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5-26\"/>
    </mc:Choice>
  </mc:AlternateContent>
  <xr:revisionPtr revIDLastSave="0" documentId="13_ncr:1_{29CC29B0-241B-4C4D-8B0D-3D22ED227A67}"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28" r:id="rId3"/>
    <sheet name="Annex 2a Import" sheetId="29" r:id="rId4"/>
    <sheet name="Annex 2b Export" sheetId="30"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externalReferences>
    <externalReference r:id="rId16"/>
  </externalReferences>
  <definedNames>
    <definedName name="_xlnm._FilterDatabase" localSheetId="2" hidden="1">'Annex 2 Designated EHV charges'!$A$10:$P$346</definedName>
    <definedName name="_xlnm._FilterDatabase" localSheetId="3" hidden="1">'Annex 2a Import'!$A$4:$H$338</definedName>
    <definedName name="_xlnm._FilterDatabase" localSheetId="4" hidden="1">'Annex 2b Export'!$A$4:$H$368</definedName>
    <definedName name="_xlnm._FilterDatabase" localSheetId="6" hidden="1">'Annex 4 LDNO charges'!$A$13:$J$203</definedName>
    <definedName name="_xlnm._FilterDatabase" localSheetId="11" hidden="1">'SSC unit rate lookup'!$A$28:$D$764</definedName>
    <definedName name="OLE_LINK1" localSheetId="5">'Annex 3 Preserved charges'!#REF!</definedName>
    <definedName name="_xlnm.Print_Area" localSheetId="1">'Annex 1 LV, HV and UMS charges'!$A$2:$K$43</definedName>
    <definedName name="_xlnm.Print_Area" localSheetId="2">'Annex 2 Designated EHV charges'!$A$2:$P$340</definedName>
    <definedName name="_xlnm.Print_Area" localSheetId="3">'Annex 2a Import'!$A$2:$H$330</definedName>
    <definedName name="_xlnm.Print_Area" localSheetId="4">'Annex 2b Export'!$A$2:$H$292</definedName>
    <definedName name="_xlnm.Print_Area" localSheetId="5">'Annex 3 Preserved charges'!$A$2:$J$21</definedName>
    <definedName name="_xlnm.Print_Area" localSheetId="6">'Annex 4 LDNO charges'!$A$2:$J$203</definedName>
    <definedName name="_xlnm.Print_Area" localSheetId="7">'Annex 5 LLFs'!$A$2:$F$40</definedName>
    <definedName name="_xlnm.Print_Area" localSheetId="8">'Annex 6 New or Amended EHV'!$A$2:$Q$28</definedName>
    <definedName name="_xlnm.Print_Area" localSheetId="9">'Annex 7 Pass-Through Costs'!$A$2:$E$164</definedName>
    <definedName name="_xlnm.Print_Area" localSheetId="10">'Nodal prices'!$A$2:$D$26</definedName>
    <definedName name="_xlnm.Print_Titles" localSheetId="1">'Annex 1 LV, HV and UMS charges'!$2:$11</definedName>
    <definedName name="_xlnm.Print_Titles" localSheetId="2">'Annex 2 Designated EHV charges'!$10:$10</definedName>
    <definedName name="_xlnm.Print_Titles" localSheetId="3">'Annex 2a Import'!$4:$4</definedName>
    <definedName name="_xlnm.Print_Titles" localSheetId="4">'Annex 2b Export'!$4:$4</definedName>
    <definedName name="_xlnm.Print_Titles" localSheetId="6">'Annex 4 LDNO charges'!$13:$13</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charges'!$A$2:$K$43</definedName>
    <definedName name="Z_5032A364_B81A_48DA_88DA_AB3B86B47EE9_.wvu.PrintArea" localSheetId="2" hidden="1">'Annex 2 Designated EHV charges'!$A$2:$I$20</definedName>
    <definedName name="Z_5032A364_B81A_48DA_88DA_AB3B86B47EE9_.wvu.PrintArea" localSheetId="5" hidden="1">'Annex 3 Preserved charges'!$A$2:$J$21</definedName>
    <definedName name="Z_5032A364_B81A_48DA_88DA_AB3B86B47EE9_.wvu.PrintArea" localSheetId="6" hidden="1">'Annex 4 LDNO charges'!$A$2:$I$9</definedName>
    <definedName name="Z_5032A364_B81A_48DA_88DA_AB3B86B47EE9_.wvu.PrintArea" localSheetId="7" hidden="1">'Annex 5 LLFs'!$A$3:$F$40</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charges'!$2:$11</definedName>
    <definedName name="Z_5032A364_B81A_48DA_88DA_AB3B86B47EE9_.wvu.PrintTitles" localSheetId="2" hidden="1">'Annex 2 Designated EHV charges'!$2:$10</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30" l="1"/>
  <c r="A2" i="29"/>
  <c r="A2" i="28"/>
  <c r="E4" i="30"/>
  <c r="F4" i="30"/>
  <c r="G4" i="30"/>
  <c r="H4" i="30"/>
  <c r="A5" i="30" a="1"/>
  <c r="A5" i="30" s="1"/>
  <c r="B5" i="30" s="1"/>
  <c r="E4" i="29"/>
  <c r="F4" i="29"/>
  <c r="G4" i="29"/>
  <c r="H4" i="29"/>
  <c r="A5" i="29" a="1"/>
  <c r="A5" i="29" s="1"/>
  <c r="B5" i="29" s="1"/>
  <c r="C5" i="30" l="1"/>
  <c r="D5" i="30"/>
  <c r="E5" i="30"/>
  <c r="F5" i="30"/>
  <c r="G5" i="30"/>
  <c r="H5" i="30"/>
  <c r="A6" i="30" a="1"/>
  <c r="A6" i="30" s="1"/>
  <c r="C5" i="29"/>
  <c r="D5" i="29"/>
  <c r="E5" i="29"/>
  <c r="F5" i="29"/>
  <c r="G5" i="29"/>
  <c r="H5" i="29"/>
  <c r="A6" i="29" a="1"/>
  <c r="A6" i="29" s="1"/>
  <c r="B6" i="30" l="1"/>
  <c r="C6" i="30"/>
  <c r="D6" i="30"/>
  <c r="E6" i="30"/>
  <c r="F6" i="30"/>
  <c r="G6" i="30"/>
  <c r="H6" i="30"/>
  <c r="A7" i="30" a="1"/>
  <c r="A7" i="30" s="1"/>
  <c r="A8" i="30" s="1" a="1"/>
  <c r="A8" i="30" s="1"/>
  <c r="B6" i="29"/>
  <c r="C6" i="29"/>
  <c r="D6" i="29"/>
  <c r="E6" i="29"/>
  <c r="F6" i="29"/>
  <c r="G6" i="29"/>
  <c r="H6" i="29"/>
  <c r="A7" i="29" a="1"/>
  <c r="A7" i="29" s="1"/>
  <c r="A8" i="29" s="1" a="1"/>
  <c r="A8" i="29" s="1"/>
  <c r="B7" i="30" l="1"/>
  <c r="C7" i="30"/>
  <c r="D7" i="30"/>
  <c r="E7" i="30"/>
  <c r="F7" i="30"/>
  <c r="G7" i="30"/>
  <c r="H7" i="30"/>
  <c r="H8" i="30"/>
  <c r="B8" i="30"/>
  <c r="C8" i="30"/>
  <c r="D8" i="30"/>
  <c r="E8" i="30"/>
  <c r="F8" i="30"/>
  <c r="G8" i="30"/>
  <c r="A9" i="30" a="1"/>
  <c r="A9" i="30" s="1"/>
  <c r="H8" i="29"/>
  <c r="B8" i="29"/>
  <c r="C8" i="29"/>
  <c r="D8" i="29"/>
  <c r="E8" i="29"/>
  <c r="F8" i="29"/>
  <c r="G8" i="29"/>
  <c r="A9" i="29" a="1"/>
  <c r="A9" i="29" s="1"/>
  <c r="B7" i="29"/>
  <c r="C7" i="29"/>
  <c r="D7" i="29"/>
  <c r="E7" i="29"/>
  <c r="F7" i="29"/>
  <c r="G7" i="29"/>
  <c r="H7" i="29"/>
  <c r="A10" i="29" l="1" a="1"/>
  <c r="A10" i="29" s="1"/>
  <c r="E10" i="29" s="1"/>
  <c r="A10" i="30" a="1"/>
  <c r="A10" i="30" s="1"/>
  <c r="A11" i="30" s="1" a="1"/>
  <c r="A11" i="30" s="1"/>
  <c r="G9" i="30"/>
  <c r="H9" i="30"/>
  <c r="B9" i="30"/>
  <c r="C9" i="30"/>
  <c r="D9" i="30"/>
  <c r="E9" i="30"/>
  <c r="F9" i="30"/>
  <c r="G9" i="29"/>
  <c r="H9" i="29"/>
  <c r="B9" i="29"/>
  <c r="C9" i="29"/>
  <c r="D9" i="29"/>
  <c r="E9" i="29"/>
  <c r="F9" i="29"/>
  <c r="D10" i="29" l="1"/>
  <c r="C10" i="29"/>
  <c r="B10" i="29"/>
  <c r="H10" i="29"/>
  <c r="A11" i="29" a="1"/>
  <c r="A11" i="29" s="1"/>
  <c r="G10" i="29"/>
  <c r="F10" i="29"/>
  <c r="A12" i="30" a="1"/>
  <c r="A12" i="30" s="1"/>
  <c r="A13" i="30" s="1" a="1"/>
  <c r="A13" i="30" s="1"/>
  <c r="E11" i="30"/>
  <c r="F11" i="30"/>
  <c r="G11" i="30"/>
  <c r="H11" i="30"/>
  <c r="B11" i="30"/>
  <c r="C11" i="30"/>
  <c r="D11" i="30"/>
  <c r="F10" i="30"/>
  <c r="G10" i="30"/>
  <c r="H10" i="30"/>
  <c r="B10" i="30"/>
  <c r="C10" i="30"/>
  <c r="D10" i="30"/>
  <c r="E10" i="30"/>
  <c r="B11" i="29" l="1"/>
  <c r="D11" i="29"/>
  <c r="E11" i="29"/>
  <c r="F11" i="29"/>
  <c r="G11" i="29"/>
  <c r="H11" i="29"/>
  <c r="C11" i="29"/>
  <c r="A12" i="29" a="1"/>
  <c r="A12" i="29" s="1"/>
  <c r="C13" i="30"/>
  <c r="D13" i="30"/>
  <c r="E13" i="30"/>
  <c r="F13" i="30"/>
  <c r="G13" i="30"/>
  <c r="H13" i="30"/>
  <c r="B13" i="30"/>
  <c r="D12" i="30"/>
  <c r="E12" i="30"/>
  <c r="F12" i="30"/>
  <c r="G12" i="30"/>
  <c r="H12" i="30"/>
  <c r="B12" i="30"/>
  <c r="C12" i="30"/>
  <c r="A14" i="30" a="1"/>
  <c r="A14" i="30" s="1"/>
  <c r="A13" i="29" l="1" a="1"/>
  <c r="A13" i="29" s="1"/>
  <c r="B12" i="29"/>
  <c r="D12" i="29"/>
  <c r="E12" i="29"/>
  <c r="F12" i="29"/>
  <c r="G12" i="29"/>
  <c r="H12" i="29"/>
  <c r="C12" i="29"/>
  <c r="A15" i="30" a="1"/>
  <c r="A15" i="30" s="1"/>
  <c r="B14" i="30"/>
  <c r="C14" i="30"/>
  <c r="D14" i="30"/>
  <c r="E14" i="30"/>
  <c r="F14" i="30"/>
  <c r="G14" i="30"/>
  <c r="H14" i="30"/>
  <c r="D13" i="29" l="1"/>
  <c r="E13" i="29"/>
  <c r="F13" i="29"/>
  <c r="B13" i="29"/>
  <c r="G13" i="29"/>
  <c r="H13" i="29"/>
  <c r="C13" i="29"/>
  <c r="A14" i="29" a="1"/>
  <c r="A14" i="29" s="1"/>
  <c r="A15" i="29" s="1" a="1"/>
  <c r="A15" i="29" s="1"/>
  <c r="B15" i="30"/>
  <c r="C15" i="30"/>
  <c r="D15" i="30"/>
  <c r="E15" i="30"/>
  <c r="F15" i="30"/>
  <c r="G15" i="30"/>
  <c r="H15" i="30"/>
  <c r="A16" i="30" a="1"/>
  <c r="A16" i="30" s="1"/>
  <c r="C15" i="29" l="1"/>
  <c r="F15" i="29"/>
  <c r="B15" i="29"/>
  <c r="D15" i="29"/>
  <c r="E15" i="29"/>
  <c r="G15" i="29"/>
  <c r="H15" i="29"/>
  <c r="C14" i="29"/>
  <c r="D14" i="29"/>
  <c r="E14" i="29"/>
  <c r="B14" i="29"/>
  <c r="F14" i="29"/>
  <c r="H14" i="29"/>
  <c r="G14" i="29"/>
  <c r="A16" i="29" a="1"/>
  <c r="A16" i="29" s="1"/>
  <c r="H16" i="30"/>
  <c r="B16" i="30"/>
  <c r="C16" i="30"/>
  <c r="D16" i="30"/>
  <c r="E16" i="30"/>
  <c r="F16" i="30"/>
  <c r="G16" i="30"/>
  <c r="A17" i="30" a="1"/>
  <c r="A17" i="30" s="1"/>
  <c r="A17" i="29" l="1" a="1"/>
  <c r="A17" i="29" s="1"/>
  <c r="G16" i="29"/>
  <c r="H16" i="29"/>
  <c r="B16" i="29"/>
  <c r="E16" i="29"/>
  <c r="C16" i="29"/>
  <c r="F16" i="29"/>
  <c r="D16" i="29"/>
  <c r="G17" i="30"/>
  <c r="H17" i="30"/>
  <c r="B17" i="30"/>
  <c r="C17" i="30"/>
  <c r="D17" i="30"/>
  <c r="E17" i="30"/>
  <c r="F17" i="30"/>
  <c r="A18" i="30" a="1"/>
  <c r="A18" i="30" s="1"/>
  <c r="H17" i="29" l="1"/>
  <c r="B17" i="29"/>
  <c r="C17" i="29"/>
  <c r="D17" i="29"/>
  <c r="G17" i="29"/>
  <c r="E17" i="29"/>
  <c r="F17" i="29"/>
  <c r="A18" i="29" a="1"/>
  <c r="A18" i="29" s="1"/>
  <c r="F18" i="30"/>
  <c r="G18" i="30"/>
  <c r="H18" i="30"/>
  <c r="B18" i="30"/>
  <c r="C18" i="30"/>
  <c r="D18" i="30"/>
  <c r="E18" i="30"/>
  <c r="A19" i="30" a="1"/>
  <c r="A19" i="30" s="1"/>
  <c r="H18" i="29" l="1"/>
  <c r="E18" i="29"/>
  <c r="B18" i="29"/>
  <c r="C18" i="29"/>
  <c r="D18" i="29"/>
  <c r="F18" i="29"/>
  <c r="G18" i="29"/>
  <c r="A19" i="29" a="1"/>
  <c r="A19" i="29" s="1"/>
  <c r="E19" i="30"/>
  <c r="F19" i="30"/>
  <c r="G19" i="30"/>
  <c r="H19" i="30"/>
  <c r="B19" i="30"/>
  <c r="C19" i="30"/>
  <c r="D19" i="30"/>
  <c r="A20" i="30" a="1"/>
  <c r="A20" i="30" s="1"/>
  <c r="F19" i="29" l="1"/>
  <c r="G19" i="29"/>
  <c r="H19" i="29"/>
  <c r="B19" i="29"/>
  <c r="D19" i="29"/>
  <c r="E19" i="29"/>
  <c r="C19" i="29"/>
  <c r="A20" i="29" a="1"/>
  <c r="A20" i="29" s="1"/>
  <c r="D20" i="30"/>
  <c r="E20" i="30"/>
  <c r="F20" i="30"/>
  <c r="G20" i="30"/>
  <c r="H20" i="30"/>
  <c r="B20" i="30"/>
  <c r="C20" i="30"/>
  <c r="A21" i="30" a="1"/>
  <c r="A21" i="30" s="1"/>
  <c r="D20" i="29" l="1"/>
  <c r="E20" i="29"/>
  <c r="F20" i="29"/>
  <c r="G20" i="29"/>
  <c r="H20" i="29"/>
  <c r="B20" i="29"/>
  <c r="C20" i="29"/>
  <c r="A21" i="29" a="1"/>
  <c r="A21" i="29" s="1"/>
  <c r="A22" i="29" s="1" a="1"/>
  <c r="A22" i="29" s="1"/>
  <c r="C21" i="30"/>
  <c r="D21" i="30"/>
  <c r="E21" i="30"/>
  <c r="F21" i="30"/>
  <c r="G21" i="30"/>
  <c r="H21" i="30"/>
  <c r="B21" i="30"/>
  <c r="A22" i="30" a="1"/>
  <c r="A22" i="30" s="1"/>
  <c r="C22" i="29" l="1"/>
  <c r="D22" i="29"/>
  <c r="E22" i="29"/>
  <c r="F22" i="29"/>
  <c r="H22" i="29"/>
  <c r="B22" i="29"/>
  <c r="G22" i="29"/>
  <c r="C21" i="29"/>
  <c r="D21" i="29"/>
  <c r="E21" i="29"/>
  <c r="F21" i="29"/>
  <c r="G21" i="29"/>
  <c r="H21" i="29"/>
  <c r="B21" i="29"/>
  <c r="A23" i="29" a="1"/>
  <c r="A23" i="29" s="1"/>
  <c r="C23" i="29" s="1"/>
  <c r="B22" i="30"/>
  <c r="C22" i="30"/>
  <c r="D22" i="30"/>
  <c r="E22" i="30"/>
  <c r="F22" i="30"/>
  <c r="G22" i="30"/>
  <c r="H22" i="30"/>
  <c r="A23" i="30" a="1"/>
  <c r="A23" i="30" s="1"/>
  <c r="H23" i="29" l="1"/>
  <c r="B23" i="29"/>
  <c r="A24" i="29" a="1"/>
  <c r="A24" i="29" s="1"/>
  <c r="C24" i="29" s="1"/>
  <c r="G23" i="29"/>
  <c r="F23" i="29"/>
  <c r="E23" i="29"/>
  <c r="D23" i="29"/>
  <c r="B23" i="30"/>
  <c r="C23" i="30"/>
  <c r="D23" i="30"/>
  <c r="E23" i="30"/>
  <c r="F23" i="30"/>
  <c r="G23" i="30"/>
  <c r="H23" i="30"/>
  <c r="A24" i="30" a="1"/>
  <c r="A24" i="30" s="1"/>
  <c r="D24" i="29" l="1"/>
  <c r="B24" i="29"/>
  <c r="H24" i="29"/>
  <c r="G24" i="29"/>
  <c r="F24" i="29"/>
  <c r="E24" i="29"/>
  <c r="A25" i="29" a="1"/>
  <c r="A25" i="29" s="1"/>
  <c r="D25" i="29" s="1"/>
  <c r="H24" i="30"/>
  <c r="B24" i="30"/>
  <c r="C24" i="30"/>
  <c r="D24" i="30"/>
  <c r="E24" i="30"/>
  <c r="F24" i="30"/>
  <c r="G24" i="30"/>
  <c r="A25" i="30" a="1"/>
  <c r="A25" i="30" s="1"/>
  <c r="C25" i="29" l="1"/>
  <c r="B25" i="29"/>
  <c r="H25" i="29"/>
  <c r="G25" i="29"/>
  <c r="F25" i="29"/>
  <c r="A26" i="29" a="1"/>
  <c r="A26" i="29" s="1"/>
  <c r="E26" i="29" s="1"/>
  <c r="E25" i="29"/>
  <c r="G25" i="30"/>
  <c r="H25" i="30"/>
  <c r="B25" i="30"/>
  <c r="C25" i="30"/>
  <c r="D25" i="30"/>
  <c r="E25" i="30"/>
  <c r="F25" i="30"/>
  <c r="A26" i="30" a="1"/>
  <c r="A26" i="30" s="1"/>
  <c r="A27" i="29" l="1" a="1"/>
  <c r="A27" i="29" s="1"/>
  <c r="F27" i="29" s="1"/>
  <c r="C26" i="29"/>
  <c r="B26" i="29"/>
  <c r="H26" i="29"/>
  <c r="G26" i="29"/>
  <c r="F26" i="29"/>
  <c r="D26" i="29"/>
  <c r="F26" i="30"/>
  <c r="G26" i="30"/>
  <c r="H26" i="30"/>
  <c r="B26" i="30"/>
  <c r="C26" i="30"/>
  <c r="D26" i="30"/>
  <c r="E26" i="30"/>
  <c r="A27" i="30" a="1"/>
  <c r="A27" i="30" s="1"/>
  <c r="E27" i="29" l="1"/>
  <c r="G27" i="29"/>
  <c r="A28" i="29" a="1"/>
  <c r="A28" i="29" s="1"/>
  <c r="F28" i="29" s="1"/>
  <c r="D27" i="29"/>
  <c r="C27" i="29"/>
  <c r="B27" i="29"/>
  <c r="H27" i="29"/>
  <c r="E27" i="30"/>
  <c r="F27" i="30"/>
  <c r="G27" i="30"/>
  <c r="H27" i="30"/>
  <c r="B27" i="30"/>
  <c r="C27" i="30"/>
  <c r="D27" i="30"/>
  <c r="A28" i="30" a="1"/>
  <c r="A28" i="30" s="1"/>
  <c r="E28" i="29" l="1"/>
  <c r="D28" i="29"/>
  <c r="G28" i="29"/>
  <c r="A29" i="29" a="1"/>
  <c r="A29" i="29" s="1"/>
  <c r="G29" i="29" s="1"/>
  <c r="C28" i="29"/>
  <c r="B28" i="29"/>
  <c r="H28" i="29"/>
  <c r="D28" i="30"/>
  <c r="E28" i="30"/>
  <c r="F28" i="30"/>
  <c r="G28" i="30"/>
  <c r="H28" i="30"/>
  <c r="B28" i="30"/>
  <c r="C28" i="30"/>
  <c r="A29" i="30" a="1"/>
  <c r="A29" i="30" s="1"/>
  <c r="E29" i="29" l="1"/>
  <c r="D29" i="29"/>
  <c r="C29" i="29"/>
  <c r="A30" i="29" a="1"/>
  <c r="A30" i="29" s="1"/>
  <c r="E30" i="29" s="1"/>
  <c r="B29" i="29"/>
  <c r="H29" i="29"/>
  <c r="F29" i="29"/>
  <c r="C29" i="30"/>
  <c r="D29" i="30"/>
  <c r="E29" i="30"/>
  <c r="F29" i="30"/>
  <c r="G29" i="30"/>
  <c r="H29" i="30"/>
  <c r="B29" i="30"/>
  <c r="A30" i="30" a="1"/>
  <c r="A30" i="30" s="1"/>
  <c r="A31" i="29" l="1" a="1"/>
  <c r="A31" i="29" s="1"/>
  <c r="E31" i="29" s="1"/>
  <c r="F30" i="29"/>
  <c r="D30" i="29"/>
  <c r="C30" i="29"/>
  <c r="B30" i="29"/>
  <c r="H30" i="29"/>
  <c r="G30" i="29"/>
  <c r="B30" i="30"/>
  <c r="C30" i="30"/>
  <c r="D30" i="30"/>
  <c r="E30" i="30"/>
  <c r="F30" i="30"/>
  <c r="G30" i="30"/>
  <c r="H30" i="30"/>
  <c r="A31" i="30" a="1"/>
  <c r="A31" i="30" s="1"/>
  <c r="D31" i="29" l="1"/>
  <c r="C31" i="29"/>
  <c r="B31" i="29"/>
  <c r="A32" i="29" a="1"/>
  <c r="A32" i="29" s="1"/>
  <c r="A33" i="29" s="1" a="1"/>
  <c r="A33" i="29" s="1"/>
  <c r="H31" i="29"/>
  <c r="G31" i="29"/>
  <c r="F31" i="29"/>
  <c r="B31" i="30"/>
  <c r="C31" i="30"/>
  <c r="D31" i="30"/>
  <c r="E31" i="30"/>
  <c r="F31" i="30"/>
  <c r="G31" i="30"/>
  <c r="H31" i="30"/>
  <c r="A32" i="30" a="1"/>
  <c r="A32" i="30" s="1"/>
  <c r="D32" i="29" l="1"/>
  <c r="C32" i="29"/>
  <c r="B32" i="29"/>
  <c r="H32" i="29"/>
  <c r="G32" i="29"/>
  <c r="F32" i="29"/>
  <c r="E32" i="29"/>
  <c r="H32" i="30"/>
  <c r="B32" i="30"/>
  <c r="C32" i="30"/>
  <c r="D32" i="30"/>
  <c r="E32" i="30"/>
  <c r="F32" i="30"/>
  <c r="G32" i="30"/>
  <c r="A33" i="30" a="1"/>
  <c r="A33" i="30" s="1"/>
  <c r="G33" i="29"/>
  <c r="H33" i="29"/>
  <c r="B33" i="29"/>
  <c r="C33" i="29"/>
  <c r="D33" i="29"/>
  <c r="E33" i="29"/>
  <c r="F33" i="29"/>
  <c r="A34" i="29" a="1"/>
  <c r="A34" i="29" s="1"/>
  <c r="G33" i="30" l="1"/>
  <c r="H33" i="30"/>
  <c r="B33" i="30"/>
  <c r="C33" i="30"/>
  <c r="D33" i="30"/>
  <c r="E33" i="30"/>
  <c r="F33" i="30"/>
  <c r="A34" i="30" a="1"/>
  <c r="A34" i="30" s="1"/>
  <c r="F34" i="29"/>
  <c r="G34" i="29"/>
  <c r="H34" i="29"/>
  <c r="B34" i="29"/>
  <c r="C34" i="29"/>
  <c r="D34" i="29"/>
  <c r="E34" i="29"/>
  <c r="A35" i="29" a="1"/>
  <c r="A35" i="29" s="1"/>
  <c r="F34" i="30" l="1"/>
  <c r="G34" i="30"/>
  <c r="H34" i="30"/>
  <c r="B34" i="30"/>
  <c r="C34" i="30"/>
  <c r="D34" i="30"/>
  <c r="E34" i="30"/>
  <c r="A35" i="30" a="1"/>
  <c r="A35" i="30" s="1"/>
  <c r="E35" i="29"/>
  <c r="F35" i="29"/>
  <c r="G35" i="29"/>
  <c r="H35" i="29"/>
  <c r="B35" i="29"/>
  <c r="C35" i="29"/>
  <c r="D35" i="29"/>
  <c r="A36" i="29" a="1"/>
  <c r="A36" i="29" s="1"/>
  <c r="E35" i="30" l="1"/>
  <c r="F35" i="30"/>
  <c r="G35" i="30"/>
  <c r="H35" i="30"/>
  <c r="B35" i="30"/>
  <c r="C35" i="30"/>
  <c r="D35" i="30"/>
  <c r="A36" i="30" a="1"/>
  <c r="A36" i="30" s="1"/>
  <c r="D36" i="29"/>
  <c r="E36" i="29"/>
  <c r="F36" i="29"/>
  <c r="G36" i="29"/>
  <c r="H36" i="29"/>
  <c r="B36" i="29"/>
  <c r="C36" i="29"/>
  <c r="A37" i="29" a="1"/>
  <c r="A37" i="29" s="1"/>
  <c r="D36" i="30" l="1"/>
  <c r="E36" i="30"/>
  <c r="F36" i="30"/>
  <c r="G36" i="30"/>
  <c r="H36" i="30"/>
  <c r="B36" i="30"/>
  <c r="C36" i="30"/>
  <c r="A37" i="30" a="1"/>
  <c r="A37" i="30" s="1"/>
  <c r="C37" i="29"/>
  <c r="D37" i="29"/>
  <c r="E37" i="29"/>
  <c r="F37" i="29"/>
  <c r="G37" i="29"/>
  <c r="H37" i="29"/>
  <c r="B37" i="29"/>
  <c r="A38" i="29" a="1"/>
  <c r="A38" i="29" s="1"/>
  <c r="C37" i="30" l="1"/>
  <c r="D37" i="30"/>
  <c r="E37" i="30"/>
  <c r="F37" i="30"/>
  <c r="G37" i="30"/>
  <c r="H37" i="30"/>
  <c r="B37" i="30"/>
  <c r="A38" i="30" a="1"/>
  <c r="A38" i="30" s="1"/>
  <c r="B38" i="29"/>
  <c r="C38" i="29"/>
  <c r="D38" i="29"/>
  <c r="E38" i="29"/>
  <c r="F38" i="29"/>
  <c r="G38" i="29"/>
  <c r="H38" i="29"/>
  <c r="A39" i="29" a="1"/>
  <c r="A39" i="29" s="1"/>
  <c r="B38" i="30" l="1"/>
  <c r="C38" i="30"/>
  <c r="D38" i="30"/>
  <c r="E38" i="30"/>
  <c r="F38" i="30"/>
  <c r="G38" i="30"/>
  <c r="H38" i="30"/>
  <c r="A39" i="30" a="1"/>
  <c r="A39" i="30" s="1"/>
  <c r="B39" i="29"/>
  <c r="C39" i="29"/>
  <c r="D39" i="29"/>
  <c r="E39" i="29"/>
  <c r="F39" i="29"/>
  <c r="G39" i="29"/>
  <c r="H39" i="29"/>
  <c r="A40" i="29" a="1"/>
  <c r="A40" i="29" s="1"/>
  <c r="B39" i="30" l="1"/>
  <c r="C39" i="30"/>
  <c r="D39" i="30"/>
  <c r="E39" i="30"/>
  <c r="F39" i="30"/>
  <c r="G39" i="30"/>
  <c r="H39" i="30"/>
  <c r="A40" i="30" a="1"/>
  <c r="A40" i="30" s="1"/>
  <c r="H40" i="29"/>
  <c r="B40" i="29"/>
  <c r="C40" i="29"/>
  <c r="D40" i="29"/>
  <c r="E40" i="29"/>
  <c r="F40" i="29"/>
  <c r="G40" i="29"/>
  <c r="A41" i="29" a="1"/>
  <c r="A41" i="29" s="1"/>
  <c r="H40" i="30" l="1"/>
  <c r="B40" i="30"/>
  <c r="C40" i="30"/>
  <c r="D40" i="30"/>
  <c r="E40" i="30"/>
  <c r="F40" i="30"/>
  <c r="G40" i="30"/>
  <c r="A41" i="30" a="1"/>
  <c r="A41" i="30" s="1"/>
  <c r="G41" i="29"/>
  <c r="H41" i="29"/>
  <c r="B41" i="29"/>
  <c r="C41" i="29"/>
  <c r="D41" i="29"/>
  <c r="E41" i="29"/>
  <c r="F41" i="29"/>
  <c r="A42" i="29" a="1"/>
  <c r="A42" i="29" s="1"/>
  <c r="G41" i="30" l="1"/>
  <c r="H41" i="30"/>
  <c r="B41" i="30"/>
  <c r="C41" i="30"/>
  <c r="D41" i="30"/>
  <c r="E41" i="30"/>
  <c r="F41" i="30"/>
  <c r="A42" i="30" a="1"/>
  <c r="A42" i="30" s="1"/>
  <c r="F42" i="29"/>
  <c r="G42" i="29"/>
  <c r="H42" i="29"/>
  <c r="B42" i="29"/>
  <c r="C42" i="29"/>
  <c r="D42" i="29"/>
  <c r="E42" i="29"/>
  <c r="A43" i="29" a="1"/>
  <c r="A43" i="29" s="1"/>
  <c r="F42" i="30" l="1"/>
  <c r="G42" i="30"/>
  <c r="H42" i="30"/>
  <c r="B42" i="30"/>
  <c r="C42" i="30"/>
  <c r="D42" i="30"/>
  <c r="E42" i="30"/>
  <c r="A43" i="30" a="1"/>
  <c r="A43" i="30" s="1"/>
  <c r="E43" i="29"/>
  <c r="F43" i="29"/>
  <c r="G43" i="29"/>
  <c r="H43" i="29"/>
  <c r="B43" i="29"/>
  <c r="C43" i="29"/>
  <c r="D43" i="29"/>
  <c r="A44" i="29" a="1"/>
  <c r="A44" i="29" s="1"/>
  <c r="E43" i="30" l="1"/>
  <c r="F43" i="30"/>
  <c r="G43" i="30"/>
  <c r="H43" i="30"/>
  <c r="B43" i="30"/>
  <c r="C43" i="30"/>
  <c r="D43" i="30"/>
  <c r="A44" i="30" a="1"/>
  <c r="A44" i="30" s="1"/>
  <c r="D44" i="29"/>
  <c r="E44" i="29"/>
  <c r="F44" i="29"/>
  <c r="G44" i="29"/>
  <c r="H44" i="29"/>
  <c r="B44" i="29"/>
  <c r="C44" i="29"/>
  <c r="A45" i="29" a="1"/>
  <c r="A45" i="29" s="1"/>
  <c r="D44" i="30" l="1"/>
  <c r="E44" i="30"/>
  <c r="F44" i="30"/>
  <c r="G44" i="30"/>
  <c r="H44" i="30"/>
  <c r="B44" i="30"/>
  <c r="C44" i="30"/>
  <c r="A45" i="30" a="1"/>
  <c r="A45" i="30" s="1"/>
  <c r="C45" i="29"/>
  <c r="D45" i="29"/>
  <c r="E45" i="29"/>
  <c r="F45" i="29"/>
  <c r="G45" i="29"/>
  <c r="H45" i="29"/>
  <c r="B45" i="29"/>
  <c r="A46" i="29" a="1"/>
  <c r="A46" i="29" s="1"/>
  <c r="C45" i="30" l="1"/>
  <c r="D45" i="30"/>
  <c r="E45" i="30"/>
  <c r="F45" i="30"/>
  <c r="G45" i="30"/>
  <c r="H45" i="30"/>
  <c r="B45" i="30"/>
  <c r="A46" i="30" a="1"/>
  <c r="A46" i="30" s="1"/>
  <c r="B46" i="29"/>
  <c r="C46" i="29"/>
  <c r="D46" i="29"/>
  <c r="E46" i="29"/>
  <c r="F46" i="29"/>
  <c r="G46" i="29"/>
  <c r="H46" i="29"/>
  <c r="A47" i="29" a="1"/>
  <c r="A47" i="29" s="1"/>
  <c r="B46" i="30" l="1"/>
  <c r="C46" i="30"/>
  <c r="D46" i="30"/>
  <c r="E46" i="30"/>
  <c r="F46" i="30"/>
  <c r="G46" i="30"/>
  <c r="H46" i="30"/>
  <c r="A47" i="30" a="1"/>
  <c r="A47" i="30" s="1"/>
  <c r="B47" i="29"/>
  <c r="C47" i="29"/>
  <c r="D47" i="29"/>
  <c r="E47" i="29"/>
  <c r="F47" i="29"/>
  <c r="G47" i="29"/>
  <c r="H47" i="29"/>
  <c r="A48" i="29" a="1"/>
  <c r="A48" i="29" s="1"/>
  <c r="B47" i="30" l="1"/>
  <c r="C47" i="30"/>
  <c r="D47" i="30"/>
  <c r="E47" i="30"/>
  <c r="F47" i="30"/>
  <c r="G47" i="30"/>
  <c r="H47" i="30"/>
  <c r="A48" i="30" a="1"/>
  <c r="A48" i="30" s="1"/>
  <c r="H48" i="29"/>
  <c r="B48" i="29"/>
  <c r="C48" i="29"/>
  <c r="D48" i="29"/>
  <c r="E48" i="29"/>
  <c r="F48" i="29"/>
  <c r="G48" i="29"/>
  <c r="A49" i="29" a="1"/>
  <c r="A49" i="29" s="1"/>
  <c r="H48" i="30" l="1"/>
  <c r="B48" i="30"/>
  <c r="C48" i="30"/>
  <c r="D48" i="30"/>
  <c r="E48" i="30"/>
  <c r="F48" i="30"/>
  <c r="G48" i="30"/>
  <c r="A49" i="30" a="1"/>
  <c r="A49" i="30" s="1"/>
  <c r="G49" i="29"/>
  <c r="H49" i="29"/>
  <c r="B49" i="29"/>
  <c r="C49" i="29"/>
  <c r="D49" i="29"/>
  <c r="E49" i="29"/>
  <c r="F49" i="29"/>
  <c r="A50" i="29" a="1"/>
  <c r="A50" i="29" s="1"/>
  <c r="G49" i="30" l="1"/>
  <c r="H49" i="30"/>
  <c r="B49" i="30"/>
  <c r="C49" i="30"/>
  <c r="D49" i="30"/>
  <c r="E49" i="30"/>
  <c r="F49" i="30"/>
  <c r="A50" i="30" a="1"/>
  <c r="A50" i="30" s="1"/>
  <c r="F50" i="29"/>
  <c r="G50" i="29"/>
  <c r="H50" i="29"/>
  <c r="B50" i="29"/>
  <c r="C50" i="29"/>
  <c r="D50" i="29"/>
  <c r="E50" i="29"/>
  <c r="A51" i="29" a="1"/>
  <c r="A51" i="29" s="1"/>
  <c r="F50" i="30" l="1"/>
  <c r="G50" i="30"/>
  <c r="H50" i="30"/>
  <c r="B50" i="30"/>
  <c r="C50" i="30"/>
  <c r="D50" i="30"/>
  <c r="E50" i="30"/>
  <c r="A51" i="30" a="1"/>
  <c r="A51" i="30" s="1"/>
  <c r="E51" i="29"/>
  <c r="F51" i="29"/>
  <c r="G51" i="29"/>
  <c r="H51" i="29"/>
  <c r="B51" i="29"/>
  <c r="C51" i="29"/>
  <c r="D51" i="29"/>
  <c r="A52" i="29" a="1"/>
  <c r="A52" i="29" s="1"/>
  <c r="E51" i="30" l="1"/>
  <c r="F51" i="30"/>
  <c r="G51" i="30"/>
  <c r="H51" i="30"/>
  <c r="B51" i="30"/>
  <c r="C51" i="30"/>
  <c r="D51" i="30"/>
  <c r="A52" i="30" a="1"/>
  <c r="A52" i="30" s="1"/>
  <c r="D52" i="29"/>
  <c r="E52" i="29"/>
  <c r="F52" i="29"/>
  <c r="G52" i="29"/>
  <c r="H52" i="29"/>
  <c r="B52" i="29"/>
  <c r="C52" i="29"/>
  <c r="A53" i="29" a="1"/>
  <c r="A53" i="29" s="1"/>
  <c r="D52" i="30" l="1"/>
  <c r="E52" i="30"/>
  <c r="F52" i="30"/>
  <c r="G52" i="30"/>
  <c r="H52" i="30"/>
  <c r="B52" i="30"/>
  <c r="C52" i="30"/>
  <c r="A53" i="30" a="1"/>
  <c r="A53" i="30" s="1"/>
  <c r="C53" i="29"/>
  <c r="D53" i="29"/>
  <c r="E53" i="29"/>
  <c r="F53" i="29"/>
  <c r="G53" i="29"/>
  <c r="H53" i="29"/>
  <c r="B53" i="29"/>
  <c r="A54" i="29" a="1"/>
  <c r="A54" i="29" s="1"/>
  <c r="C53" i="30" l="1"/>
  <c r="D53" i="30"/>
  <c r="E53" i="30"/>
  <c r="F53" i="30"/>
  <c r="G53" i="30"/>
  <c r="H53" i="30"/>
  <c r="B53" i="30"/>
  <c r="A54" i="30" a="1"/>
  <c r="A54" i="30" s="1"/>
  <c r="B54" i="29"/>
  <c r="C54" i="29"/>
  <c r="D54" i="29"/>
  <c r="E54" i="29"/>
  <c r="F54" i="29"/>
  <c r="G54" i="29"/>
  <c r="H54" i="29"/>
  <c r="A55" i="29" a="1"/>
  <c r="A55" i="29" s="1"/>
  <c r="B54" i="30" l="1"/>
  <c r="C54" i="30"/>
  <c r="D54" i="30"/>
  <c r="E54" i="30"/>
  <c r="F54" i="30"/>
  <c r="G54" i="30"/>
  <c r="H54" i="30"/>
  <c r="A55" i="30" a="1"/>
  <c r="A55" i="30" s="1"/>
  <c r="B55" i="29"/>
  <c r="C55" i="29"/>
  <c r="D55" i="29"/>
  <c r="E55" i="29"/>
  <c r="F55" i="29"/>
  <c r="G55" i="29"/>
  <c r="H55" i="29"/>
  <c r="A56" i="29" a="1"/>
  <c r="A56" i="29" s="1"/>
  <c r="B55" i="30" l="1"/>
  <c r="C55" i="30"/>
  <c r="D55" i="30"/>
  <c r="E55" i="30"/>
  <c r="F55" i="30"/>
  <c r="G55" i="30"/>
  <c r="H55" i="30"/>
  <c r="A56" i="30" a="1"/>
  <c r="A56" i="30" s="1"/>
  <c r="H56" i="29"/>
  <c r="B56" i="29"/>
  <c r="C56" i="29"/>
  <c r="D56" i="29"/>
  <c r="E56" i="29"/>
  <c r="F56" i="29"/>
  <c r="G56" i="29"/>
  <c r="A57" i="29" a="1"/>
  <c r="A57" i="29" s="1"/>
  <c r="H56" i="30" l="1"/>
  <c r="B56" i="30"/>
  <c r="C56" i="30"/>
  <c r="D56" i="30"/>
  <c r="E56" i="30"/>
  <c r="F56" i="30"/>
  <c r="G56" i="30"/>
  <c r="A57" i="30" a="1"/>
  <c r="A57" i="30" s="1"/>
  <c r="G57" i="29"/>
  <c r="H57" i="29"/>
  <c r="B57" i="29"/>
  <c r="C57" i="29"/>
  <c r="D57" i="29"/>
  <c r="E57" i="29"/>
  <c r="F57" i="29"/>
  <c r="A58" i="29" a="1"/>
  <c r="A58" i="29" s="1"/>
  <c r="G57" i="30" l="1"/>
  <c r="H57" i="30"/>
  <c r="B57" i="30"/>
  <c r="C57" i="30"/>
  <c r="D57" i="30"/>
  <c r="E57" i="30"/>
  <c r="F57" i="30"/>
  <c r="A58" i="30" a="1"/>
  <c r="A58" i="30" s="1"/>
  <c r="F58" i="29"/>
  <c r="G58" i="29"/>
  <c r="H58" i="29"/>
  <c r="B58" i="29"/>
  <c r="C58" i="29"/>
  <c r="D58" i="29"/>
  <c r="E58" i="29"/>
  <c r="A59" i="29" a="1"/>
  <c r="A59" i="29" s="1"/>
  <c r="F58" i="30" l="1"/>
  <c r="G58" i="30"/>
  <c r="H58" i="30"/>
  <c r="B58" i="30"/>
  <c r="C58" i="30"/>
  <c r="D58" i="30"/>
  <c r="E58" i="30"/>
  <c r="A59" i="30" a="1"/>
  <c r="A59" i="30" s="1"/>
  <c r="E59" i="29"/>
  <c r="F59" i="29"/>
  <c r="G59" i="29"/>
  <c r="H59" i="29"/>
  <c r="B59" i="29"/>
  <c r="C59" i="29"/>
  <c r="D59" i="29"/>
  <c r="A60" i="29" a="1"/>
  <c r="A60" i="29" s="1"/>
  <c r="E59" i="30" l="1"/>
  <c r="F59" i="30"/>
  <c r="G59" i="30"/>
  <c r="H59" i="30"/>
  <c r="B59" i="30"/>
  <c r="C59" i="30"/>
  <c r="D59" i="30"/>
  <c r="A60" i="30" a="1"/>
  <c r="A60" i="30" s="1"/>
  <c r="D60" i="29"/>
  <c r="E60" i="29"/>
  <c r="F60" i="29"/>
  <c r="G60" i="29"/>
  <c r="H60" i="29"/>
  <c r="B60" i="29"/>
  <c r="C60" i="29"/>
  <c r="A61" i="29" a="1"/>
  <c r="A61" i="29" s="1"/>
  <c r="D60" i="30" l="1"/>
  <c r="E60" i="30"/>
  <c r="F60" i="30"/>
  <c r="G60" i="30"/>
  <c r="H60" i="30"/>
  <c r="B60" i="30"/>
  <c r="C60" i="30"/>
  <c r="A61" i="30" a="1"/>
  <c r="A61" i="30" s="1"/>
  <c r="C61" i="29"/>
  <c r="D61" i="29"/>
  <c r="E61" i="29"/>
  <c r="F61" i="29"/>
  <c r="G61" i="29"/>
  <c r="H61" i="29"/>
  <c r="B61" i="29"/>
  <c r="A62" i="29" a="1"/>
  <c r="A62" i="29" s="1"/>
  <c r="C61" i="30" l="1"/>
  <c r="D61" i="30"/>
  <c r="E61" i="30"/>
  <c r="F61" i="30"/>
  <c r="G61" i="30"/>
  <c r="B61" i="30"/>
  <c r="H61" i="30"/>
  <c r="A62" i="30" a="1"/>
  <c r="A62" i="30" s="1"/>
  <c r="B62" i="29"/>
  <c r="C62" i="29"/>
  <c r="D62" i="29"/>
  <c r="E62" i="29"/>
  <c r="F62" i="29"/>
  <c r="G62" i="29"/>
  <c r="H62" i="29"/>
  <c r="A63" i="29" a="1"/>
  <c r="A63" i="29" s="1"/>
  <c r="B62" i="30" l="1"/>
  <c r="C62" i="30"/>
  <c r="D62" i="30"/>
  <c r="E62" i="30"/>
  <c r="F62" i="30"/>
  <c r="G62" i="30"/>
  <c r="H62" i="30"/>
  <c r="A63" i="30" a="1"/>
  <c r="A63" i="30" s="1"/>
  <c r="B63" i="29"/>
  <c r="C63" i="29"/>
  <c r="D63" i="29"/>
  <c r="E63" i="29"/>
  <c r="F63" i="29"/>
  <c r="G63" i="29"/>
  <c r="H63" i="29"/>
  <c r="A64" i="29" a="1"/>
  <c r="A64" i="29" s="1"/>
  <c r="B63" i="30" l="1"/>
  <c r="C63" i="30"/>
  <c r="D63" i="30"/>
  <c r="E63" i="30"/>
  <c r="F63" i="30"/>
  <c r="G63" i="30"/>
  <c r="H63" i="30"/>
  <c r="A64" i="30" a="1"/>
  <c r="A64" i="30" s="1"/>
  <c r="H64" i="29"/>
  <c r="B64" i="29"/>
  <c r="C64" i="29"/>
  <c r="D64" i="29"/>
  <c r="E64" i="29"/>
  <c r="F64" i="29"/>
  <c r="G64" i="29"/>
  <c r="A65" i="29" a="1"/>
  <c r="A65" i="29" s="1"/>
  <c r="B64" i="30" l="1"/>
  <c r="C64" i="30"/>
  <c r="D64" i="30"/>
  <c r="G64" i="30"/>
  <c r="H64" i="30"/>
  <c r="E64" i="30"/>
  <c r="F64" i="30"/>
  <c r="A65" i="30" a="1"/>
  <c r="A65" i="30" s="1"/>
  <c r="G65" i="29"/>
  <c r="H65" i="29"/>
  <c r="B65" i="29"/>
  <c r="C65" i="29"/>
  <c r="D65" i="29"/>
  <c r="E65" i="29"/>
  <c r="F65" i="29"/>
  <c r="A66" i="29" a="1"/>
  <c r="A66" i="29" s="1"/>
  <c r="B65" i="30" l="1"/>
  <c r="C65" i="30"/>
  <c r="D65" i="30"/>
  <c r="E65" i="30"/>
  <c r="F65" i="30"/>
  <c r="G65" i="30"/>
  <c r="H65" i="30"/>
  <c r="A66" i="30" a="1"/>
  <c r="A66" i="30" s="1"/>
  <c r="F66" i="29"/>
  <c r="G66" i="29"/>
  <c r="H66" i="29"/>
  <c r="B66" i="29"/>
  <c r="C66" i="29"/>
  <c r="D66" i="29"/>
  <c r="E66" i="29"/>
  <c r="A67" i="29" a="1"/>
  <c r="A67" i="29" s="1"/>
  <c r="B66" i="30" l="1"/>
  <c r="D66" i="30"/>
  <c r="E66" i="30"/>
  <c r="F66" i="30"/>
  <c r="G66" i="30"/>
  <c r="H66" i="30"/>
  <c r="C66" i="30"/>
  <c r="A67" i="30" a="1"/>
  <c r="A67" i="30" s="1"/>
  <c r="E67" i="29"/>
  <c r="F67" i="29"/>
  <c r="G67" i="29"/>
  <c r="H67" i="29"/>
  <c r="B67" i="29"/>
  <c r="C67" i="29"/>
  <c r="D67" i="29"/>
  <c r="A68" i="29" a="1"/>
  <c r="A68" i="29" s="1"/>
  <c r="E67" i="30" l="1"/>
  <c r="F67" i="30"/>
  <c r="G67" i="30"/>
  <c r="H67" i="30"/>
  <c r="B67" i="30"/>
  <c r="C67" i="30"/>
  <c r="D67" i="30"/>
  <c r="A68" i="30" a="1"/>
  <c r="A68" i="30" s="1"/>
  <c r="D68" i="29"/>
  <c r="E68" i="29"/>
  <c r="F68" i="29"/>
  <c r="G68" i="29"/>
  <c r="H68" i="29"/>
  <c r="B68" i="29"/>
  <c r="C68" i="29"/>
  <c r="A69" i="29" a="1"/>
  <c r="A69" i="29" s="1"/>
  <c r="H68" i="30" l="1"/>
  <c r="E68" i="30"/>
  <c r="F68" i="30"/>
  <c r="G68" i="30"/>
  <c r="B68" i="30"/>
  <c r="C68" i="30"/>
  <c r="D68" i="30"/>
  <c r="A69" i="30" a="1"/>
  <c r="A69" i="30" s="1"/>
  <c r="C69" i="29"/>
  <c r="D69" i="29"/>
  <c r="E69" i="29"/>
  <c r="F69" i="29"/>
  <c r="G69" i="29"/>
  <c r="H69" i="29"/>
  <c r="B69" i="29"/>
  <c r="A70" i="29" a="1"/>
  <c r="A70" i="29" s="1"/>
  <c r="G69" i="30" l="1"/>
  <c r="E69" i="30"/>
  <c r="F69" i="30"/>
  <c r="H69" i="30"/>
  <c r="B69" i="30"/>
  <c r="C69" i="30"/>
  <c r="D69" i="30"/>
  <c r="A70" i="30" a="1"/>
  <c r="A70" i="30" s="1"/>
  <c r="B70" i="29"/>
  <c r="C70" i="29"/>
  <c r="D70" i="29"/>
  <c r="E70" i="29"/>
  <c r="F70" i="29"/>
  <c r="G70" i="29"/>
  <c r="H70" i="29"/>
  <c r="A71" i="29" a="1"/>
  <c r="A71" i="29" s="1"/>
  <c r="F70" i="30" l="1"/>
  <c r="E70" i="30"/>
  <c r="G70" i="30"/>
  <c r="H70" i="30"/>
  <c r="B70" i="30"/>
  <c r="C70" i="30"/>
  <c r="D70" i="30"/>
  <c r="A71" i="30" a="1"/>
  <c r="A71" i="30" s="1"/>
  <c r="B71" i="29"/>
  <c r="C71" i="29"/>
  <c r="D71" i="29"/>
  <c r="E71" i="29"/>
  <c r="F71" i="29"/>
  <c r="G71" i="29"/>
  <c r="H71" i="29"/>
  <c r="A72" i="29" a="1"/>
  <c r="A72" i="29" s="1"/>
  <c r="E71" i="30" l="1"/>
  <c r="F71" i="30"/>
  <c r="G71" i="30"/>
  <c r="H71" i="30"/>
  <c r="B71" i="30"/>
  <c r="C71" i="30"/>
  <c r="D71" i="30"/>
  <c r="A72" i="30" a="1"/>
  <c r="A72" i="30" s="1"/>
  <c r="B72" i="29"/>
  <c r="C72" i="29"/>
  <c r="D72" i="29"/>
  <c r="E72" i="29"/>
  <c r="F72" i="29"/>
  <c r="G72" i="29"/>
  <c r="H72" i="29"/>
  <c r="A73" i="29" a="1"/>
  <c r="A73" i="29" s="1"/>
  <c r="D72" i="30" l="1"/>
  <c r="F72" i="30"/>
  <c r="G72" i="30"/>
  <c r="H72" i="30"/>
  <c r="B72" i="30"/>
  <c r="C72" i="30"/>
  <c r="E72" i="30"/>
  <c r="A73" i="30" a="1"/>
  <c r="A73" i="30" s="1"/>
  <c r="B73" i="29"/>
  <c r="C73" i="29"/>
  <c r="D73" i="29"/>
  <c r="F73" i="29"/>
  <c r="G73" i="29"/>
  <c r="H73" i="29"/>
  <c r="E73" i="29"/>
  <c r="A74" i="29" a="1"/>
  <c r="A74" i="29" s="1"/>
  <c r="C73" i="30" l="1"/>
  <c r="F73" i="30"/>
  <c r="G73" i="30"/>
  <c r="H73" i="30"/>
  <c r="B73" i="30"/>
  <c r="D73" i="30"/>
  <c r="E73" i="30"/>
  <c r="A74" i="30" a="1"/>
  <c r="A74" i="30" s="1"/>
  <c r="B74" i="29"/>
  <c r="C74" i="29"/>
  <c r="D74" i="29"/>
  <c r="E74" i="29"/>
  <c r="F74" i="29"/>
  <c r="G74" i="29"/>
  <c r="H74" i="29"/>
  <c r="A75" i="29" a="1"/>
  <c r="A75" i="29" s="1"/>
  <c r="B74" i="30" l="1"/>
  <c r="F74" i="30"/>
  <c r="G74" i="30"/>
  <c r="H74" i="30"/>
  <c r="C74" i="30"/>
  <c r="D74" i="30"/>
  <c r="E74" i="30"/>
  <c r="A75" i="30" a="1"/>
  <c r="A75" i="30" s="1"/>
  <c r="B75" i="29"/>
  <c r="C75" i="29"/>
  <c r="D75" i="29"/>
  <c r="E75" i="29"/>
  <c r="F75" i="29"/>
  <c r="G75" i="29"/>
  <c r="H75" i="29"/>
  <c r="A76" i="29" a="1"/>
  <c r="A76" i="29" s="1"/>
  <c r="F75" i="30" l="1"/>
  <c r="G75" i="30"/>
  <c r="H75" i="30"/>
  <c r="B75" i="30"/>
  <c r="C75" i="30"/>
  <c r="D75" i="30"/>
  <c r="E75" i="30"/>
  <c r="A76" i="30" a="1"/>
  <c r="A76" i="30" s="1"/>
  <c r="D76" i="29"/>
  <c r="E76" i="29"/>
  <c r="F76" i="29"/>
  <c r="G76" i="29"/>
  <c r="H76" i="29"/>
  <c r="B76" i="29"/>
  <c r="C76" i="29"/>
  <c r="A77" i="29" a="1"/>
  <c r="A77" i="29" s="1"/>
  <c r="H76" i="30" l="1"/>
  <c r="F76" i="30"/>
  <c r="G76" i="30"/>
  <c r="B76" i="30"/>
  <c r="C76" i="30"/>
  <c r="D76" i="30"/>
  <c r="E76" i="30"/>
  <c r="A77" i="30" a="1"/>
  <c r="A77" i="30" s="1"/>
  <c r="H77" i="29"/>
  <c r="D77" i="29"/>
  <c r="E77" i="29"/>
  <c r="F77" i="29"/>
  <c r="G77" i="29"/>
  <c r="B77" i="29"/>
  <c r="C77" i="29"/>
  <c r="A78" i="29" a="1"/>
  <c r="A78" i="29" s="1"/>
  <c r="G77" i="30" l="1"/>
  <c r="F77" i="30"/>
  <c r="H77" i="30"/>
  <c r="B77" i="30"/>
  <c r="C77" i="30"/>
  <c r="D77" i="30"/>
  <c r="E77" i="30"/>
  <c r="A78" i="30" a="1"/>
  <c r="A78" i="30" s="1"/>
  <c r="G78" i="29"/>
  <c r="D78" i="29"/>
  <c r="E78" i="29"/>
  <c r="F78" i="29"/>
  <c r="H78" i="29"/>
  <c r="B78" i="29"/>
  <c r="C78" i="29"/>
  <c r="A79" i="29" a="1"/>
  <c r="A79" i="29" s="1"/>
  <c r="F78" i="30" l="1"/>
  <c r="G78" i="30"/>
  <c r="H78" i="30"/>
  <c r="B78" i="30"/>
  <c r="C78" i="30"/>
  <c r="D78" i="30"/>
  <c r="E78" i="30"/>
  <c r="A79" i="30" a="1"/>
  <c r="A79" i="30" s="1"/>
  <c r="F79" i="29"/>
  <c r="D79" i="29"/>
  <c r="E79" i="29"/>
  <c r="G79" i="29"/>
  <c r="H79" i="29"/>
  <c r="B79" i="29"/>
  <c r="C79" i="29"/>
  <c r="A80" i="29" a="1"/>
  <c r="A80" i="29" s="1"/>
  <c r="E79" i="30" l="1"/>
  <c r="G79" i="30"/>
  <c r="H79" i="30"/>
  <c r="B79" i="30"/>
  <c r="C79" i="30"/>
  <c r="D79" i="30"/>
  <c r="F79" i="30"/>
  <c r="A80" i="30" a="1"/>
  <c r="A80" i="30" s="1"/>
  <c r="E80" i="29"/>
  <c r="D80" i="29"/>
  <c r="F80" i="29"/>
  <c r="G80" i="29"/>
  <c r="H80" i="29"/>
  <c r="B80" i="29"/>
  <c r="C80" i="29"/>
  <c r="A81" i="29" a="1"/>
  <c r="A81" i="29" s="1"/>
  <c r="D80" i="30" l="1"/>
  <c r="G80" i="30"/>
  <c r="H80" i="30"/>
  <c r="B80" i="30"/>
  <c r="C80" i="30"/>
  <c r="E80" i="30"/>
  <c r="F80" i="30"/>
  <c r="A81" i="30" a="1"/>
  <c r="A81" i="30" s="1"/>
  <c r="D81" i="29"/>
  <c r="E81" i="29"/>
  <c r="F81" i="29"/>
  <c r="G81" i="29"/>
  <c r="H81" i="29"/>
  <c r="B81" i="29"/>
  <c r="C81" i="29"/>
  <c r="A82" i="29" a="1"/>
  <c r="A82" i="29" s="1"/>
  <c r="F81" i="30" l="1"/>
  <c r="G81" i="30"/>
  <c r="H81" i="30"/>
  <c r="B81" i="30"/>
  <c r="C81" i="30"/>
  <c r="D81" i="30"/>
  <c r="E81" i="30"/>
  <c r="A82" i="30" a="1"/>
  <c r="A82" i="30" s="1"/>
  <c r="C82" i="29"/>
  <c r="D82" i="29"/>
  <c r="E82" i="29"/>
  <c r="F82" i="29"/>
  <c r="G82" i="29"/>
  <c r="H82" i="29"/>
  <c r="B82" i="29"/>
  <c r="A83" i="29" a="1"/>
  <c r="A83" i="29" s="1"/>
  <c r="E82" i="30" l="1"/>
  <c r="F82" i="30"/>
  <c r="G82" i="30"/>
  <c r="B82" i="30"/>
  <c r="C82" i="30"/>
  <c r="D82" i="30"/>
  <c r="H82" i="30"/>
  <c r="A83" i="30" a="1"/>
  <c r="A83" i="30" s="1"/>
  <c r="B83" i="29"/>
  <c r="C83" i="29"/>
  <c r="D83" i="29"/>
  <c r="E83" i="29"/>
  <c r="F83" i="29"/>
  <c r="G83" i="29"/>
  <c r="H83" i="29"/>
  <c r="A84" i="29" a="1"/>
  <c r="A84" i="29" s="1"/>
  <c r="D83" i="30" l="1"/>
  <c r="E83" i="30"/>
  <c r="F83" i="30"/>
  <c r="H83" i="30"/>
  <c r="B83" i="30"/>
  <c r="C83" i="30"/>
  <c r="G83" i="30"/>
  <c r="A84" i="30" a="1"/>
  <c r="A84" i="30" s="1"/>
  <c r="B84" i="29"/>
  <c r="C84" i="29"/>
  <c r="D84" i="29"/>
  <c r="E84" i="29"/>
  <c r="F84" i="29"/>
  <c r="G84" i="29"/>
  <c r="H84" i="29"/>
  <c r="A85" i="29" a="1"/>
  <c r="A85" i="29" s="1"/>
  <c r="C84" i="30" l="1"/>
  <c r="D84" i="30"/>
  <c r="E84" i="30"/>
  <c r="G84" i="30"/>
  <c r="H84" i="30"/>
  <c r="B84" i="30"/>
  <c r="F84" i="30"/>
  <c r="A85" i="30" a="1"/>
  <c r="A85" i="30" s="1"/>
  <c r="H85" i="29"/>
  <c r="B85" i="29"/>
  <c r="C85" i="29"/>
  <c r="D85" i="29"/>
  <c r="E85" i="29"/>
  <c r="F85" i="29"/>
  <c r="G85" i="29"/>
  <c r="A86" i="29" a="1"/>
  <c r="A86" i="29" s="1"/>
  <c r="B85" i="30" l="1"/>
  <c r="C85" i="30"/>
  <c r="D85" i="30"/>
  <c r="F85" i="30"/>
  <c r="G85" i="30"/>
  <c r="H85" i="30"/>
  <c r="E85" i="30"/>
  <c r="A86" i="30" a="1"/>
  <c r="A86" i="30" s="1"/>
  <c r="G86" i="29"/>
  <c r="H86" i="29"/>
  <c r="B86" i="29"/>
  <c r="C86" i="29"/>
  <c r="D86" i="29"/>
  <c r="E86" i="29"/>
  <c r="F86" i="29"/>
  <c r="A87" i="29" a="1"/>
  <c r="A87" i="29" s="1"/>
  <c r="B86" i="30" l="1"/>
  <c r="C86" i="30"/>
  <c r="E86" i="30"/>
  <c r="F86" i="30"/>
  <c r="G86" i="30"/>
  <c r="D86" i="30"/>
  <c r="H86" i="30"/>
  <c r="A87" i="30" a="1"/>
  <c r="A87" i="30" s="1"/>
  <c r="F87" i="29"/>
  <c r="G87" i="29"/>
  <c r="H87" i="29"/>
  <c r="B87" i="29"/>
  <c r="C87" i="29"/>
  <c r="D87" i="29"/>
  <c r="E87" i="29"/>
  <c r="A88" i="29" a="1"/>
  <c r="A88" i="29" s="1"/>
  <c r="H87" i="30" l="1"/>
  <c r="B87" i="30"/>
  <c r="D87" i="30"/>
  <c r="E87" i="30"/>
  <c r="F87" i="30"/>
  <c r="C87" i="30"/>
  <c r="G87" i="30"/>
  <c r="A88" i="30" a="1"/>
  <c r="A88" i="30" s="1"/>
  <c r="E88" i="29"/>
  <c r="F88" i="29"/>
  <c r="G88" i="29"/>
  <c r="H88" i="29"/>
  <c r="B88" i="29"/>
  <c r="C88" i="29"/>
  <c r="D88" i="29"/>
  <c r="A89" i="29" a="1"/>
  <c r="A89" i="29" s="1"/>
  <c r="G88" i="30" l="1"/>
  <c r="H88" i="30"/>
  <c r="C88" i="30"/>
  <c r="D88" i="30"/>
  <c r="E88" i="30"/>
  <c r="B88" i="30"/>
  <c r="F88" i="30"/>
  <c r="A89" i="30" a="1"/>
  <c r="A89" i="30" s="1"/>
  <c r="D89" i="29"/>
  <c r="E89" i="29"/>
  <c r="F89" i="29"/>
  <c r="G89" i="29"/>
  <c r="H89" i="29"/>
  <c r="B89" i="29"/>
  <c r="C89" i="29"/>
  <c r="A90" i="29" a="1"/>
  <c r="A90" i="29" s="1"/>
  <c r="F89" i="30" l="1"/>
  <c r="G89" i="30"/>
  <c r="B89" i="30"/>
  <c r="C89" i="30"/>
  <c r="D89" i="30"/>
  <c r="E89" i="30"/>
  <c r="H89" i="30"/>
  <c r="A90" i="30" a="1"/>
  <c r="A90" i="30" s="1"/>
  <c r="C90" i="29"/>
  <c r="D90" i="29"/>
  <c r="E90" i="29"/>
  <c r="F90" i="29"/>
  <c r="G90" i="29"/>
  <c r="H90" i="29"/>
  <c r="B90" i="29"/>
  <c r="A91" i="29" a="1"/>
  <c r="A91" i="29" s="1"/>
  <c r="E90" i="30" l="1"/>
  <c r="F90" i="30"/>
  <c r="B90" i="30"/>
  <c r="C90" i="30"/>
  <c r="D90" i="30"/>
  <c r="G90" i="30"/>
  <c r="H90" i="30"/>
  <c r="A91" i="30" a="1"/>
  <c r="A91" i="30" s="1"/>
  <c r="B91" i="29"/>
  <c r="C91" i="29"/>
  <c r="D91" i="29"/>
  <c r="E91" i="29"/>
  <c r="F91" i="29"/>
  <c r="G91" i="29"/>
  <c r="H91" i="29"/>
  <c r="A92" i="29" a="1"/>
  <c r="A92" i="29" s="1"/>
  <c r="D91" i="30" l="1"/>
  <c r="E91" i="30"/>
  <c r="H91" i="30"/>
  <c r="B91" i="30"/>
  <c r="F91" i="30"/>
  <c r="G91" i="30"/>
  <c r="C91" i="30"/>
  <c r="A92" i="30" a="1"/>
  <c r="A92" i="30" s="1"/>
  <c r="B92" i="29"/>
  <c r="C92" i="29"/>
  <c r="D92" i="29"/>
  <c r="E92" i="29"/>
  <c r="F92" i="29"/>
  <c r="G92" i="29"/>
  <c r="H92" i="29"/>
  <c r="A93" i="29" a="1"/>
  <c r="A93" i="29" s="1"/>
  <c r="C92" i="30" l="1"/>
  <c r="D92" i="30"/>
  <c r="G92" i="30"/>
  <c r="H92" i="30"/>
  <c r="B92" i="30"/>
  <c r="E92" i="30"/>
  <c r="F92" i="30"/>
  <c r="A93" i="30" a="1"/>
  <c r="A93" i="30" s="1"/>
  <c r="H93" i="29"/>
  <c r="B93" i="29"/>
  <c r="C93" i="29"/>
  <c r="D93" i="29"/>
  <c r="E93" i="29"/>
  <c r="F93" i="29"/>
  <c r="G93" i="29"/>
  <c r="A94" i="29" a="1"/>
  <c r="A94" i="29" s="1"/>
  <c r="B93" i="30" l="1"/>
  <c r="C93" i="30"/>
  <c r="F93" i="30"/>
  <c r="G93" i="30"/>
  <c r="H93" i="30"/>
  <c r="D93" i="30"/>
  <c r="E93" i="30"/>
  <c r="A94" i="30" a="1"/>
  <c r="A94" i="30" s="1"/>
  <c r="G94" i="29"/>
  <c r="H94" i="29"/>
  <c r="B94" i="29"/>
  <c r="C94" i="29"/>
  <c r="D94" i="29"/>
  <c r="E94" i="29"/>
  <c r="F94" i="29"/>
  <c r="A95" i="29" a="1"/>
  <c r="A95" i="29" s="1"/>
  <c r="B94" i="30" l="1"/>
  <c r="E94" i="30"/>
  <c r="F94" i="30"/>
  <c r="G94" i="30"/>
  <c r="C94" i="30"/>
  <c r="D94" i="30"/>
  <c r="H94" i="30"/>
  <c r="A95" i="30" a="1"/>
  <c r="A95" i="30" s="1"/>
  <c r="F95" i="29"/>
  <c r="G95" i="29"/>
  <c r="H95" i="29"/>
  <c r="B95" i="29"/>
  <c r="C95" i="29"/>
  <c r="D95" i="29"/>
  <c r="E95" i="29"/>
  <c r="A96" i="29" a="1"/>
  <c r="A96" i="29" s="1"/>
  <c r="H95" i="30" l="1"/>
  <c r="D95" i="30"/>
  <c r="E95" i="30"/>
  <c r="F95" i="30"/>
  <c r="B95" i="30"/>
  <c r="C95" i="30"/>
  <c r="G95" i="30"/>
  <c r="A96" i="30" a="1"/>
  <c r="A96" i="30" s="1"/>
  <c r="E96" i="29"/>
  <c r="F96" i="29"/>
  <c r="G96" i="29"/>
  <c r="H96" i="29"/>
  <c r="B96" i="29"/>
  <c r="C96" i="29"/>
  <c r="D96" i="29"/>
  <c r="A97" i="29" a="1"/>
  <c r="A97" i="29" s="1"/>
  <c r="G96" i="30" l="1"/>
  <c r="H96" i="30"/>
  <c r="C96" i="30"/>
  <c r="D96" i="30"/>
  <c r="E96" i="30"/>
  <c r="B96" i="30"/>
  <c r="F96" i="30"/>
  <c r="A97" i="30" a="1"/>
  <c r="A97" i="30" s="1"/>
  <c r="D97" i="29"/>
  <c r="E97" i="29"/>
  <c r="F97" i="29"/>
  <c r="G97" i="29"/>
  <c r="B97" i="29"/>
  <c r="C97" i="29"/>
  <c r="H97" i="29"/>
  <c r="A98" i="29" a="1"/>
  <c r="A98" i="29" s="1"/>
  <c r="F97" i="30" l="1"/>
  <c r="G97" i="30"/>
  <c r="B97" i="30"/>
  <c r="C97" i="30"/>
  <c r="D97" i="30"/>
  <c r="E97" i="30"/>
  <c r="H97" i="30"/>
  <c r="A98" i="30" a="1"/>
  <c r="A98" i="30" s="1"/>
  <c r="C98" i="29"/>
  <c r="D98" i="29"/>
  <c r="E98" i="29"/>
  <c r="F98" i="29"/>
  <c r="H98" i="29"/>
  <c r="B98" i="29"/>
  <c r="G98" i="29"/>
  <c r="A99" i="29" a="1"/>
  <c r="A99" i="29" s="1"/>
  <c r="E98" i="30" l="1"/>
  <c r="F98" i="30"/>
  <c r="B98" i="30"/>
  <c r="C98" i="30"/>
  <c r="G98" i="30"/>
  <c r="H98" i="30"/>
  <c r="D98" i="30"/>
  <c r="A99" i="30" a="1"/>
  <c r="A99" i="30" s="1"/>
  <c r="B99" i="29"/>
  <c r="C99" i="29"/>
  <c r="D99" i="29"/>
  <c r="E99" i="29"/>
  <c r="G99" i="29"/>
  <c r="H99" i="29"/>
  <c r="F99" i="29"/>
  <c r="A100" i="29" a="1"/>
  <c r="A100" i="29" s="1"/>
  <c r="D99" i="30" l="1"/>
  <c r="E99" i="30"/>
  <c r="H99" i="30"/>
  <c r="B99" i="30"/>
  <c r="C99" i="30"/>
  <c r="F99" i="30"/>
  <c r="G99" i="30"/>
  <c r="A100" i="30" a="1"/>
  <c r="A100" i="30" s="1"/>
  <c r="B100" i="29"/>
  <c r="C100" i="29"/>
  <c r="D100" i="29"/>
  <c r="F100" i="29"/>
  <c r="G100" i="29"/>
  <c r="E100" i="29"/>
  <c r="H100" i="29"/>
  <c r="A101" i="29" a="1"/>
  <c r="A101" i="29" s="1"/>
  <c r="C100" i="30" l="1"/>
  <c r="D100" i="30"/>
  <c r="G100" i="30"/>
  <c r="H100" i="30"/>
  <c r="B100" i="30"/>
  <c r="E100" i="30"/>
  <c r="F100" i="30"/>
  <c r="A101" i="30" a="1"/>
  <c r="A101" i="30" s="1"/>
  <c r="H101" i="29"/>
  <c r="B101" i="29"/>
  <c r="C101" i="29"/>
  <c r="E101" i="29"/>
  <c r="F101" i="29"/>
  <c r="D101" i="29"/>
  <c r="G101" i="29"/>
  <c r="A102" i="29" a="1"/>
  <c r="A102" i="29" s="1"/>
  <c r="B101" i="30" l="1"/>
  <c r="C101" i="30"/>
  <c r="F101" i="30"/>
  <c r="G101" i="30"/>
  <c r="H101" i="30"/>
  <c r="D101" i="30"/>
  <c r="E101" i="30"/>
  <c r="A102" i="30" a="1"/>
  <c r="A102" i="30" s="1"/>
  <c r="G102" i="29"/>
  <c r="H102" i="29"/>
  <c r="B102" i="29"/>
  <c r="D102" i="29"/>
  <c r="E102" i="29"/>
  <c r="C102" i="29"/>
  <c r="F102" i="29"/>
  <c r="A103" i="29" a="1"/>
  <c r="A103" i="29" s="1"/>
  <c r="B102" i="30" l="1"/>
  <c r="E102" i="30"/>
  <c r="F102" i="30"/>
  <c r="G102" i="30"/>
  <c r="C102" i="30"/>
  <c r="D102" i="30"/>
  <c r="H102" i="30"/>
  <c r="A103" i="30" a="1"/>
  <c r="A103" i="30" s="1"/>
  <c r="F103" i="29"/>
  <c r="G103" i="29"/>
  <c r="H103" i="29"/>
  <c r="C103" i="29"/>
  <c r="D103" i="29"/>
  <c r="E103" i="29"/>
  <c r="B103" i="29"/>
  <c r="A104" i="29" a="1"/>
  <c r="A104" i="29" s="1"/>
  <c r="H103" i="30" l="1"/>
  <c r="D103" i="30"/>
  <c r="E103" i="30"/>
  <c r="F103" i="30"/>
  <c r="C103" i="30"/>
  <c r="G103" i="30"/>
  <c r="B103" i="30"/>
  <c r="A104" i="30" a="1"/>
  <c r="A104" i="30" s="1"/>
  <c r="E104" i="29"/>
  <c r="F104" i="29"/>
  <c r="G104" i="29"/>
  <c r="H104" i="29"/>
  <c r="B104" i="29"/>
  <c r="C104" i="29"/>
  <c r="D104" i="29"/>
  <c r="A105" i="29" a="1"/>
  <c r="A105" i="29" s="1"/>
  <c r="G104" i="30" l="1"/>
  <c r="H104" i="30"/>
  <c r="C104" i="30"/>
  <c r="D104" i="30"/>
  <c r="E104" i="30"/>
  <c r="B104" i="30"/>
  <c r="F104" i="30"/>
  <c r="A105" i="30" a="1"/>
  <c r="A105" i="30" s="1"/>
  <c r="D105" i="29"/>
  <c r="E105" i="29"/>
  <c r="F105" i="29"/>
  <c r="G105" i="29"/>
  <c r="B105" i="29"/>
  <c r="C105" i="29"/>
  <c r="H105" i="29"/>
  <c r="A106" i="29" a="1"/>
  <c r="A106" i="29" s="1"/>
  <c r="F105" i="30" l="1"/>
  <c r="G105" i="30"/>
  <c r="B105" i="30"/>
  <c r="C105" i="30"/>
  <c r="D105" i="30"/>
  <c r="H105" i="30"/>
  <c r="E105" i="30"/>
  <c r="A106" i="30" a="1"/>
  <c r="A106" i="30" s="1"/>
  <c r="C106" i="29"/>
  <c r="D106" i="29"/>
  <c r="E106" i="29"/>
  <c r="F106" i="29"/>
  <c r="H106" i="29"/>
  <c r="B106" i="29"/>
  <c r="G106" i="29"/>
  <c r="A107" i="29" a="1"/>
  <c r="A107" i="29" s="1"/>
  <c r="E106" i="30" l="1"/>
  <c r="F106" i="30"/>
  <c r="B106" i="30"/>
  <c r="C106" i="30"/>
  <c r="D106" i="30"/>
  <c r="G106" i="30"/>
  <c r="H106" i="30"/>
  <c r="A107" i="30" a="1"/>
  <c r="A107" i="30" s="1"/>
  <c r="B107" i="29"/>
  <c r="C107" i="29"/>
  <c r="D107" i="29"/>
  <c r="E107" i="29"/>
  <c r="G107" i="29"/>
  <c r="F107" i="29"/>
  <c r="H107" i="29"/>
  <c r="A108" i="29" a="1"/>
  <c r="A108" i="29" s="1"/>
  <c r="D107" i="30" l="1"/>
  <c r="E107" i="30"/>
  <c r="H107" i="30"/>
  <c r="B107" i="30"/>
  <c r="C107" i="30"/>
  <c r="F107" i="30"/>
  <c r="G107" i="30"/>
  <c r="A108" i="30" a="1"/>
  <c r="A108" i="30" s="1"/>
  <c r="B108" i="29"/>
  <c r="C108" i="29"/>
  <c r="D108" i="29"/>
  <c r="F108" i="29"/>
  <c r="E108" i="29"/>
  <c r="G108" i="29"/>
  <c r="H108" i="29"/>
  <c r="A109" i="29" a="1"/>
  <c r="A109" i="29" s="1"/>
  <c r="C108" i="30" l="1"/>
  <c r="D108" i="30"/>
  <c r="G108" i="30"/>
  <c r="H108" i="30"/>
  <c r="B108" i="30"/>
  <c r="E108" i="30"/>
  <c r="F108" i="30"/>
  <c r="A109" i="30" a="1"/>
  <c r="A109" i="30" s="1"/>
  <c r="H109" i="29"/>
  <c r="B109" i="29"/>
  <c r="C109" i="29"/>
  <c r="E109" i="29"/>
  <c r="F109" i="29"/>
  <c r="G109" i="29"/>
  <c r="D109" i="29"/>
  <c r="A110" i="29" a="1"/>
  <c r="A110" i="29" s="1"/>
  <c r="B109" i="30" l="1"/>
  <c r="C109" i="30"/>
  <c r="F109" i="30"/>
  <c r="G109" i="30"/>
  <c r="H109" i="30"/>
  <c r="D109" i="30"/>
  <c r="E109" i="30"/>
  <c r="A110" i="30" a="1"/>
  <c r="A110" i="30" s="1"/>
  <c r="G110" i="29"/>
  <c r="H110" i="29"/>
  <c r="B110" i="29"/>
  <c r="D110" i="29"/>
  <c r="C110" i="29"/>
  <c r="E110" i="29"/>
  <c r="F110" i="29"/>
  <c r="A111" i="29" a="1"/>
  <c r="A111" i="29" s="1"/>
  <c r="B110" i="30" l="1"/>
  <c r="E110" i="30"/>
  <c r="F110" i="30"/>
  <c r="G110" i="30"/>
  <c r="D110" i="30"/>
  <c r="H110" i="30"/>
  <c r="C110" i="30"/>
  <c r="A111" i="30" a="1"/>
  <c r="A111" i="30" s="1"/>
  <c r="F111" i="29"/>
  <c r="G111" i="29"/>
  <c r="H111" i="29"/>
  <c r="C111" i="29"/>
  <c r="B111" i="29"/>
  <c r="D111" i="29"/>
  <c r="E111" i="29"/>
  <c r="A112" i="29" a="1"/>
  <c r="A112" i="29" s="1"/>
  <c r="H111" i="30" l="1"/>
  <c r="D111" i="30"/>
  <c r="E111" i="30"/>
  <c r="F111" i="30"/>
  <c r="B111" i="30"/>
  <c r="C111" i="30"/>
  <c r="G111" i="30"/>
  <c r="A112" i="30" a="1"/>
  <c r="A112" i="30" s="1"/>
  <c r="E112" i="29"/>
  <c r="F112" i="29"/>
  <c r="G112" i="29"/>
  <c r="H112" i="29"/>
  <c r="B112" i="29"/>
  <c r="C112" i="29"/>
  <c r="D112" i="29"/>
  <c r="A113" i="29" a="1"/>
  <c r="A113" i="29" s="1"/>
  <c r="G112" i="30" l="1"/>
  <c r="H112" i="30"/>
  <c r="C112" i="30"/>
  <c r="D112" i="30"/>
  <c r="E112" i="30"/>
  <c r="B112" i="30"/>
  <c r="F112" i="30"/>
  <c r="A113" i="30" a="1"/>
  <c r="A113" i="30" s="1"/>
  <c r="D113" i="29"/>
  <c r="E113" i="29"/>
  <c r="F113" i="29"/>
  <c r="G113" i="29"/>
  <c r="B113" i="29"/>
  <c r="C113" i="29"/>
  <c r="H113" i="29"/>
  <c r="A114" i="29" a="1"/>
  <c r="A114" i="29" s="1"/>
  <c r="F113" i="30" l="1"/>
  <c r="G113" i="30"/>
  <c r="B113" i="30"/>
  <c r="C113" i="30"/>
  <c r="D113" i="30"/>
  <c r="E113" i="30"/>
  <c r="H113" i="30"/>
  <c r="A114" i="30" a="1"/>
  <c r="A114" i="30" s="1"/>
  <c r="C114" i="29"/>
  <c r="D114" i="29"/>
  <c r="E114" i="29"/>
  <c r="F114" i="29"/>
  <c r="H114" i="29"/>
  <c r="B114" i="29"/>
  <c r="G114" i="29"/>
  <c r="A115" i="29" a="1"/>
  <c r="A115" i="29" s="1"/>
  <c r="E114" i="30" l="1"/>
  <c r="F114" i="30"/>
  <c r="B114" i="30"/>
  <c r="C114" i="30"/>
  <c r="D114" i="30"/>
  <c r="G114" i="30"/>
  <c r="H114" i="30"/>
  <c r="A115" i="30" a="1"/>
  <c r="A115" i="30" s="1"/>
  <c r="B115" i="29"/>
  <c r="C115" i="29"/>
  <c r="D115" i="29"/>
  <c r="E115" i="29"/>
  <c r="G115" i="29"/>
  <c r="F115" i="29"/>
  <c r="H115" i="29"/>
  <c r="A116" i="29" a="1"/>
  <c r="A116" i="29" s="1"/>
  <c r="D115" i="30" l="1"/>
  <c r="E115" i="30"/>
  <c r="H115" i="30"/>
  <c r="B115" i="30"/>
  <c r="C115" i="30"/>
  <c r="F115" i="30"/>
  <c r="G115" i="30"/>
  <c r="A116" i="30" a="1"/>
  <c r="A116" i="30" s="1"/>
  <c r="B116" i="29"/>
  <c r="C116" i="29"/>
  <c r="D116" i="29"/>
  <c r="F116" i="29"/>
  <c r="G116" i="29"/>
  <c r="H116" i="29"/>
  <c r="E116" i="29"/>
  <c r="A117" i="29" a="1"/>
  <c r="A117" i="29" s="1"/>
  <c r="C116" i="30" l="1"/>
  <c r="D116" i="30"/>
  <c r="G116" i="30"/>
  <c r="H116" i="30"/>
  <c r="B116" i="30"/>
  <c r="E116" i="30"/>
  <c r="F116" i="30"/>
  <c r="A117" i="30" a="1"/>
  <c r="A117" i="30" s="1"/>
  <c r="H117" i="29"/>
  <c r="B117" i="29"/>
  <c r="C117" i="29"/>
  <c r="E117" i="29"/>
  <c r="D117" i="29"/>
  <c r="F117" i="29"/>
  <c r="G117" i="29"/>
  <c r="A118" i="29" a="1"/>
  <c r="A118" i="29" s="1"/>
  <c r="B117" i="30" l="1"/>
  <c r="C117" i="30"/>
  <c r="F117" i="30"/>
  <c r="G117" i="30"/>
  <c r="H117" i="30"/>
  <c r="E117" i="30"/>
  <c r="D117" i="30"/>
  <c r="A118" i="30" a="1"/>
  <c r="A118" i="30" s="1"/>
  <c r="G118" i="29"/>
  <c r="B118" i="29"/>
  <c r="D118" i="29"/>
  <c r="H118" i="29"/>
  <c r="C118" i="29"/>
  <c r="E118" i="29"/>
  <c r="F118" i="29"/>
  <c r="A119" i="29" a="1"/>
  <c r="A119" i="29" s="1"/>
  <c r="B118" i="30" l="1"/>
  <c r="E118" i="30"/>
  <c r="F118" i="30"/>
  <c r="G118" i="30"/>
  <c r="C118" i="30"/>
  <c r="D118" i="30"/>
  <c r="H118" i="30"/>
  <c r="A119" i="30" a="1"/>
  <c r="A119" i="30" s="1"/>
  <c r="F119" i="29"/>
  <c r="H119" i="29"/>
  <c r="C119" i="29"/>
  <c r="B119" i="29"/>
  <c r="D119" i="29"/>
  <c r="E119" i="29"/>
  <c r="G119" i="29"/>
  <c r="A120" i="29" a="1"/>
  <c r="A120" i="29" s="1"/>
  <c r="H119" i="30" l="1"/>
  <c r="D119" i="30"/>
  <c r="E119" i="30"/>
  <c r="F119" i="30"/>
  <c r="B119" i="30"/>
  <c r="C119" i="30"/>
  <c r="G119" i="30"/>
  <c r="A120" i="30" a="1"/>
  <c r="A120" i="30" s="1"/>
  <c r="E120" i="29"/>
  <c r="G120" i="29"/>
  <c r="H120" i="29"/>
  <c r="B120" i="29"/>
  <c r="F120" i="29"/>
  <c r="C120" i="29"/>
  <c r="D120" i="29"/>
  <c r="A121" i="29" a="1"/>
  <c r="A121" i="29" s="1"/>
  <c r="G120" i="30" l="1"/>
  <c r="H120" i="30"/>
  <c r="C120" i="30"/>
  <c r="D120" i="30"/>
  <c r="E120" i="30"/>
  <c r="B120" i="30"/>
  <c r="F120" i="30"/>
  <c r="A121" i="30" a="1"/>
  <c r="A121" i="30" s="1"/>
  <c r="D121" i="29"/>
  <c r="F121" i="29"/>
  <c r="G121" i="29"/>
  <c r="B121" i="29"/>
  <c r="C121" i="29"/>
  <c r="E121" i="29"/>
  <c r="H121" i="29"/>
  <c r="A122" i="29" a="1"/>
  <c r="A122" i="29" s="1"/>
  <c r="F121" i="30" l="1"/>
  <c r="G121" i="30"/>
  <c r="B121" i="30"/>
  <c r="C121" i="30"/>
  <c r="D121" i="30"/>
  <c r="E121" i="30"/>
  <c r="H121" i="30"/>
  <c r="A122" i="30" a="1"/>
  <c r="A122" i="30" s="1"/>
  <c r="C122" i="29"/>
  <c r="E122" i="29"/>
  <c r="F122" i="29"/>
  <c r="D122" i="29"/>
  <c r="G122" i="29"/>
  <c r="H122" i="29"/>
  <c r="B122" i="29"/>
  <c r="A123" i="29" a="1"/>
  <c r="A123" i="29" s="1"/>
  <c r="E122" i="30" l="1"/>
  <c r="F122" i="30"/>
  <c r="B122" i="30"/>
  <c r="C122" i="30"/>
  <c r="D122" i="30"/>
  <c r="G122" i="30"/>
  <c r="H122" i="30"/>
  <c r="A123" i="30" a="1"/>
  <c r="A123" i="30" s="1"/>
  <c r="B123" i="29"/>
  <c r="D123" i="29"/>
  <c r="E123" i="29"/>
  <c r="H123" i="29"/>
  <c r="C123" i="29"/>
  <c r="F123" i="29"/>
  <c r="G123" i="29"/>
  <c r="A124" i="29" a="1"/>
  <c r="A124" i="29" s="1"/>
  <c r="D123" i="30" l="1"/>
  <c r="E123" i="30"/>
  <c r="H123" i="30"/>
  <c r="B123" i="30"/>
  <c r="C123" i="30"/>
  <c r="F123" i="30"/>
  <c r="G123" i="30"/>
  <c r="A124" i="30" a="1"/>
  <c r="A124" i="30" s="1"/>
  <c r="C124" i="29"/>
  <c r="D124" i="29"/>
  <c r="B124" i="29"/>
  <c r="E124" i="29"/>
  <c r="F124" i="29"/>
  <c r="G124" i="29"/>
  <c r="H124" i="29"/>
  <c r="A125" i="29" a="1"/>
  <c r="A125" i="29" s="1"/>
  <c r="C124" i="30" l="1"/>
  <c r="D124" i="30"/>
  <c r="G124" i="30"/>
  <c r="H124" i="30"/>
  <c r="F124" i="30"/>
  <c r="B124" i="30"/>
  <c r="E124" i="30"/>
  <c r="A125" i="30" a="1"/>
  <c r="A125" i="30" s="1"/>
  <c r="B125" i="29"/>
  <c r="C125" i="29"/>
  <c r="D125" i="29"/>
  <c r="E125" i="29"/>
  <c r="F125" i="29"/>
  <c r="G125" i="29"/>
  <c r="H125" i="29"/>
  <c r="A126" i="29" a="1"/>
  <c r="A126" i="29" s="1"/>
  <c r="B125" i="30" l="1"/>
  <c r="C125" i="30"/>
  <c r="F125" i="30"/>
  <c r="G125" i="30"/>
  <c r="D125" i="30"/>
  <c r="E125" i="30"/>
  <c r="H125" i="30"/>
  <c r="A126" i="30" a="1"/>
  <c r="A126" i="30" s="1"/>
  <c r="B126" i="29"/>
  <c r="E126" i="29"/>
  <c r="F126" i="29"/>
  <c r="G126" i="29"/>
  <c r="H126" i="29"/>
  <c r="C126" i="29"/>
  <c r="D126" i="29"/>
  <c r="A127" i="29" a="1"/>
  <c r="A127" i="29" s="1"/>
  <c r="B126" i="30" l="1"/>
  <c r="E126" i="30"/>
  <c r="F126" i="30"/>
  <c r="G126" i="30"/>
  <c r="H126" i="30"/>
  <c r="C126" i="30"/>
  <c r="D126" i="30"/>
  <c r="A127" i="30" a="1"/>
  <c r="A127" i="30" s="1"/>
  <c r="F127" i="29"/>
  <c r="G127" i="29"/>
  <c r="H127" i="29"/>
  <c r="B127" i="29"/>
  <c r="C127" i="29"/>
  <c r="D127" i="29"/>
  <c r="E127" i="29"/>
  <c r="A128" i="29" a="1"/>
  <c r="A128" i="29" s="1"/>
  <c r="H127" i="30" l="1"/>
  <c r="D127" i="30"/>
  <c r="E127" i="30"/>
  <c r="B127" i="30"/>
  <c r="C127" i="30"/>
  <c r="F127" i="30"/>
  <c r="G127" i="30"/>
  <c r="A128" i="30" a="1"/>
  <c r="A128" i="30" s="1"/>
  <c r="H128" i="29"/>
  <c r="F128" i="29"/>
  <c r="G128" i="29"/>
  <c r="B128" i="29"/>
  <c r="C128" i="29"/>
  <c r="D128" i="29"/>
  <c r="E128" i="29"/>
  <c r="A129" i="29" a="1"/>
  <c r="A129" i="29" s="1"/>
  <c r="G128" i="30" l="1"/>
  <c r="C128" i="30"/>
  <c r="D128" i="30"/>
  <c r="E128" i="30"/>
  <c r="F128" i="30"/>
  <c r="H128" i="30"/>
  <c r="B128" i="30"/>
  <c r="A129" i="30" a="1"/>
  <c r="A129" i="30" s="1"/>
  <c r="G129" i="29"/>
  <c r="F129" i="29"/>
  <c r="H129" i="29"/>
  <c r="B129" i="29"/>
  <c r="C129" i="29"/>
  <c r="D129" i="29"/>
  <c r="E129" i="29"/>
  <c r="A130" i="29" a="1"/>
  <c r="A130" i="29" s="1"/>
  <c r="F129" i="30" l="1"/>
  <c r="B129" i="30"/>
  <c r="C129" i="30"/>
  <c r="H129" i="30"/>
  <c r="D129" i="30"/>
  <c r="E129" i="30"/>
  <c r="G129" i="30"/>
  <c r="A130" i="30" a="1"/>
  <c r="A130" i="30" s="1"/>
  <c r="F130" i="29"/>
  <c r="G130" i="29"/>
  <c r="H130" i="29"/>
  <c r="B130" i="29"/>
  <c r="C130" i="29"/>
  <c r="D130" i="29"/>
  <c r="E130" i="29"/>
  <c r="A131" i="29" a="1"/>
  <c r="A131" i="29" s="1"/>
  <c r="E130" i="30" l="1"/>
  <c r="B130" i="30"/>
  <c r="C130" i="30"/>
  <c r="D130" i="30"/>
  <c r="F130" i="30"/>
  <c r="G130" i="30"/>
  <c r="H130" i="30"/>
  <c r="A131" i="30" a="1"/>
  <c r="A131" i="30" s="1"/>
  <c r="E131" i="29"/>
  <c r="G131" i="29"/>
  <c r="H131" i="29"/>
  <c r="B131" i="29"/>
  <c r="C131" i="29"/>
  <c r="D131" i="29"/>
  <c r="F131" i="29"/>
  <c r="A132" i="29" a="1"/>
  <c r="A132" i="29" s="1"/>
  <c r="D131" i="30" l="1"/>
  <c r="H131" i="30"/>
  <c r="C131" i="30"/>
  <c r="E131" i="30"/>
  <c r="F131" i="30"/>
  <c r="G131" i="30"/>
  <c r="B131" i="30"/>
  <c r="A132" i="30" a="1"/>
  <c r="A132" i="30" s="1"/>
  <c r="D132" i="29"/>
  <c r="G132" i="29"/>
  <c r="H132" i="29"/>
  <c r="B132" i="29"/>
  <c r="C132" i="29"/>
  <c r="E132" i="29"/>
  <c r="F132" i="29"/>
  <c r="A133" i="29" a="1"/>
  <c r="A133" i="29" s="1"/>
  <c r="C132" i="30" l="1"/>
  <c r="G132" i="30"/>
  <c r="F132" i="30"/>
  <c r="H132" i="30"/>
  <c r="B132" i="30"/>
  <c r="D132" i="30"/>
  <c r="E132" i="30"/>
  <c r="A133" i="30" a="1"/>
  <c r="A133" i="30" s="1"/>
  <c r="C133" i="29"/>
  <c r="G133" i="29"/>
  <c r="H133" i="29"/>
  <c r="B133" i="29"/>
  <c r="D133" i="29"/>
  <c r="E133" i="29"/>
  <c r="F133" i="29"/>
  <c r="A134" i="29" a="1"/>
  <c r="A134" i="29" s="1"/>
  <c r="B133" i="30" l="1"/>
  <c r="F133" i="30"/>
  <c r="H133" i="30"/>
  <c r="C133" i="30"/>
  <c r="D133" i="30"/>
  <c r="E133" i="30"/>
  <c r="G133" i="30"/>
  <c r="A134" i="30" a="1"/>
  <c r="A134" i="30" s="1"/>
  <c r="B134" i="29"/>
  <c r="G134" i="29"/>
  <c r="H134" i="29"/>
  <c r="C134" i="29"/>
  <c r="D134" i="29"/>
  <c r="E134" i="29"/>
  <c r="F134" i="29"/>
  <c r="A135" i="29" a="1"/>
  <c r="A135" i="29" s="1"/>
  <c r="E134" i="30" l="1"/>
  <c r="B134" i="30"/>
  <c r="C134" i="30"/>
  <c r="D134" i="30"/>
  <c r="F134" i="30"/>
  <c r="G134" i="30"/>
  <c r="H134" i="30"/>
  <c r="A135" i="30" a="1"/>
  <c r="A135" i="30" s="1"/>
  <c r="G135" i="29"/>
  <c r="H135" i="29"/>
  <c r="B135" i="29"/>
  <c r="C135" i="29"/>
  <c r="D135" i="29"/>
  <c r="E135" i="29"/>
  <c r="F135" i="29"/>
  <c r="A136" i="29" a="1"/>
  <c r="A136" i="29" s="1"/>
  <c r="D135" i="30" l="1"/>
  <c r="B135" i="30"/>
  <c r="C135" i="30"/>
  <c r="E135" i="30"/>
  <c r="F135" i="30"/>
  <c r="G135" i="30"/>
  <c r="H135" i="30"/>
  <c r="A136" i="30" a="1"/>
  <c r="A136" i="30" s="1"/>
  <c r="H136" i="29"/>
  <c r="G136" i="29"/>
  <c r="B136" i="29"/>
  <c r="C136" i="29"/>
  <c r="D136" i="29"/>
  <c r="E136" i="29"/>
  <c r="F136" i="29"/>
  <c r="A137" i="29" a="1"/>
  <c r="A137" i="29" s="1"/>
  <c r="C136" i="30" l="1"/>
  <c r="B136" i="30"/>
  <c r="D136" i="30"/>
  <c r="E136" i="30"/>
  <c r="F136" i="30"/>
  <c r="G136" i="30"/>
  <c r="H136" i="30"/>
  <c r="A137" i="30" a="1"/>
  <c r="A137" i="30" s="1"/>
  <c r="G137" i="29"/>
  <c r="H137" i="29"/>
  <c r="B137" i="29"/>
  <c r="C137" i="29"/>
  <c r="D137" i="29"/>
  <c r="E137" i="29"/>
  <c r="F137" i="29"/>
  <c r="A138" i="29" a="1"/>
  <c r="A138" i="29" s="1"/>
  <c r="B137" i="30" l="1"/>
  <c r="C137" i="30"/>
  <c r="D137" i="30"/>
  <c r="E137" i="30"/>
  <c r="F137" i="30"/>
  <c r="G137" i="30"/>
  <c r="H137" i="30"/>
  <c r="A138" i="30" a="1"/>
  <c r="A138" i="30" s="1"/>
  <c r="F138" i="29"/>
  <c r="H138" i="29"/>
  <c r="B138" i="29"/>
  <c r="C138" i="29"/>
  <c r="D138" i="29"/>
  <c r="E138" i="29"/>
  <c r="G138" i="29"/>
  <c r="A139" i="29" a="1"/>
  <c r="A139" i="29" s="1"/>
  <c r="B138" i="30" l="1"/>
  <c r="C138" i="30"/>
  <c r="D138" i="30"/>
  <c r="E138" i="30"/>
  <c r="F138" i="30"/>
  <c r="G138" i="30"/>
  <c r="H138" i="30"/>
  <c r="A139" i="30" a="1"/>
  <c r="A139" i="30" s="1"/>
  <c r="E139" i="29"/>
  <c r="H139" i="29"/>
  <c r="B139" i="29"/>
  <c r="C139" i="29"/>
  <c r="D139" i="29"/>
  <c r="F139" i="29"/>
  <c r="G139" i="29"/>
  <c r="A140" i="29" a="1"/>
  <c r="A140" i="29" s="1"/>
  <c r="B139" i="30" l="1"/>
  <c r="C139" i="30"/>
  <c r="D139" i="30"/>
  <c r="E139" i="30"/>
  <c r="F139" i="30"/>
  <c r="G139" i="30"/>
  <c r="H139" i="30"/>
  <c r="A140" i="30" a="1"/>
  <c r="A140" i="30" s="1"/>
  <c r="D140" i="29"/>
  <c r="H140" i="29"/>
  <c r="B140" i="29"/>
  <c r="C140" i="29"/>
  <c r="E140" i="29"/>
  <c r="F140" i="29"/>
  <c r="G140" i="29"/>
  <c r="A141" i="29" a="1"/>
  <c r="A141" i="29" s="1"/>
  <c r="H140" i="30" l="1"/>
  <c r="B140" i="30"/>
  <c r="C140" i="30"/>
  <c r="D140" i="30"/>
  <c r="E140" i="30"/>
  <c r="F140" i="30"/>
  <c r="G140" i="30"/>
  <c r="A141" i="30" a="1"/>
  <c r="A141" i="30" s="1"/>
  <c r="C141" i="29"/>
  <c r="H141" i="29"/>
  <c r="B141" i="29"/>
  <c r="D141" i="29"/>
  <c r="E141" i="29"/>
  <c r="F141" i="29"/>
  <c r="G141" i="29"/>
  <c r="A142" i="29" a="1"/>
  <c r="A142" i="29" s="1"/>
  <c r="G141" i="30" l="1"/>
  <c r="H141" i="30"/>
  <c r="B141" i="30"/>
  <c r="C141" i="30"/>
  <c r="D141" i="30"/>
  <c r="E141" i="30"/>
  <c r="F141" i="30"/>
  <c r="A142" i="30" a="1"/>
  <c r="A142" i="30" s="1"/>
  <c r="G142" i="29"/>
  <c r="B142" i="29"/>
  <c r="C142" i="29"/>
  <c r="D142" i="29"/>
  <c r="E142" i="29"/>
  <c r="F142" i="29"/>
  <c r="H142" i="29"/>
  <c r="A143" i="29" a="1"/>
  <c r="A143" i="29" s="1"/>
  <c r="F142" i="30" l="1"/>
  <c r="G142" i="30"/>
  <c r="H142" i="30"/>
  <c r="B142" i="30"/>
  <c r="C142" i="30"/>
  <c r="D142" i="30"/>
  <c r="E142" i="30"/>
  <c r="A143" i="30" a="1"/>
  <c r="A143" i="30" s="1"/>
  <c r="F143" i="29"/>
  <c r="B143" i="29"/>
  <c r="C143" i="29"/>
  <c r="D143" i="29"/>
  <c r="E143" i="29"/>
  <c r="G143" i="29"/>
  <c r="H143" i="29"/>
  <c r="A144" i="29" a="1"/>
  <c r="A144" i="29" s="1"/>
  <c r="E143" i="30" l="1"/>
  <c r="F143" i="30"/>
  <c r="G143" i="30"/>
  <c r="H143" i="30"/>
  <c r="B143" i="30"/>
  <c r="C143" i="30"/>
  <c r="D143" i="30"/>
  <c r="A144" i="30" a="1"/>
  <c r="A144" i="30" s="1"/>
  <c r="E144" i="29"/>
  <c r="H144" i="29"/>
  <c r="B144" i="29"/>
  <c r="C144" i="29"/>
  <c r="D144" i="29"/>
  <c r="F144" i="29"/>
  <c r="G144" i="29"/>
  <c r="A145" i="29" a="1"/>
  <c r="A145" i="29" s="1"/>
  <c r="D144" i="30" l="1"/>
  <c r="E144" i="30"/>
  <c r="F144" i="30"/>
  <c r="G144" i="30"/>
  <c r="H144" i="30"/>
  <c r="B144" i="30"/>
  <c r="C144" i="30"/>
  <c r="A145" i="30" a="1"/>
  <c r="A145" i="30" s="1"/>
  <c r="D145" i="29"/>
  <c r="G145" i="29"/>
  <c r="H145" i="29"/>
  <c r="B145" i="29"/>
  <c r="C145" i="29"/>
  <c r="F145" i="29"/>
  <c r="E145" i="29"/>
  <c r="A146" i="29" a="1"/>
  <c r="A146" i="29" s="1"/>
  <c r="C145" i="30" l="1"/>
  <c r="D145" i="30"/>
  <c r="E145" i="30"/>
  <c r="F145" i="30"/>
  <c r="G145" i="30"/>
  <c r="H145" i="30"/>
  <c r="B145" i="30"/>
  <c r="A146" i="30" a="1"/>
  <c r="A146" i="30" s="1"/>
  <c r="C146" i="29"/>
  <c r="F146" i="29"/>
  <c r="G146" i="29"/>
  <c r="H146" i="29"/>
  <c r="B146" i="29"/>
  <c r="D146" i="29"/>
  <c r="E146" i="29"/>
  <c r="A147" i="29" a="1"/>
  <c r="A147" i="29" s="1"/>
  <c r="B146" i="30" l="1"/>
  <c r="C146" i="30"/>
  <c r="D146" i="30"/>
  <c r="E146" i="30"/>
  <c r="F146" i="30"/>
  <c r="G146" i="30"/>
  <c r="H146" i="30"/>
  <c r="A147" i="30" a="1"/>
  <c r="A147" i="30" s="1"/>
  <c r="B147" i="29"/>
  <c r="E147" i="29"/>
  <c r="F147" i="29"/>
  <c r="G147" i="29"/>
  <c r="H147" i="29"/>
  <c r="C147" i="29"/>
  <c r="D147" i="29"/>
  <c r="A148" i="29" a="1"/>
  <c r="A148" i="29" s="1"/>
  <c r="B147" i="30" l="1"/>
  <c r="C147" i="30"/>
  <c r="D147" i="30"/>
  <c r="E147" i="30"/>
  <c r="F147" i="30"/>
  <c r="G147" i="30"/>
  <c r="H147" i="30"/>
  <c r="A148" i="30" a="1"/>
  <c r="A148" i="30" s="1"/>
  <c r="D148" i="29"/>
  <c r="E148" i="29"/>
  <c r="F148" i="29"/>
  <c r="G148" i="29"/>
  <c r="H148" i="29"/>
  <c r="B148" i="29"/>
  <c r="C148" i="29"/>
  <c r="A149" i="29" a="1"/>
  <c r="A149" i="29" s="1"/>
  <c r="B148" i="30" l="1"/>
  <c r="C148" i="30"/>
  <c r="D148" i="30"/>
  <c r="E148" i="30"/>
  <c r="F148" i="30"/>
  <c r="G148" i="30"/>
  <c r="H148" i="30"/>
  <c r="A149" i="30" a="1"/>
  <c r="A149" i="30" s="1"/>
  <c r="H149" i="29"/>
  <c r="C149" i="29"/>
  <c r="D149" i="29"/>
  <c r="E149" i="29"/>
  <c r="F149" i="29"/>
  <c r="G149" i="29"/>
  <c r="B149" i="29"/>
  <c r="A150" i="29" a="1"/>
  <c r="A150" i="29" s="1"/>
  <c r="H149" i="30" l="1"/>
  <c r="B149" i="30"/>
  <c r="C149" i="30"/>
  <c r="D149" i="30"/>
  <c r="E149" i="30"/>
  <c r="F149" i="30"/>
  <c r="G149" i="30"/>
  <c r="A150" i="30" a="1"/>
  <c r="A150" i="30" s="1"/>
  <c r="G150" i="29"/>
  <c r="B150" i="29"/>
  <c r="C150" i="29"/>
  <c r="D150" i="29"/>
  <c r="E150" i="29"/>
  <c r="F150" i="29"/>
  <c r="H150" i="29"/>
  <c r="A151" i="29" a="1"/>
  <c r="A151" i="29" s="1"/>
  <c r="G150" i="30" l="1"/>
  <c r="H150" i="30"/>
  <c r="B150" i="30"/>
  <c r="C150" i="30"/>
  <c r="D150" i="30"/>
  <c r="E150" i="30"/>
  <c r="F150" i="30"/>
  <c r="A151" i="30" a="1"/>
  <c r="A151" i="30" s="1"/>
  <c r="F151" i="29"/>
  <c r="B151" i="29"/>
  <c r="C151" i="29"/>
  <c r="D151" i="29"/>
  <c r="E151" i="29"/>
  <c r="G151" i="29"/>
  <c r="H151" i="29"/>
  <c r="A152" i="29" a="1"/>
  <c r="A152" i="29" s="1"/>
  <c r="F151" i="30" l="1"/>
  <c r="G151" i="30"/>
  <c r="H151" i="30"/>
  <c r="B151" i="30"/>
  <c r="C151" i="30"/>
  <c r="D151" i="30"/>
  <c r="E151" i="30"/>
  <c r="A152" i="30" a="1"/>
  <c r="A152" i="30" s="1"/>
  <c r="E152" i="29"/>
  <c r="B152" i="29"/>
  <c r="C152" i="29"/>
  <c r="D152" i="29"/>
  <c r="G152" i="29"/>
  <c r="H152" i="29"/>
  <c r="F152" i="29"/>
  <c r="A153" i="29" a="1"/>
  <c r="A153" i="29" s="1"/>
  <c r="E152" i="30" l="1"/>
  <c r="F152" i="30"/>
  <c r="G152" i="30"/>
  <c r="H152" i="30"/>
  <c r="B152" i="30"/>
  <c r="C152" i="30"/>
  <c r="D152" i="30"/>
  <c r="A153" i="30" a="1"/>
  <c r="A153" i="30" s="1"/>
  <c r="D153" i="29"/>
  <c r="H153" i="29"/>
  <c r="B153" i="29"/>
  <c r="C153" i="29"/>
  <c r="E153" i="29"/>
  <c r="F153" i="29"/>
  <c r="G153" i="29"/>
  <c r="A154" i="29" a="1"/>
  <c r="A154" i="29" s="1"/>
  <c r="D153" i="30" l="1"/>
  <c r="E153" i="30"/>
  <c r="F153" i="30"/>
  <c r="G153" i="30"/>
  <c r="H153" i="30"/>
  <c r="B153" i="30"/>
  <c r="C153" i="30"/>
  <c r="A154" i="30" a="1"/>
  <c r="A154" i="30" s="1"/>
  <c r="C154" i="29"/>
  <c r="G154" i="29"/>
  <c r="H154" i="29"/>
  <c r="B154" i="29"/>
  <c r="D154" i="29"/>
  <c r="E154" i="29"/>
  <c r="F154" i="29"/>
  <c r="A155" i="29" a="1"/>
  <c r="A155" i="29" s="1"/>
  <c r="C154" i="30" l="1"/>
  <c r="D154" i="30"/>
  <c r="E154" i="30"/>
  <c r="F154" i="30"/>
  <c r="G154" i="30"/>
  <c r="H154" i="30"/>
  <c r="B154" i="30"/>
  <c r="A155" i="30" a="1"/>
  <c r="A155" i="30" s="1"/>
  <c r="B155" i="29"/>
  <c r="F155" i="29"/>
  <c r="G155" i="29"/>
  <c r="H155" i="29"/>
  <c r="C155" i="29"/>
  <c r="D155" i="29"/>
  <c r="E155" i="29"/>
  <c r="A156" i="29" a="1"/>
  <c r="A156" i="29" s="1"/>
  <c r="B155" i="30" l="1"/>
  <c r="C155" i="30"/>
  <c r="D155" i="30"/>
  <c r="E155" i="30"/>
  <c r="F155" i="30"/>
  <c r="G155" i="30"/>
  <c r="H155" i="30"/>
  <c r="A156" i="30" a="1"/>
  <c r="A156" i="30" s="1"/>
  <c r="E156" i="29"/>
  <c r="F156" i="29"/>
  <c r="G156" i="29"/>
  <c r="H156" i="29"/>
  <c r="B156" i="29"/>
  <c r="C156" i="29"/>
  <c r="D156" i="29"/>
  <c r="A157" i="29" a="1"/>
  <c r="A157" i="29" s="1"/>
  <c r="B156" i="30" l="1"/>
  <c r="C156" i="30"/>
  <c r="D156" i="30"/>
  <c r="E156" i="30"/>
  <c r="F156" i="30"/>
  <c r="G156" i="30"/>
  <c r="H156" i="30"/>
  <c r="A157" i="30" a="1"/>
  <c r="A157" i="30" s="1"/>
  <c r="H157" i="29"/>
  <c r="D157" i="29"/>
  <c r="E157" i="29"/>
  <c r="F157" i="29"/>
  <c r="G157" i="29"/>
  <c r="C157" i="29"/>
  <c r="B157" i="29"/>
  <c r="A158" i="29" a="1"/>
  <c r="A158" i="29" s="1"/>
  <c r="H157" i="30" l="1"/>
  <c r="B157" i="30"/>
  <c r="C157" i="30"/>
  <c r="D157" i="30"/>
  <c r="E157" i="30"/>
  <c r="F157" i="30"/>
  <c r="G157" i="30"/>
  <c r="A158" i="30" a="1"/>
  <c r="A158" i="30" s="1"/>
  <c r="G158" i="29"/>
  <c r="C158" i="29"/>
  <c r="D158" i="29"/>
  <c r="E158" i="29"/>
  <c r="F158" i="29"/>
  <c r="B158" i="29"/>
  <c r="H158" i="29"/>
  <c r="A159" i="29" a="1"/>
  <c r="A159" i="29" s="1"/>
  <c r="G158" i="30" l="1"/>
  <c r="H158" i="30"/>
  <c r="B158" i="30"/>
  <c r="C158" i="30"/>
  <c r="D158" i="30"/>
  <c r="E158" i="30"/>
  <c r="F158" i="30"/>
  <c r="A159" i="30" a="1"/>
  <c r="A159" i="30" s="1"/>
  <c r="F159" i="29"/>
  <c r="B159" i="29"/>
  <c r="C159" i="29"/>
  <c r="D159" i="29"/>
  <c r="E159" i="29"/>
  <c r="H159" i="29"/>
  <c r="G159" i="29"/>
  <c r="A160" i="29" a="1"/>
  <c r="A160" i="29" s="1"/>
  <c r="F159" i="30" l="1"/>
  <c r="G159" i="30"/>
  <c r="H159" i="30"/>
  <c r="B159" i="30"/>
  <c r="C159" i="30"/>
  <c r="D159" i="30"/>
  <c r="E159" i="30"/>
  <c r="A160" i="30" a="1"/>
  <c r="A160" i="30" s="1"/>
  <c r="E160" i="29"/>
  <c r="B160" i="29"/>
  <c r="C160" i="29"/>
  <c r="D160" i="29"/>
  <c r="F160" i="29"/>
  <c r="G160" i="29"/>
  <c r="H160" i="29"/>
  <c r="A161" i="29" a="1"/>
  <c r="A161" i="29" s="1"/>
  <c r="E160" i="30" l="1"/>
  <c r="F160" i="30"/>
  <c r="G160" i="30"/>
  <c r="H160" i="30"/>
  <c r="B160" i="30"/>
  <c r="C160" i="30"/>
  <c r="D160" i="30"/>
  <c r="A161" i="30" a="1"/>
  <c r="A161" i="30" s="1"/>
  <c r="D161" i="29"/>
  <c r="H161" i="29"/>
  <c r="B161" i="29"/>
  <c r="C161" i="29"/>
  <c r="E161" i="29"/>
  <c r="F161" i="29"/>
  <c r="G161" i="29"/>
  <c r="A162" i="29" a="1"/>
  <c r="A162" i="29" s="1"/>
  <c r="D161" i="30" l="1"/>
  <c r="E161" i="30"/>
  <c r="F161" i="30"/>
  <c r="G161" i="30"/>
  <c r="H161" i="30"/>
  <c r="B161" i="30"/>
  <c r="C161" i="30"/>
  <c r="A162" i="30" a="1"/>
  <c r="A162" i="30" s="1"/>
  <c r="C162" i="29"/>
  <c r="G162" i="29"/>
  <c r="H162" i="29"/>
  <c r="B162" i="29"/>
  <c r="D162" i="29"/>
  <c r="E162" i="29"/>
  <c r="F162" i="29"/>
  <c r="A163" i="29" a="1"/>
  <c r="A163" i="29" s="1"/>
  <c r="C162" i="30" l="1"/>
  <c r="D162" i="30"/>
  <c r="E162" i="30"/>
  <c r="F162" i="30"/>
  <c r="G162" i="30"/>
  <c r="H162" i="30"/>
  <c r="B162" i="30"/>
  <c r="A163" i="30" a="1"/>
  <c r="A163" i="30" s="1"/>
  <c r="B163" i="29"/>
  <c r="F163" i="29"/>
  <c r="G163" i="29"/>
  <c r="H163" i="29"/>
  <c r="C163" i="29"/>
  <c r="D163" i="29"/>
  <c r="E163" i="29"/>
  <c r="A164" i="29" a="1"/>
  <c r="A164" i="29" s="1"/>
  <c r="B163" i="30" l="1"/>
  <c r="C163" i="30"/>
  <c r="D163" i="30"/>
  <c r="E163" i="30"/>
  <c r="F163" i="30"/>
  <c r="G163" i="30"/>
  <c r="H163" i="30"/>
  <c r="A164" i="30" a="1"/>
  <c r="A164" i="30" s="1"/>
  <c r="E164" i="29"/>
  <c r="F164" i="29"/>
  <c r="G164" i="29"/>
  <c r="H164" i="29"/>
  <c r="D164" i="29"/>
  <c r="B164" i="29"/>
  <c r="C164" i="29"/>
  <c r="A165" i="29" a="1"/>
  <c r="A165" i="29" s="1"/>
  <c r="B164" i="30" l="1"/>
  <c r="C164" i="30"/>
  <c r="D164" i="30"/>
  <c r="E164" i="30"/>
  <c r="F164" i="30"/>
  <c r="G164" i="30"/>
  <c r="H164" i="30"/>
  <c r="A165" i="30" a="1"/>
  <c r="A165" i="30" s="1"/>
  <c r="H165" i="29"/>
  <c r="D165" i="29"/>
  <c r="E165" i="29"/>
  <c r="F165" i="29"/>
  <c r="G165" i="29"/>
  <c r="B165" i="29"/>
  <c r="C165" i="29"/>
  <c r="A166" i="29" a="1"/>
  <c r="A166" i="29" s="1"/>
  <c r="B165" i="30" l="1"/>
  <c r="C165" i="30"/>
  <c r="D165" i="30"/>
  <c r="E165" i="30"/>
  <c r="F165" i="30"/>
  <c r="G165" i="30"/>
  <c r="H165" i="30"/>
  <c r="A166" i="30" a="1"/>
  <c r="A166" i="30" s="1"/>
  <c r="G166" i="29"/>
  <c r="C166" i="29"/>
  <c r="D166" i="29"/>
  <c r="E166" i="29"/>
  <c r="F166" i="29"/>
  <c r="B166" i="29"/>
  <c r="H166" i="29"/>
  <c r="A167" i="29" a="1"/>
  <c r="A167" i="29" s="1"/>
  <c r="H166" i="30" l="1"/>
  <c r="B166" i="30"/>
  <c r="C166" i="30"/>
  <c r="D166" i="30"/>
  <c r="E166" i="30"/>
  <c r="F166" i="30"/>
  <c r="G166" i="30"/>
  <c r="A167" i="30" a="1"/>
  <c r="A167" i="30" s="1"/>
  <c r="F167" i="29"/>
  <c r="B167" i="29"/>
  <c r="C167" i="29"/>
  <c r="D167" i="29"/>
  <c r="E167" i="29"/>
  <c r="G167" i="29"/>
  <c r="H167" i="29"/>
  <c r="A168" i="29" a="1"/>
  <c r="A168" i="29" s="1"/>
  <c r="G167" i="30" l="1"/>
  <c r="H167" i="30"/>
  <c r="B167" i="30"/>
  <c r="C167" i="30"/>
  <c r="F167" i="30"/>
  <c r="D167" i="30"/>
  <c r="E167" i="30"/>
  <c r="A168" i="30" a="1"/>
  <c r="A168" i="30" s="1"/>
  <c r="E168" i="29"/>
  <c r="B168" i="29"/>
  <c r="C168" i="29"/>
  <c r="D168" i="29"/>
  <c r="F168" i="29"/>
  <c r="G168" i="29"/>
  <c r="H168" i="29"/>
  <c r="A169" i="29" a="1"/>
  <c r="A169" i="29" s="1"/>
  <c r="F168" i="30" l="1"/>
  <c r="G168" i="30"/>
  <c r="H168" i="30"/>
  <c r="B168" i="30"/>
  <c r="C168" i="30"/>
  <c r="D168" i="30"/>
  <c r="E168" i="30"/>
  <c r="A169" i="30" a="1"/>
  <c r="A169" i="30" s="1"/>
  <c r="D169" i="29"/>
  <c r="H169" i="29"/>
  <c r="B169" i="29"/>
  <c r="C169" i="29"/>
  <c r="E169" i="29"/>
  <c r="F169" i="29"/>
  <c r="G169" i="29"/>
  <c r="A170" i="29" a="1"/>
  <c r="A170" i="29" s="1"/>
  <c r="E169" i="30" l="1"/>
  <c r="F169" i="30"/>
  <c r="G169" i="30"/>
  <c r="H169" i="30"/>
  <c r="B169" i="30"/>
  <c r="C169" i="30"/>
  <c r="D169" i="30"/>
  <c r="A170" i="30" a="1"/>
  <c r="A170" i="30" s="1"/>
  <c r="C170" i="29"/>
  <c r="G170" i="29"/>
  <c r="H170" i="29"/>
  <c r="B170" i="29"/>
  <c r="D170" i="29"/>
  <c r="E170" i="29"/>
  <c r="F170" i="29"/>
  <c r="A171" i="29" a="1"/>
  <c r="A171" i="29" s="1"/>
  <c r="D170" i="30" l="1"/>
  <c r="E170" i="30"/>
  <c r="F170" i="30"/>
  <c r="G170" i="30"/>
  <c r="H170" i="30"/>
  <c r="B170" i="30"/>
  <c r="C170" i="30"/>
  <c r="A171" i="30" a="1"/>
  <c r="A171" i="30" s="1"/>
  <c r="B171" i="29"/>
  <c r="F171" i="29"/>
  <c r="G171" i="29"/>
  <c r="H171" i="29"/>
  <c r="E171" i="29"/>
  <c r="C171" i="29"/>
  <c r="D171" i="29"/>
  <c r="A172" i="29" a="1"/>
  <c r="A172" i="29" s="1"/>
  <c r="C171" i="30" l="1"/>
  <c r="D171" i="30"/>
  <c r="E171" i="30"/>
  <c r="F171" i="30"/>
  <c r="G171" i="30"/>
  <c r="B171" i="30"/>
  <c r="H171" i="30"/>
  <c r="A172" i="30" a="1"/>
  <c r="A172" i="30" s="1"/>
  <c r="E172" i="29"/>
  <c r="F172" i="29"/>
  <c r="G172" i="29"/>
  <c r="H172" i="29"/>
  <c r="B172" i="29"/>
  <c r="C172" i="29"/>
  <c r="D172" i="29"/>
  <c r="A173" i="29" a="1"/>
  <c r="A173" i="29" s="1"/>
  <c r="B172" i="30" l="1"/>
  <c r="C172" i="30"/>
  <c r="D172" i="30"/>
  <c r="E172" i="30"/>
  <c r="F172" i="30"/>
  <c r="G172" i="30"/>
  <c r="H172" i="30"/>
  <c r="A173" i="30" a="1"/>
  <c r="A173" i="30" s="1"/>
  <c r="H173" i="29"/>
  <c r="D173" i="29"/>
  <c r="E173" i="29"/>
  <c r="F173" i="29"/>
  <c r="G173" i="29"/>
  <c r="B173" i="29"/>
  <c r="C173" i="29"/>
  <c r="A174" i="29" a="1"/>
  <c r="A174" i="29" s="1"/>
  <c r="B173" i="30" l="1"/>
  <c r="C173" i="30"/>
  <c r="D173" i="30"/>
  <c r="E173" i="30"/>
  <c r="F173" i="30"/>
  <c r="G173" i="30"/>
  <c r="H173" i="30"/>
  <c r="A174" i="30" a="1"/>
  <c r="A174" i="30" s="1"/>
  <c r="G174" i="29"/>
  <c r="C174" i="29"/>
  <c r="D174" i="29"/>
  <c r="E174" i="29"/>
  <c r="F174" i="29"/>
  <c r="B174" i="29"/>
  <c r="H174" i="29"/>
  <c r="A175" i="29" a="1"/>
  <c r="A175" i="29" s="1"/>
  <c r="H174" i="30" l="1"/>
  <c r="B174" i="30"/>
  <c r="C174" i="30"/>
  <c r="D174" i="30"/>
  <c r="G174" i="30"/>
  <c r="E174" i="30"/>
  <c r="F174" i="30"/>
  <c r="A175" i="30" a="1"/>
  <c r="A175" i="30" s="1"/>
  <c r="F175" i="29"/>
  <c r="B175" i="29"/>
  <c r="C175" i="29"/>
  <c r="D175" i="29"/>
  <c r="E175" i="29"/>
  <c r="G175" i="29"/>
  <c r="H175" i="29"/>
  <c r="A176" i="29" a="1"/>
  <c r="A176" i="29" s="1"/>
  <c r="G175" i="30" l="1"/>
  <c r="H175" i="30"/>
  <c r="B175" i="30"/>
  <c r="C175" i="30"/>
  <c r="D175" i="30"/>
  <c r="E175" i="30"/>
  <c r="F175" i="30"/>
  <c r="A176" i="30" a="1"/>
  <c r="A176" i="30" s="1"/>
  <c r="E176" i="29"/>
  <c r="B176" i="29"/>
  <c r="C176" i="29"/>
  <c r="D176" i="29"/>
  <c r="F176" i="29"/>
  <c r="G176" i="29"/>
  <c r="H176" i="29"/>
  <c r="A177" i="29" a="1"/>
  <c r="A177" i="29" s="1"/>
  <c r="F176" i="30" l="1"/>
  <c r="G176" i="30"/>
  <c r="H176" i="30"/>
  <c r="B176" i="30"/>
  <c r="C176" i="30"/>
  <c r="D176" i="30"/>
  <c r="E176" i="30"/>
  <c r="A177" i="30" a="1"/>
  <c r="A177" i="30" s="1"/>
  <c r="D177" i="29"/>
  <c r="B177" i="29"/>
  <c r="C177" i="29"/>
  <c r="E177" i="29"/>
  <c r="F177" i="29"/>
  <c r="G177" i="29"/>
  <c r="H177" i="29"/>
  <c r="A178" i="29" a="1"/>
  <c r="A178" i="29" s="1"/>
  <c r="E177" i="30" l="1"/>
  <c r="F177" i="30"/>
  <c r="G177" i="30"/>
  <c r="H177" i="30"/>
  <c r="C177" i="30"/>
  <c r="D177" i="30"/>
  <c r="B177" i="30"/>
  <c r="A178" i="30" a="1"/>
  <c r="A178" i="30" s="1"/>
  <c r="C178" i="29"/>
  <c r="B178" i="29"/>
  <c r="E178" i="29"/>
  <c r="F178" i="29"/>
  <c r="G178" i="29"/>
  <c r="H178" i="29"/>
  <c r="D178" i="29"/>
  <c r="A179" i="29" a="1"/>
  <c r="A179" i="29" s="1"/>
  <c r="D178" i="30" l="1"/>
  <c r="E178" i="30"/>
  <c r="F178" i="30"/>
  <c r="G178" i="30"/>
  <c r="H178" i="30"/>
  <c r="B178" i="30"/>
  <c r="C178" i="30"/>
  <c r="A179" i="30" a="1"/>
  <c r="A179" i="30" s="1"/>
  <c r="B179" i="29"/>
  <c r="H179" i="29"/>
  <c r="G179" i="29"/>
  <c r="C179" i="29"/>
  <c r="D179" i="29"/>
  <c r="E179" i="29"/>
  <c r="F179" i="29"/>
  <c r="A180" i="29" a="1"/>
  <c r="A180" i="29" s="1"/>
  <c r="C179" i="30" l="1"/>
  <c r="D179" i="30"/>
  <c r="E179" i="30"/>
  <c r="F179" i="30"/>
  <c r="G179" i="30"/>
  <c r="H179" i="30"/>
  <c r="B179" i="30"/>
  <c r="A180" i="30" a="1"/>
  <c r="A180" i="30" s="1"/>
  <c r="G180" i="29"/>
  <c r="B180" i="29"/>
  <c r="C180" i="29"/>
  <c r="D180" i="29"/>
  <c r="E180" i="29"/>
  <c r="F180" i="29"/>
  <c r="H180" i="29"/>
  <c r="A181" i="29" a="1"/>
  <c r="A181" i="29" s="1"/>
  <c r="B180" i="30" l="1"/>
  <c r="C180" i="30"/>
  <c r="D180" i="30"/>
  <c r="E180" i="30"/>
  <c r="F180" i="30"/>
  <c r="G180" i="30"/>
  <c r="H180" i="30"/>
  <c r="A181" i="30" a="1"/>
  <c r="A181" i="30" s="1"/>
  <c r="H181" i="29"/>
  <c r="F181" i="29"/>
  <c r="B181" i="29"/>
  <c r="C181" i="29"/>
  <c r="D181" i="29"/>
  <c r="E181" i="29"/>
  <c r="G181" i="29"/>
  <c r="A182" i="29" a="1"/>
  <c r="A182" i="29" s="1"/>
  <c r="B181" i="30" l="1"/>
  <c r="C181" i="30"/>
  <c r="D181" i="30"/>
  <c r="E181" i="30"/>
  <c r="H181" i="30"/>
  <c r="F181" i="30"/>
  <c r="G181" i="30"/>
  <c r="A182" i="30" a="1"/>
  <c r="A182" i="30" s="1"/>
  <c r="G182" i="29"/>
  <c r="E182" i="29"/>
  <c r="C182" i="29"/>
  <c r="D182" i="29"/>
  <c r="F182" i="29"/>
  <c r="H182" i="29"/>
  <c r="B182" i="29"/>
  <c r="A183" i="29" a="1"/>
  <c r="A183" i="29" s="1"/>
  <c r="B182" i="30" l="1"/>
  <c r="C182" i="30"/>
  <c r="D182" i="30"/>
  <c r="E182" i="30"/>
  <c r="F182" i="30"/>
  <c r="G182" i="30"/>
  <c r="H182" i="30"/>
  <c r="A183" i="30" a="1"/>
  <c r="A183" i="30" s="1"/>
  <c r="F183" i="29"/>
  <c r="D183" i="29"/>
  <c r="E183" i="29"/>
  <c r="G183" i="29"/>
  <c r="H183" i="29"/>
  <c r="B183" i="29"/>
  <c r="C183" i="29"/>
  <c r="A184" i="29" a="1"/>
  <c r="A184" i="29" s="1"/>
  <c r="B183" i="30" l="1"/>
  <c r="C183" i="30"/>
  <c r="G183" i="30"/>
  <c r="H183" i="30"/>
  <c r="D183" i="30"/>
  <c r="E183" i="30"/>
  <c r="F183" i="30"/>
  <c r="A184" i="30" a="1"/>
  <c r="A184" i="30" s="1"/>
  <c r="E184" i="29"/>
  <c r="C184" i="29"/>
  <c r="G184" i="29"/>
  <c r="H184" i="29"/>
  <c r="B184" i="29"/>
  <c r="D184" i="29"/>
  <c r="F184" i="29"/>
  <c r="A185" i="29" a="1"/>
  <c r="A185" i="29" s="1"/>
  <c r="H184" i="30" l="1"/>
  <c r="B184" i="30"/>
  <c r="C184" i="30"/>
  <c r="D184" i="30"/>
  <c r="E184" i="30"/>
  <c r="F184" i="30"/>
  <c r="G184" i="30"/>
  <c r="A185" i="30" a="1"/>
  <c r="A185" i="30" s="1"/>
  <c r="D185" i="29"/>
  <c r="B185" i="29"/>
  <c r="H185" i="29"/>
  <c r="C185" i="29"/>
  <c r="E185" i="29"/>
  <c r="F185" i="29"/>
  <c r="G185" i="29"/>
  <c r="A186" i="29" a="1"/>
  <c r="A186" i="29" s="1"/>
  <c r="G185" i="30" l="1"/>
  <c r="H185" i="30"/>
  <c r="C185" i="30"/>
  <c r="D185" i="30"/>
  <c r="E185" i="30"/>
  <c r="F185" i="30"/>
  <c r="B185" i="30"/>
  <c r="A186" i="30" a="1"/>
  <c r="A186" i="30" s="1"/>
  <c r="C186" i="29"/>
  <c r="B186" i="29"/>
  <c r="D186" i="29"/>
  <c r="E186" i="29"/>
  <c r="F186" i="29"/>
  <c r="G186" i="29"/>
  <c r="H186" i="29"/>
  <c r="A187" i="29" a="1"/>
  <c r="A187" i="29" s="1"/>
  <c r="F186" i="30" l="1"/>
  <c r="E186" i="30"/>
  <c r="G186" i="30"/>
  <c r="H186" i="30"/>
  <c r="B186" i="30"/>
  <c r="C186" i="30"/>
  <c r="D186" i="30"/>
  <c r="A187" i="30" a="1"/>
  <c r="A187" i="30" s="1"/>
  <c r="B187" i="29"/>
  <c r="C187" i="29"/>
  <c r="D187" i="29"/>
  <c r="E187" i="29"/>
  <c r="F187" i="29"/>
  <c r="G187" i="29"/>
  <c r="H187" i="29"/>
  <c r="A188" i="29" a="1"/>
  <c r="A188" i="29" s="1"/>
  <c r="E187" i="30" l="1"/>
  <c r="F187" i="30"/>
  <c r="G187" i="30"/>
  <c r="H187" i="30"/>
  <c r="B187" i="30"/>
  <c r="C187" i="30"/>
  <c r="D187" i="30"/>
  <c r="A188" i="30" a="1"/>
  <c r="A188" i="30" s="1"/>
  <c r="B188" i="29"/>
  <c r="C188" i="29"/>
  <c r="D188" i="29"/>
  <c r="E188" i="29"/>
  <c r="F188" i="29"/>
  <c r="G188" i="29"/>
  <c r="H188" i="29"/>
  <c r="A189" i="29" a="1"/>
  <c r="A189" i="29" s="1"/>
  <c r="D188" i="30" l="1"/>
  <c r="F188" i="30"/>
  <c r="G188" i="30"/>
  <c r="H188" i="30"/>
  <c r="B188" i="30"/>
  <c r="C188" i="30"/>
  <c r="E188" i="30"/>
  <c r="A189" i="30" a="1"/>
  <c r="A189" i="30" s="1"/>
  <c r="B189" i="29"/>
  <c r="C189" i="29"/>
  <c r="D189" i="29"/>
  <c r="E189" i="29"/>
  <c r="F189" i="29"/>
  <c r="G189" i="29"/>
  <c r="H189" i="29"/>
  <c r="A190" i="29" a="1"/>
  <c r="A190" i="29" s="1"/>
  <c r="C189" i="30" l="1"/>
  <c r="F189" i="30"/>
  <c r="G189" i="30"/>
  <c r="H189" i="30"/>
  <c r="B189" i="30"/>
  <c r="D189" i="30"/>
  <c r="E189" i="30"/>
  <c r="A190" i="30" a="1"/>
  <c r="A190" i="30" s="1"/>
  <c r="H190" i="29"/>
  <c r="B190" i="29"/>
  <c r="C190" i="29"/>
  <c r="D190" i="29"/>
  <c r="E190" i="29"/>
  <c r="F190" i="29"/>
  <c r="G190" i="29"/>
  <c r="A191" i="29" a="1"/>
  <c r="A191" i="29" s="1"/>
  <c r="B190" i="30" l="1"/>
  <c r="F190" i="30"/>
  <c r="G190" i="30"/>
  <c r="H190" i="30"/>
  <c r="C190" i="30"/>
  <c r="D190" i="30"/>
  <c r="E190" i="30"/>
  <c r="A191" i="30" a="1"/>
  <c r="A191" i="30" s="1"/>
  <c r="G191" i="29"/>
  <c r="H191" i="29"/>
  <c r="B191" i="29"/>
  <c r="C191" i="29"/>
  <c r="D191" i="29"/>
  <c r="E191" i="29"/>
  <c r="F191" i="29"/>
  <c r="A192" i="29" a="1"/>
  <c r="A192" i="29" s="1"/>
  <c r="F191" i="30" l="1"/>
  <c r="G191" i="30"/>
  <c r="H191" i="30"/>
  <c r="B191" i="30"/>
  <c r="C191" i="30"/>
  <c r="D191" i="30"/>
  <c r="E191" i="30"/>
  <c r="A192" i="30" a="1"/>
  <c r="A192" i="30" s="1"/>
  <c r="F192" i="29"/>
  <c r="G192" i="29"/>
  <c r="H192" i="29"/>
  <c r="B192" i="29"/>
  <c r="C192" i="29"/>
  <c r="D192" i="29"/>
  <c r="E192" i="29"/>
  <c r="A193" i="29" a="1"/>
  <c r="A193" i="29" s="1"/>
  <c r="F192" i="30" l="1"/>
  <c r="G192" i="30"/>
  <c r="H192" i="30"/>
  <c r="B192" i="30"/>
  <c r="C192" i="30"/>
  <c r="D192" i="30"/>
  <c r="E192" i="30"/>
  <c r="A193" i="30" a="1"/>
  <c r="A193" i="30" s="1"/>
  <c r="E193" i="29"/>
  <c r="F193" i="29"/>
  <c r="G193" i="29"/>
  <c r="H193" i="29"/>
  <c r="B193" i="29"/>
  <c r="C193" i="29"/>
  <c r="D193" i="29"/>
  <c r="A194" i="29" a="1"/>
  <c r="A194" i="29" s="1"/>
  <c r="E193" i="30" l="1"/>
  <c r="F193" i="30"/>
  <c r="G193" i="30"/>
  <c r="B193" i="30"/>
  <c r="C193" i="30"/>
  <c r="D193" i="30"/>
  <c r="H193" i="30"/>
  <c r="A194" i="30" a="1"/>
  <c r="A194" i="30" s="1"/>
  <c r="D194" i="29"/>
  <c r="E194" i="29"/>
  <c r="F194" i="29"/>
  <c r="G194" i="29"/>
  <c r="H194" i="29"/>
  <c r="B194" i="29"/>
  <c r="C194" i="29"/>
  <c r="A195" i="29" a="1"/>
  <c r="A195" i="29" s="1"/>
  <c r="D194" i="30" l="1"/>
  <c r="E194" i="30"/>
  <c r="F194" i="30"/>
  <c r="H194" i="30"/>
  <c r="B194" i="30"/>
  <c r="C194" i="30"/>
  <c r="G194" i="30"/>
  <c r="A195" i="30" a="1"/>
  <c r="A195" i="30" s="1"/>
  <c r="C195" i="29"/>
  <c r="D195" i="29"/>
  <c r="E195" i="29"/>
  <c r="F195" i="29"/>
  <c r="G195" i="29"/>
  <c r="H195" i="29"/>
  <c r="B195" i="29"/>
  <c r="A196" i="29" a="1"/>
  <c r="A196" i="29" s="1"/>
  <c r="C195" i="30" l="1"/>
  <c r="D195" i="30"/>
  <c r="E195" i="30"/>
  <c r="G195" i="30"/>
  <c r="H195" i="30"/>
  <c r="B195" i="30"/>
  <c r="F195" i="30"/>
  <c r="A196" i="30" a="1"/>
  <c r="A196" i="30" s="1"/>
  <c r="B196" i="29"/>
  <c r="C196" i="29"/>
  <c r="D196" i="29"/>
  <c r="E196" i="29"/>
  <c r="F196" i="29"/>
  <c r="G196" i="29"/>
  <c r="H196" i="29"/>
  <c r="A197" i="29" a="1"/>
  <c r="A197" i="29" s="1"/>
  <c r="B196" i="30" l="1"/>
  <c r="C196" i="30"/>
  <c r="D196" i="30"/>
  <c r="F196" i="30"/>
  <c r="G196" i="30"/>
  <c r="H196" i="30"/>
  <c r="E196" i="30"/>
  <c r="A197" i="30" a="1"/>
  <c r="A197" i="30" s="1"/>
  <c r="B197" i="29"/>
  <c r="C197" i="29"/>
  <c r="D197" i="29"/>
  <c r="E197" i="29"/>
  <c r="F197" i="29"/>
  <c r="G197" i="29"/>
  <c r="H197" i="29"/>
  <c r="A198" i="29" a="1"/>
  <c r="A198" i="29" s="1"/>
  <c r="B197" i="30" l="1"/>
  <c r="C197" i="30"/>
  <c r="E197" i="30"/>
  <c r="F197" i="30"/>
  <c r="G197" i="30"/>
  <c r="H197" i="30"/>
  <c r="D197" i="30"/>
  <c r="A198" i="30" a="1"/>
  <c r="A198" i="30" s="1"/>
  <c r="H198" i="29"/>
  <c r="B198" i="29"/>
  <c r="C198" i="29"/>
  <c r="D198" i="29"/>
  <c r="E198" i="29"/>
  <c r="F198" i="29"/>
  <c r="G198" i="29"/>
  <c r="A199" i="29" a="1"/>
  <c r="A199" i="29" s="1"/>
  <c r="H198" i="30" l="1"/>
  <c r="B198" i="30"/>
  <c r="D198" i="30"/>
  <c r="E198" i="30"/>
  <c r="F198" i="30"/>
  <c r="G198" i="30"/>
  <c r="C198" i="30"/>
  <c r="A199" i="30" a="1"/>
  <c r="A199" i="30" s="1"/>
  <c r="G199" i="29"/>
  <c r="B199" i="29"/>
  <c r="C199" i="29"/>
  <c r="D199" i="29"/>
  <c r="E199" i="29"/>
  <c r="F199" i="29"/>
  <c r="H199" i="29"/>
  <c r="A200" i="29" a="1"/>
  <c r="A200" i="29" s="1"/>
  <c r="G199" i="30" l="1"/>
  <c r="H199" i="30"/>
  <c r="C199" i="30"/>
  <c r="D199" i="30"/>
  <c r="E199" i="30"/>
  <c r="F199" i="30"/>
  <c r="B199" i="30"/>
  <c r="A200" i="30" a="1"/>
  <c r="A200" i="30" s="1"/>
  <c r="F200" i="29"/>
  <c r="H200" i="29"/>
  <c r="B200" i="29"/>
  <c r="C200" i="29"/>
  <c r="D200" i="29"/>
  <c r="E200" i="29"/>
  <c r="G200" i="29"/>
  <c r="A201" i="29" a="1"/>
  <c r="A201" i="29" s="1"/>
  <c r="F200" i="30" l="1"/>
  <c r="G200" i="30"/>
  <c r="H200" i="30"/>
  <c r="B200" i="30"/>
  <c r="C200" i="30"/>
  <c r="D200" i="30"/>
  <c r="E200" i="30"/>
  <c r="A201" i="30" a="1"/>
  <c r="A201" i="30" s="1"/>
  <c r="E201" i="29"/>
  <c r="G201" i="29"/>
  <c r="H201" i="29"/>
  <c r="B201" i="29"/>
  <c r="C201" i="29"/>
  <c r="D201" i="29"/>
  <c r="F201" i="29"/>
  <c r="A202" i="29" a="1"/>
  <c r="A202" i="29" s="1"/>
  <c r="E201" i="30" l="1"/>
  <c r="F201" i="30"/>
  <c r="G201" i="30"/>
  <c r="B201" i="30"/>
  <c r="C201" i="30"/>
  <c r="D201" i="30"/>
  <c r="H201" i="30"/>
  <c r="A202" i="30" a="1"/>
  <c r="A202" i="30" s="1"/>
  <c r="D202" i="29"/>
  <c r="F202" i="29"/>
  <c r="G202" i="29"/>
  <c r="B202" i="29"/>
  <c r="E202" i="29"/>
  <c r="H202" i="29"/>
  <c r="C202" i="29"/>
  <c r="A203" i="29" a="1"/>
  <c r="A203" i="29" s="1"/>
  <c r="D202" i="30" l="1"/>
  <c r="E202" i="30"/>
  <c r="F202" i="30"/>
  <c r="H202" i="30"/>
  <c r="B202" i="30"/>
  <c r="C202" i="30"/>
  <c r="G202" i="30"/>
  <c r="A203" i="30" a="1"/>
  <c r="A203" i="30" s="1"/>
  <c r="C203" i="29"/>
  <c r="E203" i="29"/>
  <c r="F203" i="29"/>
  <c r="H203" i="29"/>
  <c r="B203" i="29"/>
  <c r="D203" i="29"/>
  <c r="G203" i="29"/>
  <c r="A204" i="29" a="1"/>
  <c r="A204" i="29" s="1"/>
  <c r="C203" i="30" l="1"/>
  <c r="D203" i="30"/>
  <c r="E203" i="30"/>
  <c r="G203" i="30"/>
  <c r="H203" i="30"/>
  <c r="B203" i="30"/>
  <c r="F203" i="30"/>
  <c r="A204" i="30" a="1"/>
  <c r="A204" i="30" s="1"/>
  <c r="B204" i="29"/>
  <c r="D204" i="29"/>
  <c r="E204" i="29"/>
  <c r="G204" i="29"/>
  <c r="H204" i="29"/>
  <c r="C204" i="29"/>
  <c r="F204" i="29"/>
  <c r="A205" i="29" a="1"/>
  <c r="A205" i="29" s="1"/>
  <c r="B204" i="30" l="1"/>
  <c r="C204" i="30"/>
  <c r="D204" i="30"/>
  <c r="F204" i="30"/>
  <c r="G204" i="30"/>
  <c r="H204" i="30"/>
  <c r="E204" i="30"/>
  <c r="A205" i="30" a="1"/>
  <c r="A205" i="30" s="1"/>
  <c r="C205" i="29"/>
  <c r="D205" i="29"/>
  <c r="F205" i="29"/>
  <c r="G205" i="29"/>
  <c r="B205" i="29"/>
  <c r="E205" i="29"/>
  <c r="H205" i="29"/>
  <c r="A206" i="29" a="1"/>
  <c r="A206" i="29" s="1"/>
  <c r="B205" i="30" l="1"/>
  <c r="C205" i="30"/>
  <c r="E205" i="30"/>
  <c r="F205" i="30"/>
  <c r="G205" i="30"/>
  <c r="H205" i="30"/>
  <c r="D205" i="30"/>
  <c r="A206" i="30" a="1"/>
  <c r="A206" i="30" s="1"/>
  <c r="H206" i="29"/>
  <c r="B206" i="29"/>
  <c r="C206" i="29"/>
  <c r="E206" i="29"/>
  <c r="F206" i="29"/>
  <c r="D206" i="29"/>
  <c r="G206" i="29"/>
  <c r="A207" i="29" a="1"/>
  <c r="A207" i="29" s="1"/>
  <c r="H206" i="30" l="1"/>
  <c r="B206" i="30"/>
  <c r="D206" i="30"/>
  <c r="E206" i="30"/>
  <c r="F206" i="30"/>
  <c r="G206" i="30"/>
  <c r="C206" i="30"/>
  <c r="A207" i="30" a="1"/>
  <c r="A207" i="30" s="1"/>
  <c r="G207" i="29"/>
  <c r="B207" i="29"/>
  <c r="D207" i="29"/>
  <c r="E207" i="29"/>
  <c r="C207" i="29"/>
  <c r="F207" i="29"/>
  <c r="H207" i="29"/>
  <c r="A208" i="29" a="1"/>
  <c r="A208" i="29" s="1"/>
  <c r="G207" i="30" l="1"/>
  <c r="H207" i="30"/>
  <c r="C207" i="30"/>
  <c r="D207" i="30"/>
  <c r="E207" i="30"/>
  <c r="F207" i="30"/>
  <c r="B207" i="30"/>
  <c r="A208" i="30" a="1"/>
  <c r="A208" i="30" s="1"/>
  <c r="F208" i="29"/>
  <c r="H208" i="29"/>
  <c r="C208" i="29"/>
  <c r="D208" i="29"/>
  <c r="B208" i="29"/>
  <c r="E208" i="29"/>
  <c r="G208" i="29"/>
  <c r="A209" i="29" a="1"/>
  <c r="A209" i="29" s="1"/>
  <c r="F208" i="30" l="1"/>
  <c r="G208" i="30"/>
  <c r="H208" i="30"/>
  <c r="B208" i="30"/>
  <c r="C208" i="30"/>
  <c r="D208" i="30"/>
  <c r="E208" i="30"/>
  <c r="A209" i="30" a="1"/>
  <c r="A209" i="30" s="1"/>
  <c r="E209" i="29"/>
  <c r="G209" i="29"/>
  <c r="H209" i="29"/>
  <c r="B209" i="29"/>
  <c r="C209" i="29"/>
  <c r="F209" i="29"/>
  <c r="D209" i="29"/>
  <c r="A210" i="29" a="1"/>
  <c r="A210" i="29" s="1"/>
  <c r="E209" i="30" l="1"/>
  <c r="F209" i="30"/>
  <c r="G209" i="30"/>
  <c r="B209" i="30"/>
  <c r="C209" i="30"/>
  <c r="D209" i="30"/>
  <c r="H209" i="30"/>
  <c r="A210" i="30" a="1"/>
  <c r="A210" i="30" s="1"/>
  <c r="D210" i="29"/>
  <c r="F210" i="29"/>
  <c r="G210" i="29"/>
  <c r="B210" i="29"/>
  <c r="C210" i="29"/>
  <c r="E210" i="29"/>
  <c r="H210" i="29"/>
  <c r="A211" i="29" a="1"/>
  <c r="A211" i="29" s="1"/>
  <c r="D210" i="30" l="1"/>
  <c r="E210" i="30"/>
  <c r="F210" i="30"/>
  <c r="H210" i="30"/>
  <c r="B210" i="30"/>
  <c r="C210" i="30"/>
  <c r="G210" i="30"/>
  <c r="A211" i="30" a="1"/>
  <c r="A211" i="30" s="1"/>
  <c r="C211" i="29"/>
  <c r="E211" i="29"/>
  <c r="F211" i="29"/>
  <c r="H211" i="29"/>
  <c r="B211" i="29"/>
  <c r="D211" i="29"/>
  <c r="G211" i="29"/>
  <c r="A212" i="29" a="1"/>
  <c r="A212" i="29" s="1"/>
  <c r="C211" i="30" l="1"/>
  <c r="D211" i="30"/>
  <c r="E211" i="30"/>
  <c r="G211" i="30"/>
  <c r="H211" i="30"/>
  <c r="B211" i="30"/>
  <c r="F211" i="30"/>
  <c r="A212" i="30" a="1"/>
  <c r="A212" i="30" s="1"/>
  <c r="B212" i="29"/>
  <c r="D212" i="29"/>
  <c r="E212" i="29"/>
  <c r="G212" i="29"/>
  <c r="H212" i="29"/>
  <c r="C212" i="29"/>
  <c r="F212" i="29"/>
  <c r="A213" i="29" a="1"/>
  <c r="A213" i="29" s="1"/>
  <c r="B212" i="30" l="1"/>
  <c r="C212" i="30"/>
  <c r="D212" i="30"/>
  <c r="F212" i="30"/>
  <c r="G212" i="30"/>
  <c r="H212" i="30"/>
  <c r="E212" i="30"/>
  <c r="A213" i="30" a="1"/>
  <c r="A213" i="30" s="1"/>
  <c r="C213" i="29"/>
  <c r="D213" i="29"/>
  <c r="F213" i="29"/>
  <c r="G213" i="29"/>
  <c r="B213" i="29"/>
  <c r="E213" i="29"/>
  <c r="H213" i="29"/>
  <c r="A214" i="29" a="1"/>
  <c r="A214" i="29" s="1"/>
  <c r="B213" i="30" l="1"/>
  <c r="C213" i="30"/>
  <c r="E213" i="30"/>
  <c r="F213" i="30"/>
  <c r="G213" i="30"/>
  <c r="H213" i="30"/>
  <c r="D213" i="30"/>
  <c r="A214" i="30" a="1"/>
  <c r="A214" i="30" s="1"/>
  <c r="H214" i="29"/>
  <c r="B214" i="29"/>
  <c r="C214" i="29"/>
  <c r="E214" i="29"/>
  <c r="F214" i="29"/>
  <c r="D214" i="29"/>
  <c r="G214" i="29"/>
  <c r="A215" i="29" a="1"/>
  <c r="A215" i="29" s="1"/>
  <c r="H214" i="30" l="1"/>
  <c r="B214" i="30"/>
  <c r="D214" i="30"/>
  <c r="E214" i="30"/>
  <c r="F214" i="30"/>
  <c r="G214" i="30"/>
  <c r="C214" i="30"/>
  <c r="A215" i="30" a="1"/>
  <c r="A215" i="30" s="1"/>
  <c r="G215" i="29"/>
  <c r="B215" i="29"/>
  <c r="D215" i="29"/>
  <c r="E215" i="29"/>
  <c r="C215" i="29"/>
  <c r="F215" i="29"/>
  <c r="H215" i="29"/>
  <c r="A216" i="29" a="1"/>
  <c r="A216" i="29" s="1"/>
  <c r="G215" i="30" l="1"/>
  <c r="H215" i="30"/>
  <c r="C215" i="30"/>
  <c r="D215" i="30"/>
  <c r="E215" i="30"/>
  <c r="F215" i="30"/>
  <c r="B215" i="30"/>
  <c r="A216" i="30" a="1"/>
  <c r="A216" i="30" s="1"/>
  <c r="F216" i="29"/>
  <c r="H216" i="29"/>
  <c r="C216" i="29"/>
  <c r="D216" i="29"/>
  <c r="G216" i="29"/>
  <c r="B216" i="29"/>
  <c r="E216" i="29"/>
  <c r="A217" i="29" a="1"/>
  <c r="A217" i="29" s="1"/>
  <c r="F216" i="30" l="1"/>
  <c r="G216" i="30"/>
  <c r="H216" i="30"/>
  <c r="B216" i="30"/>
  <c r="C216" i="30"/>
  <c r="D216" i="30"/>
  <c r="E216" i="30"/>
  <c r="A217" i="30" a="1"/>
  <c r="A217" i="30" s="1"/>
  <c r="E217" i="29"/>
  <c r="G217" i="29"/>
  <c r="H217" i="29"/>
  <c r="B217" i="29"/>
  <c r="C217" i="29"/>
  <c r="D217" i="29"/>
  <c r="F217" i="29"/>
  <c r="A218" i="29" a="1"/>
  <c r="A218" i="29" s="1"/>
  <c r="E217" i="30" l="1"/>
  <c r="F217" i="30"/>
  <c r="G217" i="30"/>
  <c r="B217" i="30"/>
  <c r="C217" i="30"/>
  <c r="D217" i="30"/>
  <c r="H217" i="30"/>
  <c r="A218" i="30" a="1"/>
  <c r="A218" i="30" s="1"/>
  <c r="D218" i="29"/>
  <c r="F218" i="29"/>
  <c r="G218" i="29"/>
  <c r="B218" i="29"/>
  <c r="C218" i="29"/>
  <c r="E218" i="29"/>
  <c r="H218" i="29"/>
  <c r="A219" i="29" a="1"/>
  <c r="A219" i="29" s="1"/>
  <c r="D218" i="30" l="1"/>
  <c r="E218" i="30"/>
  <c r="F218" i="30"/>
  <c r="H218" i="30"/>
  <c r="B218" i="30"/>
  <c r="C218" i="30"/>
  <c r="G218" i="30"/>
  <c r="A219" i="30" a="1"/>
  <c r="A219" i="30" s="1"/>
  <c r="C219" i="29"/>
  <c r="E219" i="29"/>
  <c r="F219" i="29"/>
  <c r="H219" i="29"/>
  <c r="B219" i="29"/>
  <c r="D219" i="29"/>
  <c r="G219" i="29"/>
  <c r="A220" i="29" a="1"/>
  <c r="A220" i="29" s="1"/>
  <c r="C219" i="30" l="1"/>
  <c r="D219" i="30"/>
  <c r="E219" i="30"/>
  <c r="G219" i="30"/>
  <c r="H219" i="30"/>
  <c r="B219" i="30"/>
  <c r="F219" i="30"/>
  <c r="A220" i="30" a="1"/>
  <c r="A220" i="30" s="1"/>
  <c r="B220" i="29"/>
  <c r="D220" i="29"/>
  <c r="E220" i="29"/>
  <c r="G220" i="29"/>
  <c r="H220" i="29"/>
  <c r="C220" i="29"/>
  <c r="F220" i="29"/>
  <c r="A221" i="29" a="1"/>
  <c r="A221" i="29" s="1"/>
  <c r="B220" i="30" l="1"/>
  <c r="C220" i="30"/>
  <c r="D220" i="30"/>
  <c r="F220" i="30"/>
  <c r="G220" i="30"/>
  <c r="H220" i="30"/>
  <c r="E220" i="30"/>
  <c r="A221" i="30" a="1"/>
  <c r="A221" i="30" s="1"/>
  <c r="C221" i="29"/>
  <c r="D221" i="29"/>
  <c r="F221" i="29"/>
  <c r="G221" i="29"/>
  <c r="E221" i="29"/>
  <c r="H221" i="29"/>
  <c r="B221" i="29"/>
  <c r="A222" i="29" a="1"/>
  <c r="A222" i="29" s="1"/>
  <c r="B221" i="30" l="1"/>
  <c r="C221" i="30"/>
  <c r="E221" i="30"/>
  <c r="F221" i="30"/>
  <c r="G221" i="30"/>
  <c r="H221" i="30"/>
  <c r="D221" i="30"/>
  <c r="A222" i="30" a="1"/>
  <c r="A222" i="30" s="1"/>
  <c r="B222" i="29"/>
  <c r="C222" i="29"/>
  <c r="E222" i="29"/>
  <c r="F222" i="29"/>
  <c r="D222" i="29"/>
  <c r="G222" i="29"/>
  <c r="H222" i="29"/>
  <c r="A223" i="29" a="1"/>
  <c r="A223" i="29" s="1"/>
  <c r="H222" i="30" l="1"/>
  <c r="B222" i="30"/>
  <c r="D222" i="30"/>
  <c r="E222" i="30"/>
  <c r="F222" i="30"/>
  <c r="G222" i="30"/>
  <c r="C222" i="30"/>
  <c r="A223" i="30" a="1"/>
  <c r="A223" i="30" s="1"/>
  <c r="B223" i="29"/>
  <c r="D223" i="29"/>
  <c r="E223" i="29"/>
  <c r="F223" i="29"/>
  <c r="G223" i="29"/>
  <c r="H223" i="29"/>
  <c r="C223" i="29"/>
  <c r="A224" i="29" a="1"/>
  <c r="A224" i="29" s="1"/>
  <c r="G223" i="30" l="1"/>
  <c r="H223" i="30"/>
  <c r="C223" i="30"/>
  <c r="D223" i="30"/>
  <c r="E223" i="30"/>
  <c r="F223" i="30"/>
  <c r="B223" i="30"/>
  <c r="A224" i="30" a="1"/>
  <c r="A224" i="30" s="1"/>
  <c r="C224" i="29"/>
  <c r="D224" i="29"/>
  <c r="B224" i="29"/>
  <c r="E224" i="29"/>
  <c r="F224" i="29"/>
  <c r="G224" i="29"/>
  <c r="H224" i="29"/>
  <c r="A225" i="29" a="1"/>
  <c r="A225" i="29" s="1"/>
  <c r="F224" i="30" l="1"/>
  <c r="G224" i="30"/>
  <c r="H224" i="30"/>
  <c r="B224" i="30"/>
  <c r="C224" i="30"/>
  <c r="D224" i="30"/>
  <c r="E224" i="30"/>
  <c r="A225" i="30" a="1"/>
  <c r="A225" i="30" s="1"/>
  <c r="B225" i="29"/>
  <c r="C225" i="29"/>
  <c r="D225" i="29"/>
  <c r="E225" i="29"/>
  <c r="F225" i="29"/>
  <c r="G225" i="29"/>
  <c r="H225" i="29"/>
  <c r="A226" i="29" a="1"/>
  <c r="A226" i="29" s="1"/>
  <c r="E225" i="30" l="1"/>
  <c r="F225" i="30"/>
  <c r="G225" i="30"/>
  <c r="B225" i="30"/>
  <c r="C225" i="30"/>
  <c r="D225" i="30"/>
  <c r="H225" i="30"/>
  <c r="A226" i="30" a="1"/>
  <c r="A226" i="30" s="1"/>
  <c r="B226" i="29"/>
  <c r="D226" i="29"/>
  <c r="E226" i="29"/>
  <c r="F226" i="29"/>
  <c r="G226" i="29"/>
  <c r="H226" i="29"/>
  <c r="C226" i="29"/>
  <c r="A227" i="29" a="1"/>
  <c r="A227" i="29" s="1"/>
  <c r="D226" i="30" l="1"/>
  <c r="E226" i="30"/>
  <c r="F226" i="30"/>
  <c r="B226" i="30"/>
  <c r="C226" i="30"/>
  <c r="G226" i="30"/>
  <c r="H226" i="30"/>
  <c r="A227" i="30" a="1"/>
  <c r="A227" i="30" s="1"/>
  <c r="E227" i="29"/>
  <c r="F227" i="29"/>
  <c r="G227" i="29"/>
  <c r="H227" i="29"/>
  <c r="B227" i="29"/>
  <c r="C227" i="29"/>
  <c r="D227" i="29"/>
  <c r="A228" i="29" a="1"/>
  <c r="A228" i="29" s="1"/>
  <c r="C227" i="30" l="1"/>
  <c r="D227" i="30"/>
  <c r="E227" i="30"/>
  <c r="B227" i="30"/>
  <c r="F227" i="30"/>
  <c r="G227" i="30"/>
  <c r="H227" i="30"/>
  <c r="A228" i="30" a="1"/>
  <c r="A228" i="30" s="1"/>
  <c r="H228" i="29"/>
  <c r="E228" i="29"/>
  <c r="F228" i="29"/>
  <c r="G228" i="29"/>
  <c r="B228" i="29"/>
  <c r="C228" i="29"/>
  <c r="D228" i="29"/>
  <c r="A229" i="29" a="1"/>
  <c r="A229" i="29" s="1"/>
  <c r="B228" i="30" l="1"/>
  <c r="C228" i="30"/>
  <c r="D228" i="30"/>
  <c r="H228" i="30"/>
  <c r="E228" i="30"/>
  <c r="F228" i="30"/>
  <c r="G228" i="30"/>
  <c r="A229" i="30" a="1"/>
  <c r="A229" i="30" s="1"/>
  <c r="G229" i="29"/>
  <c r="E229" i="29"/>
  <c r="F229" i="29"/>
  <c r="H229" i="29"/>
  <c r="B229" i="29"/>
  <c r="C229" i="29"/>
  <c r="D229" i="29"/>
  <c r="A230" i="29" a="1"/>
  <c r="A230" i="29" s="1"/>
  <c r="B229" i="30" l="1"/>
  <c r="C229" i="30"/>
  <c r="G229" i="30"/>
  <c r="H229" i="30"/>
  <c r="F229" i="30"/>
  <c r="D229" i="30"/>
  <c r="E229" i="30"/>
  <c r="A230" i="30" a="1"/>
  <c r="A230" i="30" s="1"/>
  <c r="F230" i="29"/>
  <c r="E230" i="29"/>
  <c r="G230" i="29"/>
  <c r="H230" i="29"/>
  <c r="B230" i="29"/>
  <c r="C230" i="29"/>
  <c r="D230" i="29"/>
  <c r="A231" i="29" a="1"/>
  <c r="A231" i="29" s="1"/>
  <c r="H230" i="30" l="1"/>
  <c r="B230" i="30"/>
  <c r="F230" i="30"/>
  <c r="G230" i="30"/>
  <c r="C230" i="30"/>
  <c r="D230" i="30"/>
  <c r="E230" i="30"/>
  <c r="A231" i="30" a="1"/>
  <c r="A231" i="30" s="1"/>
  <c r="E231" i="29"/>
  <c r="F231" i="29"/>
  <c r="G231" i="29"/>
  <c r="H231" i="29"/>
  <c r="B231" i="29"/>
  <c r="C231" i="29"/>
  <c r="D231" i="29"/>
  <c r="A232" i="29" a="1"/>
  <c r="A232" i="29" s="1"/>
  <c r="G231" i="30" l="1"/>
  <c r="H231" i="30"/>
  <c r="E231" i="30"/>
  <c r="F231" i="30"/>
  <c r="B231" i="30"/>
  <c r="C231" i="30"/>
  <c r="D231" i="30"/>
  <c r="A232" i="30" a="1"/>
  <c r="A232" i="30" s="1"/>
  <c r="D232" i="29"/>
  <c r="F232" i="29"/>
  <c r="G232" i="29"/>
  <c r="H232" i="29"/>
  <c r="B232" i="29"/>
  <c r="C232" i="29"/>
  <c r="E232" i="29"/>
  <c r="A233" i="29" a="1"/>
  <c r="A233" i="29" s="1"/>
  <c r="F232" i="30" l="1"/>
  <c r="G232" i="30"/>
  <c r="D232" i="30"/>
  <c r="E232" i="30"/>
  <c r="B232" i="30"/>
  <c r="C232" i="30"/>
  <c r="H232" i="30"/>
  <c r="A233" i="30" a="1"/>
  <c r="A233" i="30" s="1"/>
  <c r="C233" i="29"/>
  <c r="F233" i="29"/>
  <c r="G233" i="29"/>
  <c r="H233" i="29"/>
  <c r="B233" i="29"/>
  <c r="D233" i="29"/>
  <c r="E233" i="29"/>
  <c r="A234" i="29" a="1"/>
  <c r="A234" i="29" s="1"/>
  <c r="E233" i="30" l="1"/>
  <c r="F233" i="30"/>
  <c r="C233" i="30"/>
  <c r="D233" i="30"/>
  <c r="B233" i="30"/>
  <c r="G233" i="30"/>
  <c r="H233" i="30"/>
  <c r="A234" i="30" a="1"/>
  <c r="A234" i="30" s="1"/>
  <c r="B234" i="29"/>
  <c r="F234" i="29"/>
  <c r="G234" i="29"/>
  <c r="H234" i="29"/>
  <c r="C234" i="29"/>
  <c r="D234" i="29"/>
  <c r="E234" i="29"/>
  <c r="A235" i="29" a="1"/>
  <c r="A235" i="29" s="1"/>
  <c r="D234" i="30" l="1"/>
  <c r="E234" i="30"/>
  <c r="B234" i="30"/>
  <c r="C234" i="30"/>
  <c r="F234" i="30"/>
  <c r="G234" i="30"/>
  <c r="H234" i="30"/>
  <c r="A235" i="30" a="1"/>
  <c r="A235" i="30" s="1"/>
  <c r="F235" i="29"/>
  <c r="G235" i="29"/>
  <c r="H235" i="29"/>
  <c r="B235" i="29"/>
  <c r="C235" i="29"/>
  <c r="D235" i="29"/>
  <c r="E235" i="29"/>
  <c r="A236" i="29" a="1"/>
  <c r="A236" i="29" s="1"/>
  <c r="C235" i="30" l="1"/>
  <c r="D235" i="30"/>
  <c r="B235" i="30"/>
  <c r="G235" i="30"/>
  <c r="H235" i="30"/>
  <c r="E235" i="30"/>
  <c r="F235" i="30"/>
  <c r="A236" i="30" a="1"/>
  <c r="A236" i="30" s="1"/>
  <c r="H236" i="29"/>
  <c r="F236" i="29"/>
  <c r="G236" i="29"/>
  <c r="B236" i="29"/>
  <c r="C236" i="29"/>
  <c r="D236" i="29"/>
  <c r="E236" i="29"/>
  <c r="A237" i="29" a="1"/>
  <c r="A237" i="29" s="1"/>
  <c r="B236" i="30" l="1"/>
  <c r="C236" i="30"/>
  <c r="D236" i="30"/>
  <c r="E236" i="30"/>
  <c r="F236" i="30"/>
  <c r="G236" i="30"/>
  <c r="H236" i="30"/>
  <c r="A237" i="30" a="1"/>
  <c r="A237" i="30" s="1"/>
  <c r="G237" i="29"/>
  <c r="F237" i="29"/>
  <c r="H237" i="29"/>
  <c r="B237" i="29"/>
  <c r="C237" i="29"/>
  <c r="D237" i="29"/>
  <c r="E237" i="29"/>
  <c r="A238" i="29" a="1"/>
  <c r="A238" i="29" s="1"/>
  <c r="B237" i="30" l="1"/>
  <c r="D237" i="30"/>
  <c r="E237" i="30"/>
  <c r="F237" i="30"/>
  <c r="G237" i="30"/>
  <c r="H237" i="30"/>
  <c r="C237" i="30"/>
  <c r="A238" i="30" a="1"/>
  <c r="A238" i="30" s="1"/>
  <c r="F238" i="29"/>
  <c r="G238" i="29"/>
  <c r="H238" i="29"/>
  <c r="B238" i="29"/>
  <c r="C238" i="29"/>
  <c r="D238" i="29"/>
  <c r="E238" i="29"/>
  <c r="A239" i="29" a="1"/>
  <c r="A239" i="29" s="1"/>
  <c r="E238" i="30" l="1"/>
  <c r="F238" i="30"/>
  <c r="G238" i="30"/>
  <c r="H238" i="30"/>
  <c r="B238" i="30"/>
  <c r="C238" i="30"/>
  <c r="D238" i="30"/>
  <c r="A239" i="30" a="1"/>
  <c r="A239" i="30" s="1"/>
  <c r="E239" i="29"/>
  <c r="G239" i="29"/>
  <c r="H239" i="29"/>
  <c r="B239" i="29"/>
  <c r="C239" i="29"/>
  <c r="D239" i="29"/>
  <c r="F239" i="29"/>
  <c r="A240" i="29" a="1"/>
  <c r="A240" i="29" s="1"/>
  <c r="H239" i="30" l="1"/>
  <c r="E239" i="30"/>
  <c r="F239" i="30"/>
  <c r="G239" i="30"/>
  <c r="B239" i="30"/>
  <c r="C239" i="30"/>
  <c r="D239" i="30"/>
  <c r="A240" i="30" a="1"/>
  <c r="A240" i="30" s="1"/>
  <c r="D240" i="29"/>
  <c r="G240" i="29"/>
  <c r="H240" i="29"/>
  <c r="B240" i="29"/>
  <c r="C240" i="29"/>
  <c r="E240" i="29"/>
  <c r="F240" i="29"/>
  <c r="A241" i="29" a="1"/>
  <c r="A241" i="29" s="1"/>
  <c r="G240" i="30" l="1"/>
  <c r="E240" i="30"/>
  <c r="F240" i="30"/>
  <c r="H240" i="30"/>
  <c r="B240" i="30"/>
  <c r="C240" i="30"/>
  <c r="D240" i="30"/>
  <c r="A241" i="30" a="1"/>
  <c r="A241" i="30" s="1"/>
  <c r="C241" i="29"/>
  <c r="G241" i="29"/>
  <c r="H241" i="29"/>
  <c r="B241" i="29"/>
  <c r="D241" i="29"/>
  <c r="E241" i="29"/>
  <c r="F241" i="29"/>
  <c r="A242" i="29" a="1"/>
  <c r="A242" i="29" s="1"/>
  <c r="F241" i="30" l="1"/>
  <c r="E241" i="30"/>
  <c r="G241" i="30"/>
  <c r="H241" i="30"/>
  <c r="B241" i="30"/>
  <c r="C241" i="30"/>
  <c r="D241" i="30"/>
  <c r="A242" i="30" a="1"/>
  <c r="A242" i="30" s="1"/>
  <c r="B242" i="29"/>
  <c r="G242" i="29"/>
  <c r="H242" i="29"/>
  <c r="C242" i="29"/>
  <c r="D242" i="29"/>
  <c r="E242" i="29"/>
  <c r="F242" i="29"/>
  <c r="A243" i="29" a="1"/>
  <c r="A243" i="29" s="1"/>
  <c r="E242" i="30" l="1"/>
  <c r="F242" i="30"/>
  <c r="G242" i="30"/>
  <c r="H242" i="30"/>
  <c r="B242" i="30"/>
  <c r="C242" i="30"/>
  <c r="D242" i="30"/>
  <c r="A243" i="30" a="1"/>
  <c r="A243" i="30" s="1"/>
  <c r="G243" i="29"/>
  <c r="H243" i="29"/>
  <c r="C243" i="29"/>
  <c r="D243" i="29"/>
  <c r="E243" i="29"/>
  <c r="F243" i="29"/>
  <c r="B243" i="29"/>
  <c r="A244" i="29" a="1"/>
  <c r="A244" i="29" s="1"/>
  <c r="D243" i="30" l="1"/>
  <c r="F243" i="30"/>
  <c r="G243" i="30"/>
  <c r="H243" i="30"/>
  <c r="B243" i="30"/>
  <c r="C243" i="30"/>
  <c r="E243" i="30"/>
  <c r="A244" i="30" a="1"/>
  <c r="A244" i="30" s="1"/>
  <c r="F244" i="29"/>
  <c r="G244" i="29"/>
  <c r="B244" i="29"/>
  <c r="C244" i="29"/>
  <c r="D244" i="29"/>
  <c r="E244" i="29"/>
  <c r="H244" i="29"/>
  <c r="A245" i="29" a="1"/>
  <c r="A245" i="29" s="1"/>
  <c r="C244" i="30" l="1"/>
  <c r="F244" i="30"/>
  <c r="G244" i="30"/>
  <c r="H244" i="30"/>
  <c r="B244" i="30"/>
  <c r="D244" i="30"/>
  <c r="E244" i="30"/>
  <c r="A245" i="30" a="1"/>
  <c r="A245" i="30" s="1"/>
  <c r="E245" i="29"/>
  <c r="F245" i="29"/>
  <c r="B245" i="29"/>
  <c r="C245" i="29"/>
  <c r="D245" i="29"/>
  <c r="G245" i="29"/>
  <c r="H245" i="29"/>
  <c r="A246" i="29" a="1"/>
  <c r="A246" i="29" s="1"/>
  <c r="E245" i="30" l="1"/>
  <c r="F245" i="30"/>
  <c r="H245" i="30"/>
  <c r="G245" i="30"/>
  <c r="B245" i="30"/>
  <c r="C245" i="30"/>
  <c r="D245" i="30"/>
  <c r="A246" i="30" a="1"/>
  <c r="A246" i="30" s="1"/>
  <c r="D246" i="29"/>
  <c r="E246" i="29"/>
  <c r="H246" i="29"/>
  <c r="B246" i="29"/>
  <c r="C246" i="29"/>
  <c r="F246" i="29"/>
  <c r="G246" i="29"/>
  <c r="A247" i="29" a="1"/>
  <c r="A247" i="29" s="1"/>
  <c r="D246" i="30" l="1"/>
  <c r="E246" i="30"/>
  <c r="G246" i="30"/>
  <c r="F246" i="30"/>
  <c r="H246" i="30"/>
  <c r="B246" i="30"/>
  <c r="C246" i="30"/>
  <c r="A247" i="30" a="1"/>
  <c r="A247" i="30" s="1"/>
  <c r="C247" i="29"/>
  <c r="D247" i="29"/>
  <c r="G247" i="29"/>
  <c r="H247" i="29"/>
  <c r="B247" i="29"/>
  <c r="E247" i="29"/>
  <c r="F247" i="29"/>
  <c r="A248" i="29" a="1"/>
  <c r="A248" i="29" s="1"/>
  <c r="C247" i="30" l="1"/>
  <c r="D247" i="30"/>
  <c r="F247" i="30"/>
  <c r="E247" i="30"/>
  <c r="G247" i="30"/>
  <c r="H247" i="30"/>
  <c r="B247" i="30"/>
  <c r="A248" i="30" a="1"/>
  <c r="A248" i="30" s="1"/>
  <c r="B248" i="29"/>
  <c r="C248" i="29"/>
  <c r="F248" i="29"/>
  <c r="G248" i="29"/>
  <c r="H248" i="29"/>
  <c r="E248" i="29"/>
  <c r="D248" i="29"/>
  <c r="A249" i="29" a="1"/>
  <c r="A249" i="29" s="1"/>
  <c r="B248" i="30" l="1"/>
  <c r="C248" i="30"/>
  <c r="E248" i="30"/>
  <c r="D248" i="30"/>
  <c r="F248" i="30"/>
  <c r="G248" i="30"/>
  <c r="H248" i="30"/>
  <c r="A249" i="30" a="1"/>
  <c r="A249" i="30" s="1"/>
  <c r="B249" i="29"/>
  <c r="E249" i="29"/>
  <c r="F249" i="29"/>
  <c r="G249" i="29"/>
  <c r="H249" i="29"/>
  <c r="C249" i="29"/>
  <c r="D249" i="29"/>
  <c r="A250" i="29" a="1"/>
  <c r="A250" i="29" s="1"/>
  <c r="B249" i="30" l="1"/>
  <c r="D249" i="30"/>
  <c r="C249" i="30"/>
  <c r="E249" i="30"/>
  <c r="F249" i="30"/>
  <c r="G249" i="30"/>
  <c r="H249" i="30"/>
  <c r="A250" i="30" a="1"/>
  <c r="A250" i="30" s="1"/>
  <c r="H250" i="29"/>
  <c r="D250" i="29"/>
  <c r="E250" i="29"/>
  <c r="F250" i="29"/>
  <c r="G250" i="29"/>
  <c r="B250" i="29"/>
  <c r="C250" i="29"/>
  <c r="A251" i="29" a="1"/>
  <c r="A251" i="29" s="1"/>
  <c r="H250" i="30" l="1"/>
  <c r="C250" i="30"/>
  <c r="B250" i="30"/>
  <c r="D250" i="30"/>
  <c r="E250" i="30"/>
  <c r="F250" i="30"/>
  <c r="G250" i="30"/>
  <c r="A251" i="30" a="1"/>
  <c r="A251" i="30" s="1"/>
  <c r="G251" i="29"/>
  <c r="H251" i="29"/>
  <c r="C251" i="29"/>
  <c r="D251" i="29"/>
  <c r="E251" i="29"/>
  <c r="F251" i="29"/>
  <c r="B251" i="29"/>
  <c r="A252" i="29" a="1"/>
  <c r="A252" i="29" s="1"/>
  <c r="G251" i="30" l="1"/>
  <c r="H251" i="30"/>
  <c r="B251" i="30"/>
  <c r="C251" i="30"/>
  <c r="D251" i="30"/>
  <c r="E251" i="30"/>
  <c r="F251" i="30"/>
  <c r="A252" i="30" a="1"/>
  <c r="A252" i="30" s="1"/>
  <c r="F252" i="29"/>
  <c r="G252" i="29"/>
  <c r="B252" i="29"/>
  <c r="C252" i="29"/>
  <c r="D252" i="29"/>
  <c r="E252" i="29"/>
  <c r="H252" i="29"/>
  <c r="A253" i="29" a="1"/>
  <c r="A253" i="29" s="1"/>
  <c r="F252" i="30" l="1"/>
  <c r="G252" i="30"/>
  <c r="H252" i="30"/>
  <c r="B252" i="30"/>
  <c r="C252" i="30"/>
  <c r="D252" i="30"/>
  <c r="E252" i="30"/>
  <c r="A253" i="30" a="1"/>
  <c r="A253" i="30" s="1"/>
  <c r="E253" i="29"/>
  <c r="F253" i="29"/>
  <c r="B253" i="29"/>
  <c r="C253" i="29"/>
  <c r="D253" i="29"/>
  <c r="G253" i="29"/>
  <c r="H253" i="29"/>
  <c r="A254" i="29" a="1"/>
  <c r="A254" i="29" s="1"/>
  <c r="E253" i="30" l="1"/>
  <c r="F253" i="30"/>
  <c r="G253" i="30"/>
  <c r="H253" i="30"/>
  <c r="B253" i="30"/>
  <c r="C253" i="30"/>
  <c r="D253" i="30"/>
  <c r="A254" i="30" a="1"/>
  <c r="A254" i="30" s="1"/>
  <c r="D254" i="29"/>
  <c r="E254" i="29"/>
  <c r="H254" i="29"/>
  <c r="B254" i="29"/>
  <c r="C254" i="29"/>
  <c r="F254" i="29"/>
  <c r="G254" i="29"/>
  <c r="A255" i="29" a="1"/>
  <c r="A255" i="29" s="1"/>
  <c r="D254" i="30" l="1"/>
  <c r="E254" i="30"/>
  <c r="F254" i="30"/>
  <c r="G254" i="30"/>
  <c r="H254" i="30"/>
  <c r="B254" i="30"/>
  <c r="C254" i="30"/>
  <c r="A255" i="30" a="1"/>
  <c r="A255" i="30" s="1"/>
  <c r="C255" i="29"/>
  <c r="D255" i="29"/>
  <c r="G255" i="29"/>
  <c r="H255" i="29"/>
  <c r="B255" i="29"/>
  <c r="F255" i="29"/>
  <c r="E255" i="29"/>
  <c r="A256" i="29" a="1"/>
  <c r="A256" i="29" s="1"/>
  <c r="C255" i="30" l="1"/>
  <c r="D255" i="30"/>
  <c r="E255" i="30"/>
  <c r="F255" i="30"/>
  <c r="G255" i="30"/>
  <c r="H255" i="30"/>
  <c r="B255" i="30"/>
  <c r="A256" i="30" a="1"/>
  <c r="A256" i="30" s="1"/>
  <c r="B256" i="29"/>
  <c r="C256" i="29"/>
  <c r="F256" i="29"/>
  <c r="G256" i="29"/>
  <c r="D256" i="29"/>
  <c r="E256" i="29"/>
  <c r="H256" i="29"/>
  <c r="A257" i="29" a="1"/>
  <c r="A257" i="29" s="1"/>
  <c r="B256" i="30" l="1"/>
  <c r="C256" i="30"/>
  <c r="D256" i="30"/>
  <c r="E256" i="30"/>
  <c r="F256" i="30"/>
  <c r="G256" i="30"/>
  <c r="H256" i="30"/>
  <c r="A257" i="30" a="1"/>
  <c r="A257" i="30" s="1"/>
  <c r="B257" i="29"/>
  <c r="E257" i="29"/>
  <c r="F257" i="29"/>
  <c r="H257" i="29"/>
  <c r="C257" i="29"/>
  <c r="D257" i="29"/>
  <c r="G257" i="29"/>
  <c r="A258" i="29" a="1"/>
  <c r="A258" i="29" s="1"/>
  <c r="B257" i="30" l="1"/>
  <c r="C257" i="30"/>
  <c r="D257" i="30"/>
  <c r="E257" i="30"/>
  <c r="F257" i="30"/>
  <c r="G257" i="30"/>
  <c r="H257" i="30"/>
  <c r="A258" i="30" a="1"/>
  <c r="A258" i="30" s="1"/>
  <c r="H258" i="29"/>
  <c r="D258" i="29"/>
  <c r="E258" i="29"/>
  <c r="G258" i="29"/>
  <c r="C258" i="29"/>
  <c r="F258" i="29"/>
  <c r="B258" i="29"/>
  <c r="A259" i="29" a="1"/>
  <c r="A259" i="29" s="1"/>
  <c r="H258" i="30" l="1"/>
  <c r="B258" i="30"/>
  <c r="C258" i="30"/>
  <c r="D258" i="30"/>
  <c r="E258" i="30"/>
  <c r="F258" i="30"/>
  <c r="G258" i="30"/>
  <c r="A259" i="30" a="1"/>
  <c r="A259" i="30" s="1"/>
  <c r="G259" i="29"/>
  <c r="H259" i="29"/>
  <c r="C259" i="29"/>
  <c r="D259" i="29"/>
  <c r="F259" i="29"/>
  <c r="B259" i="29"/>
  <c r="E259" i="29"/>
  <c r="A260" i="29" a="1"/>
  <c r="A260" i="29" s="1"/>
  <c r="G259" i="30" l="1"/>
  <c r="H259" i="30"/>
  <c r="B259" i="30"/>
  <c r="C259" i="30"/>
  <c r="D259" i="30"/>
  <c r="E259" i="30"/>
  <c r="F259" i="30"/>
  <c r="A260" i="30" a="1"/>
  <c r="A260" i="30" s="1"/>
  <c r="F260" i="29"/>
  <c r="G260" i="29"/>
  <c r="B260" i="29"/>
  <c r="C260" i="29"/>
  <c r="E260" i="29"/>
  <c r="H260" i="29"/>
  <c r="D260" i="29"/>
  <c r="A261" i="29" a="1"/>
  <c r="A261" i="29" s="1"/>
  <c r="F260" i="30" l="1"/>
  <c r="G260" i="30"/>
  <c r="H260" i="30"/>
  <c r="B260" i="30"/>
  <c r="C260" i="30"/>
  <c r="D260" i="30"/>
  <c r="E260" i="30"/>
  <c r="A261" i="30" a="1"/>
  <c r="A261" i="30" s="1"/>
  <c r="E261" i="29"/>
  <c r="F261" i="29"/>
  <c r="B261" i="29"/>
  <c r="D261" i="29"/>
  <c r="C261" i="29"/>
  <c r="G261" i="29"/>
  <c r="H261" i="29"/>
  <c r="A262" i="29" a="1"/>
  <c r="A262" i="29" s="1"/>
  <c r="E261" i="30" l="1"/>
  <c r="H261" i="30"/>
  <c r="F261" i="30"/>
  <c r="G261" i="30"/>
  <c r="B261" i="30"/>
  <c r="C261" i="30"/>
  <c r="D261" i="30"/>
  <c r="A262" i="30" a="1"/>
  <c r="A262" i="30" s="1"/>
  <c r="D262" i="29"/>
  <c r="E262" i="29"/>
  <c r="H262" i="29"/>
  <c r="C262" i="29"/>
  <c r="B262" i="29"/>
  <c r="F262" i="29"/>
  <c r="G262" i="29"/>
  <c r="A263" i="29" a="1"/>
  <c r="A263" i="29" s="1"/>
  <c r="D262" i="30" l="1"/>
  <c r="G262" i="30"/>
  <c r="E262" i="30"/>
  <c r="F262" i="30"/>
  <c r="H262" i="30"/>
  <c r="B262" i="30"/>
  <c r="C262" i="30"/>
  <c r="A263" i="30" a="1"/>
  <c r="A263" i="30" s="1"/>
  <c r="C263" i="29"/>
  <c r="D263" i="29"/>
  <c r="G263" i="29"/>
  <c r="H263" i="29"/>
  <c r="B263" i="29"/>
  <c r="E263" i="29"/>
  <c r="F263" i="29"/>
  <c r="A264" i="29" a="1"/>
  <c r="A264" i="29" s="1"/>
  <c r="C263" i="30" l="1"/>
  <c r="D263" i="30"/>
  <c r="E263" i="30"/>
  <c r="G263" i="30"/>
  <c r="H263" i="30"/>
  <c r="B263" i="30"/>
  <c r="F263" i="30"/>
  <c r="A264" i="30" a="1"/>
  <c r="A264" i="30" s="1"/>
  <c r="B264" i="29"/>
  <c r="C264" i="29"/>
  <c r="F264" i="29"/>
  <c r="G264" i="29"/>
  <c r="D264" i="29"/>
  <c r="E264" i="29"/>
  <c r="H264" i="29"/>
  <c r="A265" i="29" a="1"/>
  <c r="A265" i="29" s="1"/>
  <c r="B264" i="30" l="1"/>
  <c r="E264" i="30"/>
  <c r="C264" i="30"/>
  <c r="D264" i="30"/>
  <c r="F264" i="30"/>
  <c r="G264" i="30"/>
  <c r="H264" i="30"/>
  <c r="A265" i="30" a="1"/>
  <c r="A265" i="30" s="1"/>
  <c r="B265" i="29"/>
  <c r="E265" i="29"/>
  <c r="F265" i="29"/>
  <c r="H265" i="29"/>
  <c r="D265" i="29"/>
  <c r="G265" i="29"/>
  <c r="C265" i="29"/>
  <c r="A266" i="29" a="1"/>
  <c r="A266" i="29" s="1"/>
  <c r="D265" i="30" l="1"/>
  <c r="B265" i="30"/>
  <c r="C265" i="30"/>
  <c r="E265" i="30"/>
  <c r="F265" i="30"/>
  <c r="G265" i="30"/>
  <c r="H265" i="30"/>
  <c r="A266" i="30" a="1"/>
  <c r="A266" i="30" s="1"/>
  <c r="H266" i="29"/>
  <c r="D266" i="29"/>
  <c r="E266" i="29"/>
  <c r="G266" i="29"/>
  <c r="B266" i="29"/>
  <c r="C266" i="29"/>
  <c r="F266" i="29"/>
  <c r="A267" i="29" a="1"/>
  <c r="A267" i="29" s="1"/>
  <c r="H266" i="30" l="1"/>
  <c r="C266" i="30"/>
  <c r="B266" i="30"/>
  <c r="D266" i="30"/>
  <c r="E266" i="30"/>
  <c r="F266" i="30"/>
  <c r="G266" i="30"/>
  <c r="A267" i="30" a="1"/>
  <c r="A267" i="30" s="1"/>
  <c r="G267" i="29"/>
  <c r="H267" i="29"/>
  <c r="C267" i="29"/>
  <c r="D267" i="29"/>
  <c r="F267" i="29"/>
  <c r="B267" i="29"/>
  <c r="E267" i="29"/>
  <c r="A268" i="29" a="1"/>
  <c r="A268" i="29" s="1"/>
  <c r="G267" i="30" l="1"/>
  <c r="B267" i="30"/>
  <c r="H267" i="30"/>
  <c r="C267" i="30"/>
  <c r="D267" i="30"/>
  <c r="E267" i="30"/>
  <c r="F267" i="30"/>
  <c r="A268" i="30" a="1"/>
  <c r="A268" i="30" s="1"/>
  <c r="F268" i="29"/>
  <c r="G268" i="29"/>
  <c r="B268" i="29"/>
  <c r="C268" i="29"/>
  <c r="E268" i="29"/>
  <c r="D268" i="29"/>
  <c r="H268" i="29"/>
  <c r="A269" i="29" a="1"/>
  <c r="A269" i="29" s="1"/>
  <c r="F268" i="30" l="1"/>
  <c r="G268" i="30"/>
  <c r="H268" i="30"/>
  <c r="B268" i="30"/>
  <c r="C268" i="30"/>
  <c r="D268" i="30"/>
  <c r="E268" i="30"/>
  <c r="A269" i="30" a="1"/>
  <c r="A269" i="30" s="1"/>
  <c r="E269" i="29"/>
  <c r="F269" i="29"/>
  <c r="B269" i="29"/>
  <c r="D269" i="29"/>
  <c r="C269" i="29"/>
  <c r="G269" i="29"/>
  <c r="H269" i="29"/>
  <c r="A270" i="29" a="1"/>
  <c r="A270" i="29" s="1"/>
  <c r="E269" i="30" l="1"/>
  <c r="F269" i="30"/>
  <c r="G269" i="30"/>
  <c r="B269" i="30"/>
  <c r="C269" i="30"/>
  <c r="D269" i="30"/>
  <c r="H269" i="30"/>
  <c r="A270" i="30" a="1"/>
  <c r="A270" i="30" s="1"/>
  <c r="D270" i="29"/>
  <c r="E270" i="29"/>
  <c r="C270" i="29"/>
  <c r="B270" i="29"/>
  <c r="F270" i="29"/>
  <c r="G270" i="29"/>
  <c r="H270" i="29"/>
  <c r="A271" i="29" a="1"/>
  <c r="A271" i="29" s="1"/>
  <c r="D270" i="30" l="1"/>
  <c r="E270" i="30"/>
  <c r="F270" i="30"/>
  <c r="H270" i="30"/>
  <c r="B270" i="30"/>
  <c r="C270" i="30"/>
  <c r="G270" i="30"/>
  <c r="A271" i="30" a="1"/>
  <c r="A271" i="30" s="1"/>
  <c r="C271" i="29"/>
  <c r="D271" i="29"/>
  <c r="H271" i="29"/>
  <c r="B271" i="29"/>
  <c r="E271" i="29"/>
  <c r="F271" i="29"/>
  <c r="G271" i="29"/>
  <c r="A272" i="29" a="1"/>
  <c r="A272" i="29" s="1"/>
  <c r="C271" i="30" l="1"/>
  <c r="D271" i="30"/>
  <c r="E271" i="30"/>
  <c r="G271" i="30"/>
  <c r="H271" i="30"/>
  <c r="B271" i="30"/>
  <c r="F271" i="30"/>
  <c r="A272" i="30" a="1"/>
  <c r="A272" i="30" s="1"/>
  <c r="B272" i="29"/>
  <c r="C272" i="29"/>
  <c r="G272" i="29"/>
  <c r="D272" i="29"/>
  <c r="E272" i="29"/>
  <c r="F272" i="29"/>
  <c r="H272" i="29"/>
  <c r="A273" i="29" a="1"/>
  <c r="A273" i="29" s="1"/>
  <c r="B272" i="30" l="1"/>
  <c r="C272" i="30"/>
  <c r="D272" i="30"/>
  <c r="F272" i="30"/>
  <c r="G272" i="30"/>
  <c r="H272" i="30"/>
  <c r="E272" i="30"/>
  <c r="A273" i="30" a="1"/>
  <c r="A273" i="30" s="1"/>
  <c r="B273" i="29"/>
  <c r="F273" i="29"/>
  <c r="H273" i="29"/>
  <c r="G273" i="29"/>
  <c r="C273" i="29"/>
  <c r="D273" i="29"/>
  <c r="E273" i="29"/>
  <c r="A274" i="29" a="1"/>
  <c r="A274" i="29" s="1"/>
  <c r="B273" i="30" l="1"/>
  <c r="C273" i="30"/>
  <c r="E273" i="30"/>
  <c r="F273" i="30"/>
  <c r="G273" i="30"/>
  <c r="H273" i="30"/>
  <c r="D273" i="30"/>
  <c r="A274" i="30" a="1"/>
  <c r="A274" i="30" s="1"/>
  <c r="H274" i="29"/>
  <c r="E274" i="29"/>
  <c r="G274" i="29"/>
  <c r="B274" i="29"/>
  <c r="C274" i="29"/>
  <c r="D274" i="29"/>
  <c r="F274" i="29"/>
  <c r="A275" i="29" a="1"/>
  <c r="A275" i="29" s="1"/>
  <c r="B274" i="30" l="1"/>
  <c r="D274" i="30"/>
  <c r="E274" i="30"/>
  <c r="F274" i="30"/>
  <c r="G274" i="30"/>
  <c r="H274" i="30"/>
  <c r="C274" i="30"/>
  <c r="A275" i="30" a="1"/>
  <c r="A275" i="30" s="1"/>
  <c r="G275" i="29"/>
  <c r="H275" i="29"/>
  <c r="D275" i="29"/>
  <c r="F275" i="29"/>
  <c r="E275" i="29"/>
  <c r="B275" i="29"/>
  <c r="C275" i="29"/>
  <c r="A276" i="29" a="1"/>
  <c r="A276" i="29" s="1"/>
  <c r="H275" i="30" l="1"/>
  <c r="C275" i="30"/>
  <c r="D275" i="30"/>
  <c r="E275" i="30"/>
  <c r="F275" i="30"/>
  <c r="G275" i="30"/>
  <c r="B275" i="30"/>
  <c r="A276" i="30" a="1"/>
  <c r="A276" i="30" s="1"/>
  <c r="F276" i="29"/>
  <c r="G276" i="29"/>
  <c r="C276" i="29"/>
  <c r="E276" i="29"/>
  <c r="B276" i="29"/>
  <c r="D276" i="29"/>
  <c r="H276" i="29"/>
  <c r="A277" i="29" a="1"/>
  <c r="A277" i="29" s="1"/>
  <c r="G276" i="30" l="1"/>
  <c r="H276" i="30"/>
  <c r="B276" i="30"/>
  <c r="C276" i="30"/>
  <c r="D276" i="30"/>
  <c r="E276" i="30"/>
  <c r="F276" i="30"/>
  <c r="A277" i="30" a="1"/>
  <c r="A277" i="30" s="1"/>
  <c r="E277" i="29"/>
  <c r="F277" i="29"/>
  <c r="B277" i="29"/>
  <c r="D277" i="29"/>
  <c r="C277" i="29"/>
  <c r="G277" i="29"/>
  <c r="H277" i="29"/>
  <c r="A278" i="29" a="1"/>
  <c r="A278" i="29" s="1"/>
  <c r="F277" i="30" l="1"/>
  <c r="G277" i="30"/>
  <c r="B277" i="30"/>
  <c r="C277" i="30"/>
  <c r="D277" i="30"/>
  <c r="E277" i="30"/>
  <c r="H277" i="30"/>
  <c r="A278" i="30" a="1"/>
  <c r="A278" i="30" s="1"/>
  <c r="D278" i="29"/>
  <c r="E278" i="29"/>
  <c r="C278" i="29"/>
  <c r="B278" i="29"/>
  <c r="F278" i="29"/>
  <c r="G278" i="29"/>
  <c r="H278" i="29"/>
  <c r="A279" i="29" a="1"/>
  <c r="A279" i="29" s="1"/>
  <c r="E278" i="30" l="1"/>
  <c r="F278" i="30"/>
  <c r="H278" i="30"/>
  <c r="B278" i="30"/>
  <c r="C278" i="30"/>
  <c r="D278" i="30"/>
  <c r="G278" i="30"/>
  <c r="A279" i="30" a="1"/>
  <c r="A279" i="30" s="1"/>
  <c r="C279" i="29"/>
  <c r="D279" i="29"/>
  <c r="B279" i="29"/>
  <c r="E279" i="29"/>
  <c r="F279" i="29"/>
  <c r="G279" i="29"/>
  <c r="H279" i="29"/>
  <c r="A280" i="29" a="1"/>
  <c r="A280" i="29" s="1"/>
  <c r="D279" i="30" l="1"/>
  <c r="E279" i="30"/>
  <c r="G279" i="30"/>
  <c r="H279" i="30"/>
  <c r="B279" i="30"/>
  <c r="C279" i="30"/>
  <c r="F279" i="30"/>
  <c r="A280" i="30" a="1"/>
  <c r="A280" i="30" s="1"/>
  <c r="B280" i="29"/>
  <c r="C280" i="29"/>
  <c r="F280" i="29"/>
  <c r="G280" i="29"/>
  <c r="H280" i="29"/>
  <c r="D280" i="29"/>
  <c r="E280" i="29"/>
  <c r="A281" i="29" a="1"/>
  <c r="A281" i="29" s="1"/>
  <c r="C280" i="30" l="1"/>
  <c r="D280" i="30"/>
  <c r="F280" i="30"/>
  <c r="G280" i="30"/>
  <c r="H280" i="30"/>
  <c r="B280" i="30"/>
  <c r="E280" i="30"/>
  <c r="A281" i="30" a="1"/>
  <c r="A281" i="30" s="1"/>
  <c r="B281" i="29"/>
  <c r="H281" i="29"/>
  <c r="C281" i="29"/>
  <c r="D281" i="29"/>
  <c r="E281" i="29"/>
  <c r="F281" i="29"/>
  <c r="G281" i="29"/>
  <c r="A282" i="29" a="1"/>
  <c r="A282" i="29" s="1"/>
  <c r="B281" i="30" l="1"/>
  <c r="C281" i="30"/>
  <c r="E281" i="30"/>
  <c r="F281" i="30"/>
  <c r="G281" i="30"/>
  <c r="H281" i="30"/>
  <c r="D281" i="30"/>
  <c r="A282" i="30" a="1"/>
  <c r="A282" i="30" s="1"/>
  <c r="B282" i="29"/>
  <c r="C282" i="29"/>
  <c r="D282" i="29"/>
  <c r="E282" i="29"/>
  <c r="F282" i="29"/>
  <c r="G282" i="29"/>
  <c r="H282" i="29"/>
  <c r="A283" i="29" a="1"/>
  <c r="A283" i="29" s="1"/>
  <c r="H282" i="30" l="1"/>
  <c r="B282" i="30"/>
  <c r="D282" i="30"/>
  <c r="E282" i="30"/>
  <c r="F282" i="30"/>
  <c r="G282" i="30"/>
  <c r="C282" i="30"/>
  <c r="A283" i="30" a="1"/>
  <c r="A283" i="30" s="1"/>
  <c r="H283" i="29"/>
  <c r="B283" i="29"/>
  <c r="C283" i="29"/>
  <c r="D283" i="29"/>
  <c r="E283" i="29"/>
  <c r="F283" i="29"/>
  <c r="G283" i="29"/>
  <c r="A284" i="29" a="1"/>
  <c r="A284" i="29" s="1"/>
  <c r="G283" i="30" l="1"/>
  <c r="H283" i="30"/>
  <c r="C283" i="30"/>
  <c r="D283" i="30"/>
  <c r="E283" i="30"/>
  <c r="F283" i="30"/>
  <c r="B283" i="30"/>
  <c r="A284" i="30" a="1"/>
  <c r="A284" i="30" s="1"/>
  <c r="G284" i="29"/>
  <c r="B284" i="29"/>
  <c r="C284" i="29"/>
  <c r="D284" i="29"/>
  <c r="E284" i="29"/>
  <c r="F284" i="29"/>
  <c r="H284" i="29"/>
  <c r="A285" i="29" a="1"/>
  <c r="A285" i="29" s="1"/>
  <c r="F284" i="30" l="1"/>
  <c r="G284" i="30"/>
  <c r="H284" i="30"/>
  <c r="B284" i="30"/>
  <c r="C284" i="30"/>
  <c r="D284" i="30"/>
  <c r="E284" i="30"/>
  <c r="A285" i="30" a="1"/>
  <c r="A285" i="30" s="1"/>
  <c r="F285" i="29"/>
  <c r="B285" i="29"/>
  <c r="C285" i="29"/>
  <c r="D285" i="29"/>
  <c r="E285" i="29"/>
  <c r="G285" i="29"/>
  <c r="H285" i="29"/>
  <c r="A286" i="29" a="1"/>
  <c r="A286" i="29" s="1"/>
  <c r="E285" i="30" l="1"/>
  <c r="F285" i="30"/>
  <c r="G285" i="30"/>
  <c r="B285" i="30"/>
  <c r="C285" i="30"/>
  <c r="D285" i="30"/>
  <c r="H285" i="30"/>
  <c r="A286" i="30" a="1"/>
  <c r="A286" i="30" s="1"/>
  <c r="E286" i="29"/>
  <c r="B286" i="29"/>
  <c r="C286" i="29"/>
  <c r="D286" i="29"/>
  <c r="F286" i="29"/>
  <c r="G286" i="29"/>
  <c r="H286" i="29"/>
  <c r="A287" i="29" a="1"/>
  <c r="A287" i="29" s="1"/>
  <c r="D286" i="30" l="1"/>
  <c r="E286" i="30"/>
  <c r="F286" i="30"/>
  <c r="B286" i="30"/>
  <c r="C286" i="30"/>
  <c r="G286" i="30"/>
  <c r="H286" i="30"/>
  <c r="A287" i="30" a="1"/>
  <c r="A287" i="30" s="1"/>
  <c r="D287" i="29"/>
  <c r="B287" i="29"/>
  <c r="C287" i="29"/>
  <c r="E287" i="29"/>
  <c r="F287" i="29"/>
  <c r="G287" i="29"/>
  <c r="H287" i="29"/>
  <c r="A288" i="29" a="1"/>
  <c r="A288" i="29" s="1"/>
  <c r="C287" i="30" l="1"/>
  <c r="D287" i="30"/>
  <c r="E287" i="30"/>
  <c r="B287" i="30"/>
  <c r="G287" i="30"/>
  <c r="H287" i="30"/>
  <c r="F287" i="30"/>
  <c r="A288" i="30" a="1"/>
  <c r="A288" i="30" s="1"/>
  <c r="C288" i="29"/>
  <c r="B288" i="29"/>
  <c r="D288" i="29"/>
  <c r="E288" i="29"/>
  <c r="F288" i="29"/>
  <c r="G288" i="29"/>
  <c r="H288" i="29"/>
  <c r="A289" i="29" a="1"/>
  <c r="A289" i="29" s="1"/>
  <c r="B288" i="30" l="1"/>
  <c r="C288" i="30"/>
  <c r="D288" i="30"/>
  <c r="H288" i="30"/>
  <c r="E288" i="30"/>
  <c r="F288" i="30"/>
  <c r="G288" i="30"/>
  <c r="A289" i="30" a="1"/>
  <c r="A289" i="30" s="1"/>
  <c r="B289" i="29"/>
  <c r="C289" i="29"/>
  <c r="D289" i="29"/>
  <c r="E289" i="29"/>
  <c r="F289" i="29"/>
  <c r="G289" i="29"/>
  <c r="H289" i="29"/>
  <c r="A290" i="29" a="1"/>
  <c r="A290" i="29" s="1"/>
  <c r="B289" i="30" l="1"/>
  <c r="C289" i="30"/>
  <c r="G289" i="30"/>
  <c r="H289" i="30"/>
  <c r="F289" i="30"/>
  <c r="D289" i="30"/>
  <c r="E289" i="30"/>
  <c r="A290" i="30" a="1"/>
  <c r="A290" i="30" s="1"/>
  <c r="B290" i="29"/>
  <c r="C290" i="29"/>
  <c r="D290" i="29"/>
  <c r="H290" i="29"/>
  <c r="E290" i="29"/>
  <c r="F290" i="29"/>
  <c r="G290" i="29"/>
  <c r="A291" i="29" a="1"/>
  <c r="A291" i="29" s="1"/>
  <c r="B290" i="30" l="1"/>
  <c r="F290" i="30"/>
  <c r="H290" i="30"/>
  <c r="G290" i="30"/>
  <c r="D290" i="30"/>
  <c r="E290" i="30"/>
  <c r="C290" i="30"/>
  <c r="A291" i="30" a="1"/>
  <c r="A291" i="30" s="1"/>
  <c r="H291" i="29"/>
  <c r="B291" i="29"/>
  <c r="G291" i="29"/>
  <c r="C291" i="29"/>
  <c r="D291" i="29"/>
  <c r="E291" i="29"/>
  <c r="F291" i="29"/>
  <c r="A292" i="29" a="1"/>
  <c r="A292" i="29" s="1"/>
  <c r="E291" i="30" l="1"/>
  <c r="G291" i="30"/>
  <c r="H291" i="30"/>
  <c r="F291" i="30"/>
  <c r="B291" i="30"/>
  <c r="C291" i="30"/>
  <c r="D291" i="30"/>
  <c r="A292" i="30" a="1"/>
  <c r="A292" i="30" s="1"/>
  <c r="G292" i="29"/>
  <c r="H292" i="29"/>
  <c r="B292" i="29"/>
  <c r="F292" i="29"/>
  <c r="C292" i="29"/>
  <c r="D292" i="29"/>
  <c r="E292" i="29"/>
  <c r="A293" i="29" a="1"/>
  <c r="A293" i="29" s="1"/>
  <c r="D292" i="30" l="1"/>
  <c r="F292" i="30"/>
  <c r="G292" i="30"/>
  <c r="H292" i="30"/>
  <c r="E292" i="30"/>
  <c r="B292" i="30"/>
  <c r="C292" i="30"/>
  <c r="F293" i="29"/>
  <c r="G293" i="29"/>
  <c r="H293" i="29"/>
  <c r="E293" i="29"/>
  <c r="B293" i="29"/>
  <c r="C293" i="29"/>
  <c r="D293" i="29"/>
  <c r="A294" i="29" a="1"/>
  <c r="A294" i="29" s="1"/>
  <c r="E294" i="29" l="1"/>
  <c r="F294" i="29"/>
  <c r="G294" i="29"/>
  <c r="H294" i="29"/>
  <c r="D294" i="29"/>
  <c r="B294" i="29"/>
  <c r="C294" i="29"/>
  <c r="A295" i="29" a="1"/>
  <c r="A295" i="29" s="1"/>
  <c r="D295" i="29" l="1"/>
  <c r="E295" i="29"/>
  <c r="F295" i="29"/>
  <c r="G295" i="29"/>
  <c r="C295" i="29"/>
  <c r="H295" i="29"/>
  <c r="B295" i="29"/>
  <c r="A296" i="29" a="1"/>
  <c r="A296" i="29" s="1"/>
  <c r="C296" i="29" l="1"/>
  <c r="D296" i="29"/>
  <c r="E296" i="29"/>
  <c r="F296" i="29"/>
  <c r="B296" i="29"/>
  <c r="G296" i="29"/>
  <c r="H296" i="29"/>
  <c r="A297" i="29" a="1"/>
  <c r="A297" i="29" s="1"/>
  <c r="B297" i="29" l="1"/>
  <c r="C297" i="29"/>
  <c r="D297" i="29"/>
  <c r="E297" i="29"/>
  <c r="F297" i="29"/>
  <c r="G297" i="29"/>
  <c r="H297" i="29"/>
  <c r="A298" i="29" a="1"/>
  <c r="A298" i="29" s="1"/>
  <c r="B298" i="29" l="1"/>
  <c r="C298" i="29"/>
  <c r="H298" i="29"/>
  <c r="D298" i="29"/>
  <c r="E298" i="29"/>
  <c r="F298" i="29"/>
  <c r="G298" i="29"/>
  <c r="A299" i="29" a="1"/>
  <c r="A299" i="29" s="1"/>
  <c r="H299" i="29" l="1"/>
  <c r="B299" i="29"/>
  <c r="G299" i="29"/>
  <c r="C299" i="29"/>
  <c r="D299" i="29"/>
  <c r="E299" i="29"/>
  <c r="F299" i="29"/>
  <c r="A300" i="29" a="1"/>
  <c r="A300" i="29" s="1"/>
  <c r="G300" i="29" l="1"/>
  <c r="H300" i="29"/>
  <c r="F300" i="29"/>
  <c r="B300" i="29"/>
  <c r="C300" i="29"/>
  <c r="D300" i="29"/>
  <c r="E300" i="29"/>
  <c r="A301" i="29" a="1"/>
  <c r="A301" i="29" s="1"/>
  <c r="F301" i="29" l="1"/>
  <c r="G301" i="29"/>
  <c r="H301" i="29"/>
  <c r="B301" i="29"/>
  <c r="C301" i="29"/>
  <c r="D301" i="29"/>
  <c r="E301" i="29"/>
  <c r="A302" i="29" a="1"/>
  <c r="A302" i="29" s="1"/>
  <c r="E302" i="29" l="1"/>
  <c r="F302" i="29"/>
  <c r="G302" i="29"/>
  <c r="H302" i="29"/>
  <c r="B302" i="29"/>
  <c r="C302" i="29"/>
  <c r="D302" i="29"/>
  <c r="A303" i="29" a="1"/>
  <c r="A303" i="29" s="1"/>
  <c r="D303" i="29" l="1"/>
  <c r="E303" i="29"/>
  <c r="F303" i="29"/>
  <c r="G303" i="29"/>
  <c r="H303" i="29"/>
  <c r="B303" i="29"/>
  <c r="C303" i="29"/>
  <c r="A304" i="29" a="1"/>
  <c r="A304" i="29" s="1"/>
  <c r="C304" i="29" l="1"/>
  <c r="D304" i="29"/>
  <c r="E304" i="29"/>
  <c r="F304" i="29"/>
  <c r="G304" i="29"/>
  <c r="H304" i="29"/>
  <c r="B304" i="29"/>
  <c r="A305" i="29" a="1"/>
  <c r="A305" i="29" s="1"/>
  <c r="B305" i="29" l="1"/>
  <c r="C305" i="29"/>
  <c r="D305" i="29"/>
  <c r="E305" i="29"/>
  <c r="F305" i="29"/>
  <c r="G305" i="29"/>
  <c r="H305" i="29"/>
  <c r="A306" i="29" a="1"/>
  <c r="A306" i="29" s="1"/>
  <c r="B306" i="29" l="1"/>
  <c r="C306" i="29"/>
  <c r="D306" i="29"/>
  <c r="E306" i="29"/>
  <c r="F306" i="29"/>
  <c r="G306" i="29"/>
  <c r="H306" i="29"/>
  <c r="A307" i="29" a="1"/>
  <c r="A307" i="29" s="1"/>
  <c r="H307" i="29" l="1"/>
  <c r="B307" i="29"/>
  <c r="C307" i="29"/>
  <c r="D307" i="29"/>
  <c r="E307" i="29"/>
  <c r="F307" i="29"/>
  <c r="G307" i="29"/>
  <c r="A308" i="29" a="1"/>
  <c r="A308" i="29" s="1"/>
  <c r="G308" i="29" l="1"/>
  <c r="B308" i="29"/>
  <c r="C308" i="29"/>
  <c r="D308" i="29"/>
  <c r="E308" i="29"/>
  <c r="H308" i="29"/>
  <c r="F308" i="29"/>
  <c r="A309" i="29" a="1"/>
  <c r="A309" i="29" s="1"/>
  <c r="F309" i="29" l="1"/>
  <c r="H309" i="29"/>
  <c r="B309" i="29"/>
  <c r="C309" i="29"/>
  <c r="D309" i="29"/>
  <c r="E309" i="29"/>
  <c r="G309" i="29"/>
  <c r="A310" i="29" a="1"/>
  <c r="A310" i="29" s="1"/>
  <c r="E310" i="29" l="1"/>
  <c r="G310" i="29"/>
  <c r="H310" i="29"/>
  <c r="B310" i="29"/>
  <c r="C310" i="29"/>
  <c r="D310" i="29"/>
  <c r="F310" i="29"/>
  <c r="A311" i="29" a="1"/>
  <c r="A311" i="29" s="1"/>
  <c r="D311" i="29" l="1"/>
  <c r="F311" i="29"/>
  <c r="G311" i="29"/>
  <c r="H311" i="29"/>
  <c r="B311" i="29"/>
  <c r="C311" i="29"/>
  <c r="E311" i="29"/>
  <c r="A312" i="29" a="1"/>
  <c r="A312" i="29" s="1"/>
  <c r="C312" i="29" l="1"/>
  <c r="E312" i="29"/>
  <c r="F312" i="29"/>
  <c r="G312" i="29"/>
  <c r="H312" i="29"/>
  <c r="D312" i="29"/>
  <c r="B312" i="29"/>
  <c r="A313" i="29" a="1"/>
  <c r="A313" i="29" s="1"/>
  <c r="B313" i="29" l="1"/>
  <c r="D313" i="29"/>
  <c r="E313" i="29"/>
  <c r="F313" i="29"/>
  <c r="G313" i="29"/>
  <c r="H313" i="29"/>
  <c r="C313" i="29"/>
  <c r="A314" i="29" a="1"/>
  <c r="A314" i="29" s="1"/>
  <c r="C314" i="29" l="1"/>
  <c r="D314" i="29"/>
  <c r="E314" i="29"/>
  <c r="F314" i="29"/>
  <c r="G314" i="29"/>
  <c r="B314" i="29"/>
  <c r="H314" i="29"/>
  <c r="A315" i="29" a="1"/>
  <c r="A315" i="29" s="1"/>
  <c r="B6" i="24"/>
  <c r="B7" i="24"/>
  <c r="B8" i="24"/>
  <c r="B9" i="24"/>
  <c r="B10" i="24"/>
  <c r="B11" i="24"/>
  <c r="B12" i="24"/>
  <c r="B13" i="24"/>
  <c r="B14" i="24"/>
  <c r="B15" i="24"/>
  <c r="B16" i="24"/>
  <c r="B17" i="24"/>
  <c r="B18" i="24"/>
  <c r="B19" i="24"/>
  <c r="B20" i="24"/>
  <c r="B21" i="24"/>
  <c r="B22" i="24"/>
  <c r="B23" i="24"/>
  <c r="B24" i="24"/>
  <c r="B25" i="24"/>
  <c r="B26" i="24"/>
  <c r="B27" i="24"/>
  <c r="B28" i="24"/>
  <c r="B29" i="24"/>
  <c r="B30" i="24"/>
  <c r="B31" i="24"/>
  <c r="B32" i="24"/>
  <c r="B33" i="24"/>
  <c r="B34" i="24"/>
  <c r="B35" i="24"/>
  <c r="B36" i="24"/>
  <c r="B37" i="24"/>
  <c r="B38" i="24"/>
  <c r="B39" i="24"/>
  <c r="B40" i="24"/>
  <c r="B41" i="24"/>
  <c r="B42" i="24"/>
  <c r="B43" i="24"/>
  <c r="B44" i="24"/>
  <c r="B45" i="24"/>
  <c r="B46" i="24"/>
  <c r="B47" i="24"/>
  <c r="B48" i="24"/>
  <c r="B49" i="24"/>
  <c r="B50" i="24"/>
  <c r="B51" i="24"/>
  <c r="B52" i="24"/>
  <c r="B53" i="24"/>
  <c r="B54" i="24"/>
  <c r="B55" i="24"/>
  <c r="B56" i="24"/>
  <c r="B57" i="24"/>
  <c r="B58" i="24"/>
  <c r="B59" i="24"/>
  <c r="B60" i="24"/>
  <c r="B61" i="24"/>
  <c r="B62" i="24"/>
  <c r="B63" i="24"/>
  <c r="B64" i="24"/>
  <c r="B65" i="24"/>
  <c r="B66" i="24"/>
  <c r="B67" i="24"/>
  <c r="B68" i="24"/>
  <c r="B69" i="24"/>
  <c r="B70" i="24"/>
  <c r="B71" i="24"/>
  <c r="B72" i="24"/>
  <c r="B73" i="24"/>
  <c r="B74" i="24"/>
  <c r="B75" i="24"/>
  <c r="B76" i="24"/>
  <c r="B77" i="24"/>
  <c r="B78" i="24"/>
  <c r="B79" i="24"/>
  <c r="B80" i="24"/>
  <c r="B81" i="24"/>
  <c r="B82" i="24"/>
  <c r="B83" i="24"/>
  <c r="B84" i="24"/>
  <c r="B85" i="24"/>
  <c r="B86" i="24"/>
  <c r="B87" i="24"/>
  <c r="B88" i="24"/>
  <c r="B89" i="24"/>
  <c r="B90" i="24"/>
  <c r="B91" i="24"/>
  <c r="B92" i="24"/>
  <c r="B93" i="24"/>
  <c r="B94" i="24"/>
  <c r="B95" i="24"/>
  <c r="B96" i="24"/>
  <c r="B97" i="24"/>
  <c r="B98" i="24"/>
  <c r="B99" i="24"/>
  <c r="B100" i="24"/>
  <c r="B101" i="24"/>
  <c r="B102" i="24"/>
  <c r="B103" i="24"/>
  <c r="B104" i="24"/>
  <c r="B105" i="24"/>
  <c r="B106" i="24"/>
  <c r="B107" i="24"/>
  <c r="B108" i="24"/>
  <c r="B109" i="24"/>
  <c r="B110" i="24"/>
  <c r="B111" i="24"/>
  <c r="B112" i="24"/>
  <c r="B113" i="24"/>
  <c r="B114" i="24"/>
  <c r="B115" i="24"/>
  <c r="B116" i="24"/>
  <c r="B117" i="24"/>
  <c r="B118" i="24"/>
  <c r="B119" i="24"/>
  <c r="B120" i="24"/>
  <c r="B121" i="24"/>
  <c r="B122" i="24"/>
  <c r="B123" i="24"/>
  <c r="B124" i="24"/>
  <c r="B125" i="24"/>
  <c r="B126" i="24"/>
  <c r="B127" i="24"/>
  <c r="B128" i="24"/>
  <c r="B129" i="24"/>
  <c r="B130" i="24"/>
  <c r="B131" i="24"/>
  <c r="B132" i="24"/>
  <c r="B133" i="24"/>
  <c r="B134" i="24"/>
  <c r="B135" i="24"/>
  <c r="B136" i="24"/>
  <c r="B137" i="24"/>
  <c r="B138" i="24"/>
  <c r="B139" i="24"/>
  <c r="B140" i="24"/>
  <c r="B141" i="24"/>
  <c r="B142" i="24"/>
  <c r="B143" i="24"/>
  <c r="B144" i="24"/>
  <c r="B145" i="24"/>
  <c r="B146" i="24"/>
  <c r="B147" i="24"/>
  <c r="B148" i="24"/>
  <c r="B149" i="24"/>
  <c r="B150" i="24"/>
  <c r="B151" i="24"/>
  <c r="B152" i="24"/>
  <c r="B153" i="24"/>
  <c r="B154" i="24"/>
  <c r="B155" i="24"/>
  <c r="B156" i="24"/>
  <c r="B157" i="24"/>
  <c r="B158" i="24"/>
  <c r="B159" i="24"/>
  <c r="B160" i="24"/>
  <c r="B161" i="24"/>
  <c r="B162" i="24"/>
  <c r="B5" i="24"/>
  <c r="B315" i="29" l="1"/>
  <c r="C315" i="29"/>
  <c r="D315" i="29"/>
  <c r="E315" i="29"/>
  <c r="F315" i="29"/>
  <c r="H315" i="29"/>
  <c r="G315" i="29"/>
  <c r="A316" i="29" a="1"/>
  <c r="A316" i="29" s="1"/>
  <c r="A2" i="27"/>
  <c r="B316" i="29" l="1"/>
  <c r="C316" i="29"/>
  <c r="D316" i="29"/>
  <c r="E316" i="29"/>
  <c r="H316" i="29"/>
  <c r="F316" i="29"/>
  <c r="G316" i="29"/>
  <c r="A317" i="29" a="1"/>
  <c r="A317" i="29" s="1"/>
  <c r="B36" i="27"/>
  <c r="B35" i="27"/>
  <c r="B34" i="27"/>
  <c r="B33" i="27"/>
  <c r="B32" i="27"/>
  <c r="B31" i="27"/>
  <c r="B30" i="27"/>
  <c r="B29" i="27"/>
  <c r="B28" i="27"/>
  <c r="B22" i="27"/>
  <c r="B17" i="27"/>
  <c r="B12" i="27"/>
  <c r="B11" i="27"/>
  <c r="B6" i="27"/>
  <c r="A2" i="26"/>
  <c r="H317" i="29" l="1"/>
  <c r="B317" i="29"/>
  <c r="C317" i="29"/>
  <c r="D317" i="29"/>
  <c r="E317" i="29"/>
  <c r="F317" i="29"/>
  <c r="G317" i="29"/>
  <c r="A318" i="29" a="1"/>
  <c r="A318" i="29" s="1"/>
  <c r="A2" i="24"/>
  <c r="G318" i="29" l="1"/>
  <c r="H318" i="29"/>
  <c r="B318" i="29"/>
  <c r="C318" i="29"/>
  <c r="E318" i="29"/>
  <c r="F318" i="29"/>
  <c r="D318" i="29"/>
  <c r="A319" i="29" a="1"/>
  <c r="A319" i="29" s="1"/>
  <c r="I9" i="15"/>
  <c r="H9" i="15"/>
  <c r="G9" i="15"/>
  <c r="F9" i="15"/>
  <c r="E9" i="15"/>
  <c r="D9" i="15"/>
  <c r="C9" i="15"/>
  <c r="F319" i="29" l="1"/>
  <c r="G319" i="29"/>
  <c r="H319" i="29"/>
  <c r="B319" i="29"/>
  <c r="D319" i="29"/>
  <c r="C319" i="29"/>
  <c r="E319" i="29"/>
  <c r="A320" i="29" a="1"/>
  <c r="A320" i="29" s="1"/>
  <c r="E12" i="15"/>
  <c r="D12" i="15"/>
  <c r="C12" i="15"/>
  <c r="E320" i="29" l="1"/>
  <c r="F320" i="29"/>
  <c r="G320" i="29"/>
  <c r="H320" i="29"/>
  <c r="D320" i="29"/>
  <c r="B320" i="29"/>
  <c r="C320" i="29"/>
  <c r="A321" i="29" a="1"/>
  <c r="A321" i="29" s="1"/>
  <c r="B13" i="1"/>
  <c r="D321" i="29" l="1"/>
  <c r="E321" i="29"/>
  <c r="F321" i="29"/>
  <c r="G321" i="29"/>
  <c r="H321" i="29"/>
  <c r="B321" i="29"/>
  <c r="C321" i="29"/>
  <c r="A322" i="29" a="1"/>
  <c r="A322" i="29" s="1"/>
  <c r="I14" i="15"/>
  <c r="H14" i="15"/>
  <c r="C322" i="29" l="1"/>
  <c r="D322" i="29"/>
  <c r="E322" i="29"/>
  <c r="F322" i="29"/>
  <c r="G322" i="29"/>
  <c r="B322" i="29"/>
  <c r="H322" i="29"/>
  <c r="A323" i="29" a="1"/>
  <c r="A323" i="29" s="1"/>
  <c r="B2" i="15"/>
  <c r="A2" i="7"/>
  <c r="A17" i="8"/>
  <c r="A4" i="8"/>
  <c r="A3" i="6"/>
  <c r="A2" i="5"/>
  <c r="B323" i="29" l="1"/>
  <c r="C323" i="29"/>
  <c r="D323" i="29"/>
  <c r="E323" i="29"/>
  <c r="F323" i="29"/>
  <c r="G323" i="29"/>
  <c r="H323" i="29"/>
  <c r="A324" i="29" a="1"/>
  <c r="A324" i="29" s="1"/>
  <c r="A2" i="4"/>
  <c r="B324" i="29" l="1"/>
  <c r="C324" i="29"/>
  <c r="D324" i="29"/>
  <c r="E324" i="29"/>
  <c r="F324" i="29"/>
  <c r="G324" i="29"/>
  <c r="H324" i="29"/>
  <c r="A325" i="29" a="1"/>
  <c r="A325" i="29" s="1"/>
  <c r="A2" i="2"/>
  <c r="G10" i="15" s="1"/>
  <c r="H325" i="29" l="1"/>
  <c r="B325" i="29"/>
  <c r="C325" i="29"/>
  <c r="D325" i="29"/>
  <c r="E325" i="29"/>
  <c r="F325" i="29"/>
  <c r="G325" i="29"/>
  <c r="A326" i="29" a="1"/>
  <c r="A326" i="29" s="1"/>
  <c r="I10" i="15"/>
  <c r="H10" i="15"/>
  <c r="B11" i="1"/>
  <c r="B9" i="1"/>
  <c r="G326" i="29" l="1"/>
  <c r="H326" i="29"/>
  <c r="B326" i="29"/>
  <c r="C326" i="29"/>
  <c r="D326" i="29"/>
  <c r="F326" i="29"/>
  <c r="E326" i="29"/>
  <c r="A327" i="29" a="1"/>
  <c r="A327" i="29" s="1"/>
  <c r="H17" i="15"/>
  <c r="R9" i="15"/>
  <c r="S9" i="15"/>
  <c r="T9" i="15"/>
  <c r="Q9" i="15"/>
  <c r="N9" i="15"/>
  <c r="O9" i="15"/>
  <c r="P9" i="15"/>
  <c r="M9" i="15"/>
  <c r="F327" i="29" l="1"/>
  <c r="G327" i="29"/>
  <c r="H327" i="29"/>
  <c r="B327" i="29"/>
  <c r="E327" i="29"/>
  <c r="C327" i="29"/>
  <c r="D327" i="29"/>
  <c r="A328" i="29" a="1"/>
  <c r="A328" i="29" s="1"/>
  <c r="Q5" i="8"/>
  <c r="K5" i="8"/>
  <c r="L5" i="8"/>
  <c r="M5" i="8"/>
  <c r="N5" i="8"/>
  <c r="O5" i="8"/>
  <c r="P5" i="8"/>
  <c r="J5" i="8"/>
  <c r="E328" i="29" l="1"/>
  <c r="F328" i="29"/>
  <c r="G328" i="29"/>
  <c r="H328" i="29"/>
  <c r="B328" i="29"/>
  <c r="C328" i="29"/>
  <c r="D328" i="29"/>
  <c r="A329" i="29" a="1"/>
  <c r="A329" i="29" s="1"/>
  <c r="N10" i="15"/>
  <c r="D329" i="29" l="1"/>
  <c r="E329" i="29"/>
  <c r="F329" i="29"/>
  <c r="G329" i="29"/>
  <c r="H329" i="29"/>
  <c r="B329" i="29"/>
  <c r="C329" i="29"/>
  <c r="A330" i="29" a="1"/>
  <c r="A330" i="29" s="1"/>
  <c r="C14" i="15"/>
  <c r="C330" i="29" l="1"/>
  <c r="D330" i="29"/>
  <c r="E330" i="29"/>
  <c r="F330" i="29"/>
  <c r="G330" i="29"/>
  <c r="B330" i="29"/>
  <c r="H330" i="29"/>
  <c r="R13" i="15"/>
  <c r="R14" i="15" s="1"/>
  <c r="N14" i="15"/>
  <c r="O14" i="15"/>
  <c r="P14" i="15"/>
  <c r="Q14" i="15"/>
  <c r="S14" i="15"/>
  <c r="T14" i="15"/>
  <c r="M14" i="15"/>
  <c r="T10" i="15"/>
  <c r="S10" i="15"/>
  <c r="R10" i="15"/>
  <c r="Q10" i="15"/>
  <c r="Q17" i="15" s="1"/>
  <c r="P10" i="15"/>
  <c r="P17" i="15" s="1"/>
  <c r="O10" i="15"/>
  <c r="O17" i="15" s="1"/>
  <c r="N17" i="15"/>
  <c r="M10" i="15"/>
  <c r="M17" i="15" s="1"/>
  <c r="D14" i="15"/>
  <c r="E14" i="15"/>
  <c r="F14" i="15"/>
  <c r="H18" i="15" s="1"/>
  <c r="G14" i="15"/>
  <c r="S17" i="15" l="1"/>
  <c r="T18" i="15"/>
  <c r="R17" i="15"/>
  <c r="P18" i="15"/>
  <c r="M21" i="15"/>
  <c r="T17" i="15"/>
  <c r="M18" i="15"/>
  <c r="Q18" i="15"/>
  <c r="N18" i="15"/>
  <c r="S18" i="15"/>
  <c r="O18" i="15"/>
  <c r="R18" i="15"/>
  <c r="N21" i="15" l="1"/>
  <c r="M22" i="15"/>
  <c r="N22" i="15"/>
  <c r="E10" i="15"/>
  <c r="C10" i="15"/>
  <c r="C17" i="15" s="1"/>
  <c r="F10" i="15"/>
  <c r="D10" i="15"/>
  <c r="C18" i="15" l="1"/>
  <c r="G17" i="15"/>
  <c r="G18" i="15"/>
  <c r="D17" i="15"/>
  <c r="D18" i="15"/>
  <c r="E18" i="15"/>
  <c r="E17" i="15"/>
  <c r="F17" i="15"/>
  <c r="F18" i="15"/>
  <c r="I17" i="15"/>
  <c r="I18" i="15"/>
  <c r="C21" i="15" l="1"/>
  <c r="C22" i="15"/>
</calcChain>
</file>

<file path=xl/sharedStrings.xml><?xml version="1.0" encoding="utf-8"?>
<sst xmlns="http://schemas.openxmlformats.org/spreadsheetml/2006/main" count="2729" uniqueCount="882">
  <si>
    <t>Closed LLFCs</t>
  </si>
  <si>
    <t>Notes:</t>
  </si>
  <si>
    <t>[Add DNO specific notes relevant to charges]</t>
  </si>
  <si>
    <t>All times are UK clock-time.</t>
  </si>
  <si>
    <t>[Add DNO specific notes]</t>
  </si>
  <si>
    <t>Metered voltage, respective periods and associated LLFCs</t>
  </si>
  <si>
    <t>Period 1</t>
  </si>
  <si>
    <t>Period 2</t>
  </si>
  <si>
    <t>Period 3</t>
  </si>
  <si>
    <t>Period 4</t>
  </si>
  <si>
    <t>Associated LLFC</t>
  </si>
  <si>
    <t>Site</t>
  </si>
  <si>
    <t>Site 1</t>
  </si>
  <si>
    <t>Site 2</t>
  </si>
  <si>
    <t>Site 3</t>
  </si>
  <si>
    <t>Site 4</t>
  </si>
  <si>
    <t>Site 5</t>
  </si>
  <si>
    <t>Demand</t>
  </si>
  <si>
    <t>Generation</t>
  </si>
  <si>
    <t>Time periods</t>
  </si>
  <si>
    <t>(Name 1)</t>
  </si>
  <si>
    <t>(Name 2)</t>
  </si>
  <si>
    <t>(Name 3)</t>
  </si>
  <si>
    <t>(Name 4)</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</si>
  <si>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</si>
  <si>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</si>
  <si>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</si>
  <si>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</si>
  <si>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</si>
  <si>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</si>
  <si>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</si>
  <si>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</si>
  <si>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</si>
  <si>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</si>
  <si>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</si>
  <si>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</si>
  <si>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</si>
  <si>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</si>
  <si>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</si>
  <si>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</si>
  <si>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EDCM Import 1</t>
  </si>
  <si>
    <t>EDCM Import 2</t>
  </si>
  <si>
    <t>EDCM Import 3</t>
  </si>
  <si>
    <t>EDCM Import 4</t>
  </si>
  <si>
    <t>EDCM Import 5</t>
  </si>
  <si>
    <t>EDCM Import 6</t>
  </si>
  <si>
    <t>EDCM Import 7</t>
  </si>
  <si>
    <t>EDCM Import 8</t>
  </si>
  <si>
    <t>EDCM Import 9</t>
  </si>
  <si>
    <t>EDCM Import 10</t>
  </si>
  <si>
    <t>Annex 5 LLFs</t>
  </si>
  <si>
    <t>EDCM Export 1</t>
  </si>
  <si>
    <t>EDCM Export 2</t>
  </si>
  <si>
    <t>EDCM Export 3</t>
  </si>
  <si>
    <t>EDCM Export 4</t>
  </si>
  <si>
    <t>EDCM Export 5</t>
  </si>
  <si>
    <t>EDCM Export 6</t>
  </si>
  <si>
    <t>EDCM Export 7</t>
  </si>
  <si>
    <t>EDCM Export 8</t>
  </si>
  <si>
    <t>EDCM Export 9</t>
  </si>
  <si>
    <t>EDCM Export 10</t>
  </si>
  <si>
    <t>Name</t>
  </si>
  <si>
    <t>Nodal prices</t>
  </si>
  <si>
    <t>Reactive power charge
p/kVArh</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</si>
  <si>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</si>
  <si>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</si>
  <si>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</si>
  <si>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</si>
  <si>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</si>
  <si>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</si>
  <si>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Unit charges in the red time band apply – between [xx:xx] and [xx:xx], Monday to Friday including bank holidays.</t>
  </si>
  <si>
    <t>Unit charges in the amber time band apply – between [xx:xx] and [xx:xx], Monday to Friday including bank holidays.</t>
  </si>
  <si>
    <t>Unit charges in the green time band apply – between [xx:xx] and [xx:xx], Monday to Friday including bank holidays, and [xx:xx] and [xx:xx] Saturday and Sunday.</t>
  </si>
  <si>
    <t>Generic demand and generation LLFs</t>
  </si>
  <si>
    <t>Metered voltage</t>
  </si>
  <si>
    <t>EHV site specific LLFs</t>
  </si>
  <si>
    <t>EDCM import 1</t>
  </si>
  <si>
    <t>EDCM export 1</t>
  </si>
  <si>
    <t>EDCM import 2</t>
  </si>
  <si>
    <t>EDCM import 3</t>
  </si>
  <si>
    <t>EDCM import 4</t>
  </si>
  <si>
    <t>EDCM import 5</t>
  </si>
  <si>
    <t>EDCM import 6</t>
  </si>
  <si>
    <t>EDCM import 7</t>
  </si>
  <si>
    <t>EDCM import 8</t>
  </si>
  <si>
    <t>EDCM import 9</t>
  </si>
  <si>
    <t>EDCM import 10</t>
  </si>
  <si>
    <t>EDCM export 2</t>
  </si>
  <si>
    <t>EDCM export 3</t>
  </si>
  <si>
    <t>EDCM export 4</t>
  </si>
  <si>
    <t>EDCM export 5</t>
  </si>
  <si>
    <t>EDCM export 6</t>
  </si>
  <si>
    <t>EDCM export 7</t>
  </si>
  <si>
    <t>EDCM export 8</t>
  </si>
  <si>
    <t>EDCM export 9</t>
  </si>
  <si>
    <t>EDCM export 10</t>
  </si>
  <si>
    <t>Import
Unique Identifier</t>
  </si>
  <si>
    <t>Export
Unique Identifier</t>
  </si>
  <si>
    <t>Red Time Band</t>
  </si>
  <si>
    <t>Amber Time Band</t>
  </si>
  <si>
    <t>Green Time Band</t>
  </si>
  <si>
    <t>Monday to Friday 
(Including Bank Holidays)
All Year</t>
  </si>
  <si>
    <t>Black Time Band</t>
  </si>
  <si>
    <t>Yellow Time Band</t>
  </si>
  <si>
    <t xml:space="preserve">Please use this spreadsheet with reference to the LC14 use of system charging statement. </t>
  </si>
  <si>
    <t>Saturday and Sunday
All year</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</si>
  <si>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</si>
  <si>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</si>
  <si>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</si>
  <si>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</si>
  <si>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</si>
  <si>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</si>
  <si>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</si>
  <si>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</si>
  <si>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</si>
  <si>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</si>
  <si>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</si>
  <si>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</si>
  <si>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</si>
  <si>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</si>
  <si>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</si>
  <si>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</si>
  <si>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</si>
  <si>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</si>
  <si>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</si>
  <si>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</si>
  <si>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</si>
  <si>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</si>
  <si>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</si>
  <si>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</si>
  <si>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</si>
  <si>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</si>
  <si>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</si>
  <si>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</si>
  <si>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</si>
  <si>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</si>
  <si>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</si>
  <si>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</si>
  <si>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</si>
  <si>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</si>
  <si>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</si>
  <si>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</si>
  <si>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</si>
  <si>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</si>
  <si>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</si>
  <si>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</si>
  <si>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r>
      <t>Contains the underlying [</t>
    </r>
    <r>
      <rPr>
        <sz val="11"/>
        <color theme="3"/>
        <rFont val="Arial"/>
        <family val="2"/>
      </rPr>
      <t>nodal/network group</t>
    </r>
    <r>
      <rPr>
        <sz val="11"/>
        <rFont val="Arial"/>
        <family val="2"/>
      </rPr>
      <t xml:space="preserve">] costs used to calculate the current EDCM charges. </t>
    </r>
  </si>
  <si>
    <t>Import
LLF
period 2</t>
  </si>
  <si>
    <t>Import
LLF
period 1</t>
  </si>
  <si>
    <t>Import
LLF
period 3</t>
  </si>
  <si>
    <t>Import
LLF
period 4</t>
  </si>
  <si>
    <t>Export
LLF
period 1</t>
  </si>
  <si>
    <t>Export
LLF
period 2</t>
  </si>
  <si>
    <t>Export
LLF
period 3</t>
  </si>
  <si>
    <t>Export
LLF
period 4</t>
  </si>
  <si>
    <t>The drop down list on the charge calculator can be expanded by unprotecting the charge calculator sheet and selecting 'data', 'data validation...' and then expanding the 'source' data range. The sheet can then be protected.</t>
  </si>
  <si>
    <t>Company and Licence name, charging year, effective from, status</t>
  </si>
  <si>
    <t>Company and Licence name</t>
  </si>
  <si>
    <t>Copy from CDCM table 3701 "Tariffs!A42:I84" and paste values into A14</t>
  </si>
  <si>
    <t>Year</t>
  </si>
  <si>
    <t>Tariff name</t>
  </si>
  <si>
    <t>Copy from EDCM table 6005 "LDNORev!B549:G683" and paste values into D57</t>
  </si>
  <si>
    <t>Exceeded capacity charge
p/kVA/day</t>
  </si>
  <si>
    <t>Average daily exceeded capacity
kVA</t>
  </si>
  <si>
    <t>Exceeded capacity charge
£</t>
  </si>
  <si>
    <t>Import exceeded capacity charge
£</t>
  </si>
  <si>
    <t>Export exceeded capacity charge
£</t>
  </si>
  <si>
    <t>'DNOs paste value cells A15:J47 from CDCM 3701 into cells A14:J46</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</si>
  <si>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</si>
  <si>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</si>
  <si>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</si>
  <si>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</si>
  <si>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</si>
  <si>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</si>
  <si>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</si>
  <si>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Domestic Aggregated (related MPAN)</t>
  </si>
  <si>
    <t>Non-Domestic Aggregated</t>
  </si>
  <si>
    <t>Non-Domestic Aggregated (related MPAN)</t>
  </si>
  <si>
    <t>LV Site Specific</t>
  </si>
  <si>
    <t>LV Sub Site Specific</t>
  </si>
  <si>
    <t>HV Site Specific</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</si>
  <si>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</si>
  <si>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</si>
  <si>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</si>
  <si>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</si>
  <si>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</si>
  <si>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</si>
  <si>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</si>
  <si>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</si>
  <si>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</si>
  <si>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</si>
  <si>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</si>
  <si>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</si>
  <si>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</si>
  <si>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</si>
  <si>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</si>
  <si>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</si>
  <si>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</si>
  <si>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</si>
  <si>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</si>
  <si>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</si>
  <si>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</si>
  <si>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</si>
  <si>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</si>
  <si>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</si>
  <si>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</si>
  <si>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</si>
  <si>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</si>
  <si>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</si>
  <si>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</si>
  <si>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</si>
  <si>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</si>
  <si>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</si>
  <si>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</si>
  <si>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</si>
  <si>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</si>
  <si>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</si>
  <si>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</si>
  <si>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</si>
  <si>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</si>
  <si>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</si>
  <si>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</si>
  <si>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</si>
  <si>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</si>
  <si>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</si>
  <si>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</si>
  <si>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</si>
  <si>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</si>
  <si>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</si>
  <si>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</si>
  <si>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</si>
  <si>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</si>
  <si>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</si>
  <si>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</si>
  <si>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</si>
  <si>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</si>
  <si>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</si>
  <si>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</si>
  <si>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</si>
  <si>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</si>
  <si>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</si>
  <si>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</si>
  <si>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</si>
  <si>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</si>
  <si>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</si>
  <si>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</si>
  <si>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</si>
  <si>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</si>
  <si>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</si>
  <si>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</si>
  <si>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</si>
  <si>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</si>
  <si>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</si>
  <si>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</si>
  <si>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</si>
  <si>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</si>
  <si>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</si>
  <si>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</si>
  <si>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</si>
  <si>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</si>
  <si>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</si>
  <si>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</si>
  <si>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</si>
  <si>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</si>
  <si>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</si>
  <si>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</si>
  <si>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</si>
  <si>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</si>
  <si>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</si>
  <si>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</si>
  <si>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</si>
  <si>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</si>
  <si>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</si>
  <si>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</si>
  <si>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</si>
  <si>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</si>
  <si>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</si>
  <si>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</si>
  <si>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</si>
  <si>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</si>
  <si>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</si>
  <si>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</si>
  <si>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</si>
  <si>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</si>
  <si>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</si>
  <si>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</si>
  <si>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</si>
  <si>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</si>
  <si>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</si>
  <si>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</si>
  <si>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</si>
  <si>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</si>
  <si>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</si>
  <si>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</si>
  <si>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</si>
  <si>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</si>
  <si>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</si>
  <si>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</si>
  <si>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</si>
  <si>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</si>
  <si>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</si>
  <si>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</si>
  <si>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</si>
  <si>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</si>
  <si>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</si>
  <si>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</si>
  <si>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</si>
  <si>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</si>
  <si>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</si>
  <si>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</si>
  <si>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</si>
  <si>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</si>
  <si>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</si>
  <si>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</si>
  <si>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</si>
  <si>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</si>
  <si>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</si>
  <si>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</si>
  <si>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</si>
  <si>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</si>
  <si>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</si>
  <si>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</si>
  <si>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</si>
  <si>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</si>
  <si>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</si>
  <si>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</si>
  <si>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</si>
  <si>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</si>
  <si>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</si>
  <si>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</si>
  <si>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</si>
  <si>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</si>
  <si>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</si>
  <si>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</si>
  <si>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</si>
  <si>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</si>
  <si>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</si>
  <si>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</si>
  <si>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</si>
  <si>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</si>
  <si>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</si>
  <si>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</si>
  <si>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</si>
  <si>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</si>
  <si>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</si>
  <si>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</si>
  <si>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</si>
  <si>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</si>
  <si>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</si>
  <si>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</si>
  <si>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</si>
  <si>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</si>
  <si>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</si>
  <si>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</si>
  <si>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</si>
  <si>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</si>
  <si>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</si>
  <si>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</si>
  <si>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</si>
  <si>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</si>
  <si>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</si>
  <si>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</si>
  <si>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</si>
  <si>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</si>
  <si>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</si>
  <si>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</si>
  <si>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</si>
  <si>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</si>
  <si>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</si>
  <si>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</si>
  <si>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</si>
  <si>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</si>
  <si>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</si>
  <si>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</si>
  <si>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</si>
  <si>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</si>
  <si>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</si>
  <si>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</si>
  <si>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</si>
  <si>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</si>
  <si>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</si>
  <si>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</si>
  <si>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</si>
  <si>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</si>
  <si>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</si>
  <si>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</si>
  <si>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</si>
  <si>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</si>
  <si>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</si>
  <si>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</si>
  <si>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</si>
  <si>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</si>
  <si>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</si>
  <si>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</si>
  <si>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</si>
  <si>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</si>
  <si>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</si>
  <si>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</si>
  <si>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</si>
  <si>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</si>
  <si>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</si>
  <si>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</si>
  <si>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</si>
  <si>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</si>
  <si>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</si>
  <si>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</si>
  <si>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</si>
  <si>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</si>
  <si>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</si>
  <si>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</si>
  <si>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</si>
  <si>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</si>
  <si>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</si>
  <si>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</si>
  <si>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</si>
  <si>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</si>
  <si>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</si>
  <si>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</si>
  <si>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</si>
  <si>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</si>
  <si>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</si>
  <si>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</si>
  <si>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</si>
  <si>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</si>
  <si>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</si>
  <si>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</si>
  <si>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</si>
  <si>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</si>
  <si>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</si>
  <si>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</si>
  <si>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</si>
  <si>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</si>
  <si>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</si>
  <si>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</si>
  <si>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</si>
  <si>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</si>
  <si>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</si>
  <si>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</si>
  <si>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</si>
  <si>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</si>
  <si>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</si>
  <si>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</si>
  <si>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</si>
  <si>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</si>
  <si>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</si>
  <si>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</si>
  <si>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</si>
  <si>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</si>
  <si>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</si>
  <si>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</si>
  <si>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</si>
  <si>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2</t>
  </si>
  <si>
    <t>4</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</si>
  <si>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</si>
  <si>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</si>
  <si>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</si>
  <si>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</si>
  <si>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</si>
  <si>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</si>
  <si>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</si>
  <si>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</si>
  <si>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</si>
  <si>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</si>
  <si>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</si>
  <si>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</si>
  <si>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</si>
  <si>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</si>
  <si>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</si>
  <si>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</si>
  <si>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</si>
  <si>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</si>
  <si>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</si>
  <si>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</si>
  <si>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</si>
  <si>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</si>
  <si>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</si>
  <si>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</si>
  <si>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</si>
  <si>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</si>
  <si>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</si>
  <si>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</si>
  <si>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</si>
  <si>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</si>
  <si>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</si>
  <si>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</si>
  <si>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</si>
  <si>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</si>
  <si>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</si>
  <si>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</si>
  <si>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</si>
  <si>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</si>
  <si>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</si>
  <si>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</si>
  <si>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</si>
  <si>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</si>
  <si>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</si>
  <si>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</si>
  <si>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</si>
  <si>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</si>
  <si>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</si>
  <si>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</si>
  <si>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</si>
  <si>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</si>
  <si>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Eligible Bad Debt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</si>
  <si>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</si>
  <si>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</si>
  <si>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</si>
  <si>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</si>
  <si>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</si>
  <si>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</si>
  <si>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</si>
  <si>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</si>
  <si>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</si>
  <si>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</si>
  <si>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</si>
  <si>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</si>
  <si>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</si>
  <si>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</si>
  <si>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</si>
  <si>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</si>
  <si>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</si>
  <si>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</si>
  <si>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</si>
  <si>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</si>
  <si>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</si>
  <si>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</si>
  <si>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</si>
  <si>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</si>
  <si>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</si>
  <si>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</si>
  <si>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</si>
  <si>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</si>
  <si>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</si>
  <si>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</si>
  <si>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</si>
  <si>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</si>
  <si>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</si>
  <si>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</si>
  <si>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</si>
  <si>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</si>
  <si>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</si>
  <si>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</si>
  <si>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</si>
  <si>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</si>
  <si>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</si>
  <si>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</si>
  <si>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</si>
  <si>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</si>
  <si>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</si>
  <si>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</si>
  <si>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</si>
  <si>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</si>
  <si>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</si>
  <si>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</si>
  <si>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</si>
  <si>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</si>
  <si>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</si>
  <si>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</si>
  <si>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</si>
  <si>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</si>
  <si>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</si>
  <si>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</si>
  <si>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</si>
  <si>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</si>
  <si>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</si>
  <si>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</si>
  <si>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</si>
  <si>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</si>
  <si>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</si>
  <si>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</si>
  <si>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</si>
  <si>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</si>
  <si>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</si>
  <si>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</si>
  <si>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</si>
  <si>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</si>
  <si>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</si>
  <si>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</si>
  <si>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</si>
  <si>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</si>
  <si>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</si>
  <si>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</si>
  <si>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</si>
  <si>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</si>
  <si>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</si>
  <si>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</si>
  <si>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</si>
  <si>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</si>
  <si>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</si>
  <si>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</si>
  <si>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</si>
  <si>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</si>
  <si>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</si>
  <si>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</si>
  <si>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</si>
  <si>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</si>
  <si>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</si>
  <si>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</si>
  <si>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</si>
  <si>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</si>
  <si>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</si>
  <si>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</si>
  <si>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</si>
  <si>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</si>
  <si>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</si>
  <si>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</si>
  <si>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</si>
  <si>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</si>
  <si>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</si>
  <si>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</si>
  <si>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</si>
  <si>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</si>
  <si>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</si>
  <si>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</si>
  <si>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</si>
  <si>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</si>
  <si>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</si>
  <si>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</si>
  <si>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</si>
  <si>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</si>
  <si>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</si>
  <si>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</si>
  <si>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</si>
  <si>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</si>
  <si>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</si>
  <si>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</si>
  <si>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</si>
  <si>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</si>
  <si>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</si>
  <si>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</si>
  <si>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</si>
  <si>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</si>
  <si>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</si>
  <si>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</si>
  <si>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</si>
  <si>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</si>
  <si>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</si>
  <si>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</si>
  <si>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</si>
  <si>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</si>
  <si>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</si>
  <si>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</si>
  <si>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</si>
  <si>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</si>
  <si>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</si>
  <si>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</si>
  <si>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</si>
  <si>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</si>
  <si>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</si>
  <si>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</si>
  <si>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</si>
  <si>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</si>
  <si>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</si>
  <si>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</si>
  <si>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</si>
  <si>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</si>
  <si>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</si>
  <si>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</si>
  <si>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</si>
  <si>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</si>
  <si>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</si>
  <si>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</si>
  <si>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</si>
  <si>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</si>
  <si>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</si>
  <si>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</si>
  <si>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</si>
  <si>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</si>
  <si>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</si>
  <si>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</si>
  <si>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</si>
  <si>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</si>
  <si>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</si>
  <si>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</si>
  <si>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</si>
  <si>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</si>
  <si>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</si>
  <si>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</si>
  <si>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</si>
  <si>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</si>
  <si>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</si>
  <si>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</si>
  <si>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</si>
  <si>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</si>
  <si>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</si>
  <si>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</si>
  <si>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</si>
  <si>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</si>
  <si>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</si>
  <si>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</si>
  <si>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</si>
  <si>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</si>
  <si>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</si>
  <si>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</si>
  <si>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</si>
  <si>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</si>
  <si>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</si>
  <si>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</si>
  <si>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</si>
  <si>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</si>
  <si>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</si>
  <si>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</si>
  <si>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</si>
  <si>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</si>
  <si>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</si>
  <si>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</si>
  <si>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</si>
  <si>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</si>
  <si>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</si>
  <si>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</si>
  <si>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</si>
  <si>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</si>
  <si>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</si>
  <si>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</si>
  <si>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</si>
  <si>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</si>
  <si>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</si>
  <si>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</si>
  <si>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</si>
  <si>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</si>
  <si>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</si>
  <si>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</si>
  <si>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</si>
  <si>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</si>
  <si>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</si>
  <si>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</si>
  <si>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 April 2025</t>
  </si>
  <si>
    <t>2025/26</t>
  </si>
  <si>
    <t>16:00 - 19:00</t>
  </si>
  <si>
    <t>07:30 to 16:00
19:00 to 21:00</t>
  </si>
  <si>
    <t>00:00 to 07:30
21:00 to 24:00</t>
  </si>
  <si>
    <t>00:00 to 24:00</t>
  </si>
  <si>
    <t>16:00 to 19:00</t>
  </si>
  <si>
    <t>07:30 to 21:00</t>
  </si>
  <si>
    <t>Monday to Friday 
(Including Bank Holidays)
Nov to Feb Inclusive</t>
  </si>
  <si>
    <t>Monday to Friday 
(Including Bank Holidays)
Mar to Oct Inclusive</t>
  </si>
  <si>
    <t>Monday to Friday 
Mar to Oct</t>
  </si>
  <si>
    <t>00:30 – 07:30</t>
  </si>
  <si>
    <t>07:30 – 00:30</t>
  </si>
  <si>
    <t>Monday to Friday 
Nov to Feb</t>
  </si>
  <si>
    <t>16:00 – 19:00</t>
  </si>
  <si>
    <t>07:30 – 16:00
19:00 – 20:00</t>
  </si>
  <si>
    <t>20:00 – 00:30</t>
  </si>
  <si>
    <t>132kV connected</t>
  </si>
  <si>
    <t>132/EHV connected</t>
  </si>
  <si>
    <t>132/HV connected</t>
  </si>
  <si>
    <t>EHV connected</t>
  </si>
  <si>
    <t>High Voltage Substation</t>
  </si>
  <si>
    <t>High Voltage Network</t>
  </si>
  <si>
    <t>Low Voltage Substation</t>
  </si>
  <si>
    <t>Low Voltage Network</t>
  </si>
  <si>
    <t/>
  </si>
  <si>
    <t>Location name/ID</t>
  </si>
  <si>
    <t>Parent location</t>
  </si>
  <si>
    <t>Local charge 1
£/kVA/year</t>
  </si>
  <si>
    <t>Remote charge 1
£/kVA/year</t>
  </si>
  <si>
    <t>Export
exceeded capacity charge
(p/kVA/day)</t>
  </si>
  <si>
    <t>Export
capacity charge
(p/kVA/day)</t>
  </si>
  <si>
    <t>Export
fixed charge
(p/day)</t>
  </si>
  <si>
    <t>Export
Super Red
unit charge
(p/kWh)</t>
  </si>
  <si>
    <t>Import
exceeded capacity charge
(p/kVA/day)</t>
  </si>
  <si>
    <t>Import
capacity charge
(p/kVA/day)</t>
  </si>
  <si>
    <t>Import
fixed charge
(p/day)</t>
  </si>
  <si>
    <t>Import
Super Red
unit charge
(p/kWh)</t>
  </si>
  <si>
    <t>Export Unique Identifier</t>
  </si>
  <si>
    <t>Monday to Friday 
(Including Bank Holidays)
November to February Inclusive</t>
  </si>
  <si>
    <t>Super Red Time Band</t>
  </si>
  <si>
    <t>Time Periods for Designated EHV Properties</t>
  </si>
  <si>
    <t>Note: The list of MPANs / MSIDs provided may be incomplete; the DNO reserves the right to apply the listed charges to any other MPANs / MSIDs associated with the site.</t>
  </si>
  <si>
    <t>Copy EDCM table 5001 range starting B101 and paste into G11.  Extend or reduce print area as required.</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</si>
  <si>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</si>
  <si>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Aidien Limited - GSP_B</t>
  </si>
  <si>
    <t>Final</t>
  </si>
  <si>
    <t>B01,B02,B03</t>
  </si>
  <si>
    <t>B04,B05,B06</t>
  </si>
  <si>
    <t>B07,B08,B09</t>
  </si>
  <si>
    <t>B10,B11,B12</t>
  </si>
  <si>
    <t>B13,B14,B15</t>
  </si>
  <si>
    <t>B16,B17,B18</t>
  </si>
  <si>
    <t>B19,B20,B21</t>
  </si>
  <si>
    <t>B22,B23,B24</t>
  </si>
  <si>
    <t>B25,B26,B27</t>
  </si>
  <si>
    <t>B28,B29,B30</t>
  </si>
  <si>
    <t>B31,B32,B33</t>
  </si>
  <si>
    <t>B34,B35,B36</t>
  </si>
  <si>
    <t>B37,B38,B39</t>
  </si>
  <si>
    <t>B40,B41</t>
  </si>
  <si>
    <t>B42,B43</t>
  </si>
  <si>
    <t>B44,B45</t>
  </si>
  <si>
    <t>B46,B47</t>
  </si>
  <si>
    <t>B48,B49</t>
  </si>
  <si>
    <t>B50,B51</t>
  </si>
  <si>
    <t>B52,B53</t>
  </si>
  <si>
    <t>B54,B55</t>
  </si>
  <si>
    <t>B56,B57</t>
  </si>
  <si>
    <t>B58,B59</t>
  </si>
  <si>
    <t>B60,B61,B62</t>
  </si>
  <si>
    <t>B63,B64,B65</t>
  </si>
  <si>
    <t>B66,B67</t>
  </si>
  <si>
    <t>B68,B69,B70</t>
  </si>
  <si>
    <t>B71,B72,B73</t>
  </si>
  <si>
    <t>B74,B75</t>
  </si>
  <si>
    <t>B76,B77</t>
  </si>
  <si>
    <t>B78,B79</t>
  </si>
  <si>
    <t>B80,B81</t>
  </si>
  <si>
    <t>B01</t>
  </si>
  <si>
    <t>B04</t>
  </si>
  <si>
    <t>B07</t>
  </si>
  <si>
    <t>B10</t>
  </si>
  <si>
    <t>B13</t>
  </si>
  <si>
    <t>B16</t>
  </si>
  <si>
    <t>B19</t>
  </si>
  <si>
    <t>B22</t>
  </si>
  <si>
    <t>B25</t>
  </si>
  <si>
    <t>B28</t>
  </si>
  <si>
    <t>B31</t>
  </si>
  <si>
    <t>B34</t>
  </si>
  <si>
    <t>B37</t>
  </si>
  <si>
    <t>B60</t>
  </si>
  <si>
    <t>B63</t>
  </si>
  <si>
    <t>B68</t>
  </si>
  <si>
    <t>B02</t>
  </si>
  <si>
    <t>B05</t>
  </si>
  <si>
    <t>B08</t>
  </si>
  <si>
    <t>B11</t>
  </si>
  <si>
    <t>B14</t>
  </si>
  <si>
    <t>B17</t>
  </si>
  <si>
    <t>B20</t>
  </si>
  <si>
    <t>B23</t>
  </si>
  <si>
    <t>B26</t>
  </si>
  <si>
    <t>B29</t>
  </si>
  <si>
    <t>B32</t>
  </si>
  <si>
    <t>B35</t>
  </si>
  <si>
    <t>B38</t>
  </si>
  <si>
    <t>B40</t>
  </si>
  <si>
    <t>B42</t>
  </si>
  <si>
    <t>B44</t>
  </si>
  <si>
    <t>B46</t>
  </si>
  <si>
    <t>B48</t>
  </si>
  <si>
    <t>B50</t>
  </si>
  <si>
    <t>B52</t>
  </si>
  <si>
    <t>B54</t>
  </si>
  <si>
    <t>B56</t>
  </si>
  <si>
    <t>B58</t>
  </si>
  <si>
    <t>B61</t>
  </si>
  <si>
    <t>B64</t>
  </si>
  <si>
    <t>B66</t>
  </si>
  <si>
    <t>B69</t>
  </si>
  <si>
    <t>B74</t>
  </si>
  <si>
    <t>B78</t>
  </si>
  <si>
    <t>B03</t>
  </si>
  <si>
    <t>B06</t>
  </si>
  <si>
    <t>B09</t>
  </si>
  <si>
    <t>B12</t>
  </si>
  <si>
    <t>B15</t>
  </si>
  <si>
    <t>B18</t>
  </si>
  <si>
    <t>B21</t>
  </si>
  <si>
    <t>B24</t>
  </si>
  <si>
    <t>B27</t>
  </si>
  <si>
    <t>B30</t>
  </si>
  <si>
    <t>B33</t>
  </si>
  <si>
    <t>B36</t>
  </si>
  <si>
    <t>B39</t>
  </si>
  <si>
    <t>B41</t>
  </si>
  <si>
    <t>B43</t>
  </si>
  <si>
    <t>B45</t>
  </si>
  <si>
    <t>B47</t>
  </si>
  <si>
    <t>B49</t>
  </si>
  <si>
    <t>B51</t>
  </si>
  <si>
    <t>B53</t>
  </si>
  <si>
    <t>B55</t>
  </si>
  <si>
    <t>B57</t>
  </si>
  <si>
    <t>B59</t>
  </si>
  <si>
    <t>B62</t>
  </si>
  <si>
    <t>B65</t>
  </si>
  <si>
    <t>B67</t>
  </si>
  <si>
    <t>B70</t>
  </si>
  <si>
    <t>B75</t>
  </si>
  <si>
    <t>B79</t>
  </si>
  <si>
    <t>B01,B02,B03,B04,B05,B06,B07,B08,B09,B10,B11,B12,B13,B14,B15,B16,B17,B18,B19,B20,B21,B22,B23,B24,B25,B26,B27,B28,B29,B30,B31,B32,B33,B34,B35,B36,B37,B38,B39,B60,B61,B62,B63,B64,B65,B68,B69,B70,B71,B72,B73</t>
  </si>
  <si>
    <t>B40,B41,B42,B43,B44,B45,B46,B47,B48,B49,B66,B67,B74,B75,B76,B77</t>
  </si>
  <si>
    <t>B50,B51,B52,B53,B54,B55,B56,B57,B58,B59,B78,B79,B80,B81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</si>
</sst>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Red]\-#,##0;;"/>
    <numFmt numFmtId="176" formatCode="0.000;[Red]\-0.000;?;"/>
    <numFmt numFmtId="177" formatCode="0.000_ ;\-0.000\ "/>
    <numFmt numFmtId="178" formatCode="0000"/>
    <numFmt numFmtId="179" formatCode="0.00;\(0.00\);"/>
    <numFmt numFmtId="180" formatCode="&quot;£&quot;#,##0.00"/>
    <numFmt numFmtId="181" formatCode="0.000;\-0.000;;@\,"/>
    <numFmt numFmtId="182" formatCode="0.00;\-0.00;;@\,"/>
    <numFmt numFmtId="183" formatCode="0;\-0;;@\,"/>
    <numFmt numFmtId="184" formatCode="000"/>
  </numFmts>
  <fonts count="35"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
      <patternFill patternType="solid">
        <fgColor theme="8" tint="0.7999816888943144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0">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3" borderId="0" applyNumberFormat="0" applyBorder="0" applyAlignment="0" applyProtection="0"/>
    <xf numFmtId="0" fontId="3" fillId="6" borderId="0" applyNumberFormat="0" applyBorder="0" applyAlignment="0" applyProtection="0"/>
    <xf numFmtId="0" fontId="24" fillId="24" borderId="0" applyNumberFormat="0" applyBorder="0" applyAlignment="0" applyProtection="0"/>
    <xf numFmtId="0" fontId="24" fillId="25" borderId="0" applyNumberFormat="0" applyBorder="0" applyAlignment="0" applyProtection="0"/>
    <xf numFmtId="0" fontId="3" fillId="26" borderId="0" applyNumberFormat="0" applyBorder="0" applyAlignment="0" applyProtection="0"/>
    <xf numFmtId="0" fontId="24" fillId="27" borderId="0" applyNumberFormat="0" applyBorder="0" applyAlignment="0" applyProtection="0"/>
    <xf numFmtId="0" fontId="28" fillId="0" borderId="0"/>
    <xf numFmtId="0" fontId="30" fillId="34" borderId="0" applyNumberFormat="0" applyBorder="0" applyAlignment="0" applyProtection="0"/>
    <xf numFmtId="0" fontId="4" fillId="0" borderId="0"/>
    <xf numFmtId="0" fontId="2" fillId="6" borderId="0" applyNumberFormat="0" applyBorder="0" applyAlignment="0" applyProtection="0"/>
    <xf numFmtId="0" fontId="2" fillId="26" borderId="0" applyNumberFormat="0" applyBorder="0" applyAlignment="0" applyProtection="0"/>
    <xf numFmtId="0" fontId="1" fillId="0" borderId="0" applyNumberFormat="0" applyFill="0" applyBorder="0" applyAlignment="0" applyProtection="0">
      <alignment horizontal="left"/>
    </xf>
  </cellStyleXfs>
  <cellXfs count="298">
    <xf numFmtId="0" fontId="0" fillId="0" borderId="0" xfId="0"/>
    <xf numFmtId="0" fontId="6"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0" fillId="0" borderId="1" xfId="0" applyBorder="1" applyAlignment="1">
      <alignment vertical="center"/>
    </xf>
    <xf numFmtId="0" fontId="6" fillId="0" borderId="0" xfId="0" applyFont="1" applyAlignment="1">
      <alignment wrapText="1"/>
    </xf>
    <xf numFmtId="0" fontId="7" fillId="0" borderId="0" xfId="0" applyFont="1" applyAlignment="1">
      <alignment vertical="top"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1" xfId="0" quotePrefix="1" applyFont="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172" fontId="21" fillId="9" borderId="1" xfId="0" applyNumberFormat="1" applyFont="1" applyFill="1" applyBorder="1" applyAlignment="1" applyProtection="1">
      <alignment horizontal="center" vertical="center"/>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6" fillId="2" borderId="8" xfId="6" quotePrefix="1" applyFill="1" applyBorder="1" applyAlignment="1">
      <alignment vertical="center" wrapText="1"/>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7" fillId="0" borderId="6" xfId="0" applyFont="1" applyBorder="1" applyAlignment="1">
      <alignment vertical="center" wrapText="1"/>
    </xf>
    <xf numFmtId="0" fontId="7" fillId="0" borderId="1" xfId="0" applyFont="1" applyBorder="1" applyAlignment="1">
      <alignment vertical="center" wrapText="1"/>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17" fillId="17" borderId="0" xfId="1" applyNumberFormat="1" applyFont="1" applyFill="1" applyBorder="1" applyAlignment="1">
      <alignment horizontal="center" vertical="center" wrapText="1"/>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0" fontId="6" fillId="11" borderId="1" xfId="13" applyFont="1" applyFill="1" applyBorder="1" applyAlignment="1" applyProtection="1">
      <alignment vertical="center"/>
      <protection locked="0"/>
    </xf>
    <xf numFmtId="174" fontId="6" fillId="30" borderId="1" xfId="10" applyNumberFormat="1" applyFont="1" applyFill="1" applyBorder="1" applyAlignment="1" applyProtection="1">
      <alignment vertical="center"/>
      <protection locked="0"/>
    </xf>
    <xf numFmtId="173" fontId="3" fillId="29" borderId="1" xfId="9" applyNumberFormat="1" applyFill="1" applyBorder="1" applyAlignment="1" applyProtection="1">
      <alignment vertical="center"/>
    </xf>
    <xf numFmtId="174" fontId="6" fillId="29" borderId="1" xfId="9" applyNumberFormat="1" applyFont="1" applyFill="1" applyBorder="1" applyAlignment="1" applyProtection="1">
      <alignment vertical="center"/>
      <protection locked="0"/>
    </xf>
    <xf numFmtId="174" fontId="6" fillId="32" borderId="1" xfId="9" applyNumberFormat="1" applyFont="1" applyFill="1" applyBorder="1" applyAlignment="1" applyProtection="1">
      <alignment vertical="center"/>
      <protection locked="0"/>
    </xf>
    <xf numFmtId="174" fontId="6" fillId="33"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1" borderId="1" xfId="11" quotePrefix="1" applyFont="1" applyFill="1" applyBorder="1" applyAlignment="1" applyProtection="1">
      <alignment horizontal="center" vertical="center" wrapText="1"/>
    </xf>
    <xf numFmtId="173" fontId="3" fillId="32"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8"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8"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29" borderId="1" xfId="9" applyNumberFormat="1" applyFill="1" applyBorder="1" applyAlignment="1" applyProtection="1">
      <alignment vertical="center"/>
      <protection locked="0"/>
    </xf>
    <xf numFmtId="175" fontId="3" fillId="29" borderId="1" xfId="9" applyNumberFormat="1" applyFill="1" applyBorder="1" applyAlignment="1" applyProtection="1">
      <alignment vertical="center"/>
    </xf>
    <xf numFmtId="175" fontId="3" fillId="32" borderId="1" xfId="9" applyNumberFormat="1" applyFill="1" applyBorder="1" applyAlignment="1" applyProtection="1">
      <alignment vertical="center"/>
    </xf>
    <xf numFmtId="175" fontId="6" fillId="30" borderId="1" xfId="10" applyNumberFormat="1" applyFont="1" applyFill="1" applyBorder="1" applyAlignment="1" applyProtection="1">
      <alignment vertical="center"/>
    </xf>
    <xf numFmtId="175" fontId="6" fillId="33" borderId="1" xfId="10" applyNumberFormat="1" applyFont="1" applyFill="1" applyBorder="1" applyAlignment="1" applyProtection="1">
      <alignment vertical="center"/>
    </xf>
    <xf numFmtId="176" fontId="3" fillId="29" borderId="5" xfId="9" applyNumberFormat="1" applyFill="1" applyBorder="1" applyAlignment="1" applyProtection="1">
      <alignment vertical="center"/>
    </xf>
    <xf numFmtId="176" fontId="3" fillId="29" borderId="1" xfId="9" applyNumberFormat="1" applyFill="1" applyBorder="1" applyAlignment="1" applyProtection="1">
      <alignment vertical="center"/>
    </xf>
    <xf numFmtId="49" fontId="6" fillId="11" borderId="1" xfId="8" quotePrefix="1" applyNumberFormat="1" applyFont="1" applyFill="1" applyBorder="1" applyAlignment="1" applyProtection="1">
      <alignment horizontal="center" vertical="center" wrapText="1"/>
    </xf>
    <xf numFmtId="49" fontId="6" fillId="31" borderId="1" xfId="11" quotePrefix="1" applyNumberFormat="1" applyFont="1" applyFill="1" applyBorder="1" applyAlignment="1" applyProtection="1">
      <alignment horizontal="center" vertical="center" wrapText="1"/>
    </xf>
    <xf numFmtId="0" fontId="7" fillId="0" borderId="1" xfId="0" applyFont="1" applyBorder="1" applyAlignment="1">
      <alignment horizontal="left"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77" fontId="22" fillId="18" borderId="1" xfId="0" applyNumberFormat="1" applyFont="1" applyFill="1" applyBorder="1" applyAlignment="1" applyProtection="1">
      <alignment horizontal="center" vertical="center"/>
      <protection locked="0"/>
    </xf>
    <xf numFmtId="177" fontId="21" fillId="19" borderId="1" xfId="0" applyNumberFormat="1" applyFont="1" applyFill="1" applyBorder="1" applyAlignment="1" applyProtection="1">
      <alignment horizontal="center" vertical="center"/>
      <protection locked="0"/>
    </xf>
    <xf numFmtId="177" fontId="22" fillId="20" borderId="1" xfId="0" applyNumberFormat="1" applyFont="1" applyFill="1" applyBorder="1" applyAlignment="1" applyProtection="1">
      <alignment horizontal="center" vertical="center"/>
      <protection locked="0"/>
    </xf>
    <xf numFmtId="177" fontId="22" fillId="21" borderId="1" xfId="0" applyNumberFormat="1" applyFont="1" applyFill="1" applyBorder="1" applyAlignment="1" applyProtection="1">
      <alignment horizontal="center" vertical="center"/>
      <protection locked="0"/>
    </xf>
    <xf numFmtId="177" fontId="21" fillId="22" borderId="1" xfId="0" applyNumberFormat="1" applyFont="1" applyFill="1" applyBorder="1" applyAlignment="1" applyProtection="1">
      <alignment horizontal="center" vertical="center"/>
      <protection locked="0"/>
    </xf>
    <xf numFmtId="177" fontId="31" fillId="18" borderId="1" xfId="0" applyNumberFormat="1" applyFont="1" applyFill="1" applyBorder="1" applyAlignment="1" applyProtection="1">
      <alignment horizontal="center" vertical="center" wrapText="1"/>
      <protection locked="0"/>
    </xf>
    <xf numFmtId="177" fontId="9" fillId="19" borderId="1" xfId="0" applyNumberFormat="1" applyFont="1" applyFill="1" applyBorder="1" applyAlignment="1" applyProtection="1">
      <alignment horizontal="center" vertical="center" wrapText="1"/>
      <protection locked="0"/>
    </xf>
    <xf numFmtId="177" fontId="31"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7" fontId="31" fillId="21" borderId="1" xfId="0" applyNumberFormat="1" applyFont="1" applyFill="1" applyBorder="1" applyAlignment="1" applyProtection="1">
      <alignment horizontal="center" vertical="center" wrapText="1"/>
      <protection locked="0"/>
    </xf>
    <xf numFmtId="177"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172" fontId="9" fillId="9" borderId="1" xfId="0" applyNumberFormat="1" applyFont="1" applyFill="1" applyBorder="1" applyAlignment="1" applyProtection="1">
      <alignment horizontal="center" vertical="center" wrapText="1"/>
      <protection locked="0"/>
    </xf>
    <xf numFmtId="0" fontId="6" fillId="0" borderId="0" xfId="6"/>
    <xf numFmtId="0" fontId="6" fillId="0" borderId="0" xfId="6" applyAlignment="1">
      <alignment horizontal="left"/>
    </xf>
    <xf numFmtId="0" fontId="32"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5" borderId="0" xfId="6" applyFill="1" applyAlignment="1">
      <alignment horizontal="left"/>
    </xf>
    <xf numFmtId="14" fontId="6" fillId="0" borderId="0" xfId="6" applyNumberFormat="1"/>
    <xf numFmtId="0" fontId="6" fillId="0" borderId="0" xfId="6" quotePrefix="1" applyAlignment="1">
      <alignment horizontal="left"/>
    </xf>
    <xf numFmtId="0" fontId="6" fillId="35" borderId="0" xfId="6" applyFill="1" applyAlignment="1">
      <alignment horizontal="left" vertical="center"/>
    </xf>
    <xf numFmtId="178" fontId="6" fillId="35"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3"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2" fontId="21" fillId="10" borderId="1" xfId="0" applyNumberFormat="1" applyFont="1" applyFill="1" applyBorder="1" applyAlignment="1">
      <alignment horizontal="center" vertical="center"/>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49" fontId="21" fillId="0" borderId="1" xfId="0" applyNumberFormat="1" applyFont="1" applyBorder="1" applyAlignment="1" applyProtection="1">
      <alignment horizontal="center" vertical="center" wrapText="1"/>
      <protection locked="0"/>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64" fontId="21" fillId="9" borderId="1" xfId="0" applyNumberFormat="1" applyFont="1" applyFill="1" applyBorder="1" applyAlignment="1" applyProtection="1">
      <alignment horizontal="center" vertical="center"/>
      <protection locked="0"/>
    </xf>
    <xf numFmtId="179" fontId="21" fillId="3" borderId="1" xfId="0" applyNumberFormat="1" applyFont="1" applyFill="1" applyBorder="1" applyAlignment="1" applyProtection="1">
      <alignment horizontal="center" vertical="center"/>
      <protection locked="0"/>
    </xf>
    <xf numFmtId="180" fontId="15" fillId="8" borderId="1" xfId="0" applyNumberFormat="1" applyFont="1" applyFill="1" applyBorder="1" applyAlignment="1" applyProtection="1">
      <alignment horizontal="center" vertical="center"/>
      <protection locked="0"/>
    </xf>
    <xf numFmtId="180" fontId="21"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6" borderId="1" xfId="0" applyNumberFormat="1" applyFont="1" applyFill="1" applyBorder="1" applyAlignment="1" applyProtection="1">
      <alignment horizontal="center" vertical="center"/>
      <protection locked="0"/>
    </xf>
    <xf numFmtId="0" fontId="0" fillId="0" borderId="1" xfId="0" applyBorder="1"/>
    <xf numFmtId="0" fontId="34" fillId="0" borderId="1" xfId="0" applyFont="1" applyBorder="1" applyAlignment="1">
      <alignment vertical="center"/>
    </xf>
    <xf numFmtId="0" fontId="34" fillId="37" borderId="1" xfId="0" applyFont="1" applyFill="1" applyBorder="1" applyAlignment="1">
      <alignment vertical="center"/>
    </xf>
    <xf numFmtId="0" fontId="6" fillId="0" borderId="1" xfId="0" applyFont="1" applyBorder="1" applyAlignment="1">
      <alignment horizontal="center" vertical="center" wrapText="1"/>
    </xf>
    <xf numFmtId="0" fontId="6" fillId="0" borderId="6" xfId="6" applyBorder="1" applyAlignment="1">
      <alignment horizontal="center" vertical="center" wrapText="1"/>
    </xf>
    <xf numFmtId="0" fontId="6" fillId="0" borderId="1" xfId="6" applyBorder="1" applyAlignment="1">
      <alignment horizontal="center" vertical="center" wrapText="1"/>
    </xf>
    <xf numFmtId="0" fontId="6" fillId="17" borderId="1" xfId="6" applyFill="1" applyBorder="1" applyAlignment="1">
      <alignment horizontal="center" vertical="center" wrapText="1"/>
    </xf>
    <xf numFmtId="0" fontId="6" fillId="4" borderId="1" xfId="6" applyFill="1" applyBorder="1" applyAlignment="1">
      <alignment horizontal="center" vertical="center" wrapText="1"/>
    </xf>
    <xf numFmtId="0" fontId="6" fillId="4" borderId="3" xfId="6" applyFill="1" applyBorder="1" applyAlignment="1">
      <alignment horizontal="center" vertical="center" wrapText="1"/>
    </xf>
    <xf numFmtId="0" fontId="7" fillId="0" borderId="6" xfId="0" applyFont="1" applyBorder="1" applyAlignment="1">
      <alignment vertical="top" wrapText="1"/>
    </xf>
    <xf numFmtId="181" fontId="22" fillId="18" borderId="1" xfId="0" applyNumberFormat="1" applyFont="1" applyFill="1" applyBorder="1" applyAlignment="1" applyProtection="1">
      <alignment horizontal="center" vertical="center"/>
      <protection locked="0"/>
    </xf>
    <xf numFmtId="181" fontId="21" fillId="19" borderId="1" xfId="0" applyNumberFormat="1" applyFont="1" applyFill="1" applyBorder="1" applyAlignment="1" applyProtection="1">
      <alignment horizontal="center" vertical="center"/>
      <protection locked="0"/>
    </xf>
    <xf numFmtId="181" fontId="22" fillId="20" borderId="1" xfId="0" applyNumberFormat="1" applyFont="1" applyFill="1" applyBorder="1" applyAlignment="1" applyProtection="1">
      <alignment horizontal="center" vertical="center"/>
      <protection locked="0"/>
    </xf>
    <xf numFmtId="182" fontId="21" fillId="10" borderId="1" xfId="0" applyNumberFormat="1" applyFont="1" applyFill="1" applyBorder="1" applyAlignment="1" applyProtection="1">
      <alignment horizontal="center" vertical="center"/>
      <protection locked="0"/>
    </xf>
    <xf numFmtId="182" fontId="21" fillId="3" borderId="1" xfId="0" applyNumberFormat="1" applyFont="1" applyFill="1" applyBorder="1" applyAlignment="1" applyProtection="1">
      <alignment horizontal="center" vertical="center"/>
      <protection locked="0"/>
    </xf>
    <xf numFmtId="181" fontId="21" fillId="3" borderId="1" xfId="0" applyNumberFormat="1" applyFont="1" applyFill="1" applyBorder="1" applyAlignment="1" applyProtection="1">
      <alignment horizontal="center" vertical="center"/>
      <protection locked="0"/>
    </xf>
    <xf numFmtId="182" fontId="21" fillId="10" borderId="1" xfId="0" applyNumberFormat="1" applyFont="1" applyFill="1" applyBorder="1" applyAlignment="1">
      <alignment horizontal="center" vertical="center"/>
    </xf>
    <xf numFmtId="181" fontId="21" fillId="9" borderId="1" xfId="0" applyNumberFormat="1" applyFont="1" applyFill="1" applyBorder="1" applyAlignment="1" applyProtection="1">
      <alignment horizontal="center" vertical="center"/>
      <protection locked="0"/>
    </xf>
    <xf numFmtId="181" fontId="22" fillId="21" borderId="1" xfId="0" applyNumberFormat="1" applyFont="1" applyFill="1" applyBorder="1" applyAlignment="1" applyProtection="1">
      <alignment horizontal="center" vertical="center"/>
      <protection locked="0"/>
    </xf>
    <xf numFmtId="181" fontId="21" fillId="22" borderId="1" xfId="0" applyNumberFormat="1" applyFont="1" applyFill="1" applyBorder="1" applyAlignment="1" applyProtection="1">
      <alignment horizontal="center" vertical="center"/>
      <protection locked="0"/>
    </xf>
    <xf numFmtId="0" fontId="0" fillId="2" borderId="1" xfId="0" applyFill="1" applyBorder="1" applyAlignment="1">
      <alignment vertical="center" wrapText="1"/>
    </xf>
    <xf numFmtId="2" fontId="0" fillId="2" borderId="1" xfId="0" applyNumberFormat="1" applyFill="1" applyBorder="1" applyAlignment="1">
      <alignment horizontal="center" vertical="center"/>
    </xf>
    <xf numFmtId="165" fontId="0" fillId="2" borderId="1" xfId="0" applyNumberFormat="1" applyFill="1" applyBorder="1" applyAlignment="1">
      <alignment horizontal="center" vertical="center"/>
    </xf>
    <xf numFmtId="0" fontId="6" fillId="2" borderId="0" xfId="6" applyFill="1" applyAlignment="1">
      <alignment vertical="center"/>
    </xf>
    <xf numFmtId="0" fontId="6" fillId="2" borderId="0" xfId="6" applyFill="1"/>
    <xf numFmtId="166" fontId="6" fillId="2" borderId="0" xfId="6" applyNumberFormat="1" applyFill="1" applyAlignment="1">
      <alignment horizontal="center" vertical="center"/>
    </xf>
    <xf numFmtId="0" fontId="6" fillId="2" borderId="0" xfId="6" applyFill="1" applyAlignment="1">
      <alignment horizontal="center" vertical="center"/>
    </xf>
    <xf numFmtId="182" fontId="4" fillId="9" borderId="1" xfId="6" applyNumberFormat="1" applyFont="1" applyFill="1" applyBorder="1" applyAlignment="1">
      <alignment horizontal="center" vertical="center"/>
    </xf>
    <xf numFmtId="181" fontId="4" fillId="9" borderId="1" xfId="6" applyNumberFormat="1" applyFont="1" applyFill="1" applyBorder="1" applyAlignment="1">
      <alignment horizontal="center" vertical="center"/>
    </xf>
    <xf numFmtId="182" fontId="4" fillId="12" borderId="1" xfId="6" applyNumberFormat="1" applyFont="1" applyFill="1" applyBorder="1" applyAlignment="1">
      <alignment horizontal="center" vertical="center"/>
    </xf>
    <xf numFmtId="181" fontId="4" fillId="12" borderId="1" xfId="6" applyNumberFormat="1" applyFont="1" applyFill="1" applyBorder="1" applyAlignment="1">
      <alignment horizontal="center" vertical="center"/>
    </xf>
    <xf numFmtId="183" fontId="4" fillId="9" borderId="1" xfId="6" applyNumberFormat="1" applyFont="1" applyFill="1" applyBorder="1" applyAlignment="1">
      <alignment horizontal="center" vertical="center"/>
    </xf>
    <xf numFmtId="0" fontId="6" fillId="9" borderId="1" xfId="6" applyFill="1" applyBorder="1" applyAlignment="1" applyProtection="1">
      <alignment horizontal="left" vertical="center" wrapText="1"/>
      <protection locked="0"/>
    </xf>
    <xf numFmtId="1" fontId="6" fillId="9" borderId="1" xfId="6" applyNumberFormat="1" applyFill="1" applyBorder="1" applyAlignment="1" applyProtection="1">
      <alignment horizontal="center" vertical="center" wrapText="1"/>
      <protection locked="0"/>
    </xf>
    <xf numFmtId="184" fontId="6" fillId="9" borderId="1" xfId="6" applyNumberFormat="1" applyFill="1" applyBorder="1" applyAlignment="1">
      <alignment horizontal="center" vertical="center" wrapText="1"/>
    </xf>
    <xf numFmtId="49" fontId="6" fillId="9" borderId="1" xfId="6" applyNumberFormat="1" applyFill="1" applyBorder="1" applyAlignment="1" applyProtection="1">
      <alignment horizontal="center" vertical="center" wrapText="1"/>
      <protection locked="0"/>
    </xf>
    <xf numFmtId="49" fontId="6" fillId="9" borderId="1" xfId="6" quotePrefix="1" applyNumberFormat="1" applyFill="1" applyBorder="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0" fontId="8" fillId="17" borderId="0" xfId="6" applyFont="1" applyFill="1" applyAlignment="1">
      <alignment vertical="center"/>
    </xf>
    <xf numFmtId="0" fontId="8" fillId="2" borderId="0" xfId="6" applyFont="1" applyFill="1" applyAlignment="1">
      <alignment vertical="center"/>
    </xf>
    <xf numFmtId="0" fontId="13" fillId="2" borderId="0" xfId="3" applyFill="1" applyAlignment="1" applyProtection="1">
      <alignment vertical="center"/>
    </xf>
    <xf numFmtId="2" fontId="4" fillId="12"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2" fontId="7" fillId="7" borderId="1" xfId="6" applyNumberFormat="1"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0" fontId="6" fillId="17" borderId="8" xfId="6" applyFill="1" applyBorder="1" applyAlignment="1">
      <alignment horizontal="center" vertical="center" wrapText="1"/>
    </xf>
    <xf numFmtId="0" fontId="6" fillId="17" borderId="4" xfId="6" applyFill="1" applyBorder="1" applyAlignment="1">
      <alignment horizontal="center" vertical="center" wrapText="1"/>
    </xf>
    <xf numFmtId="0" fontId="7" fillId="17" borderId="4" xfId="6" applyFont="1" applyFill="1" applyBorder="1" applyAlignment="1">
      <alignment horizontal="left" vertical="center" wrapText="1"/>
    </xf>
    <xf numFmtId="164" fontId="4" fillId="38" borderId="1" xfId="6" applyNumberFormat="1" applyFont="1" applyFill="1" applyBorder="1" applyAlignment="1">
      <alignment horizontal="center" vertical="center"/>
    </xf>
    <xf numFmtId="172" fontId="4" fillId="38" borderId="1" xfId="6" applyNumberFormat="1" applyFont="1" applyFill="1" applyBorder="1" applyAlignment="1">
      <alignment horizontal="center" vertical="center"/>
    </xf>
    <xf numFmtId="0" fontId="0" fillId="0" borderId="1" xfId="0" applyBorder="1" applyAlignment="1">
      <alignment vertical="center" wrapText="1"/>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15" fillId="0" borderId="0" xfId="0" quotePrefix="1" applyFont="1" applyAlignment="1">
      <alignment horizontal="left" vertical="top" wrapText="1"/>
    </xf>
    <xf numFmtId="49" fontId="11" fillId="6" borderId="0" xfId="1" applyNumberFormat="1" applyFill="1" applyAlignment="1" applyProtection="1">
      <alignment horizontal="center" vertical="center" wrapText="1"/>
      <protection locked="0"/>
    </xf>
    <xf numFmtId="49" fontId="11" fillId="6" borderId="0" xfId="1" applyNumberFormat="1" applyFill="1" applyAlignment="1" applyProtection="1">
      <alignment horizontal="left" vertical="center" wrapText="1"/>
      <protection locked="0"/>
    </xf>
    <xf numFmtId="0" fontId="6" fillId="2" borderId="8" xfId="6" quotePrefix="1" applyFill="1" applyBorder="1" applyAlignment="1">
      <alignment horizontal="center" vertical="center" wrapText="1"/>
    </xf>
    <xf numFmtId="0" fontId="30" fillId="34" borderId="13" xfId="15" quotePrefix="1" applyBorder="1" applyAlignment="1">
      <alignment horizontal="left" vertical="top" wrapText="1"/>
    </xf>
    <xf numFmtId="0" fontId="30" fillId="34" borderId="8" xfId="15" quotePrefix="1" applyBorder="1" applyAlignment="1">
      <alignment horizontal="left" vertical="top"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0" applyFont="1"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7" fillId="0" borderId="1" xfId="0" applyFont="1" applyBorder="1" applyAlignment="1">
      <alignment horizontal="center" vertical="center" wrapText="1"/>
    </xf>
    <xf numFmtId="0" fontId="6" fillId="4" borderId="1" xfId="0" applyFont="1" applyFill="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6" fillId="2" borderId="8" xfId="6" quotePrefix="1" applyFill="1" applyBorder="1" applyAlignment="1">
      <alignment horizontal="left" vertical="center" wrapText="1"/>
    </xf>
    <xf numFmtId="0" fontId="17" fillId="6" borderId="11" xfId="1" applyNumberFormat="1" applyFont="1" applyFill="1" applyBorder="1" applyAlignment="1">
      <alignment horizontal="center" vertical="center" wrapText="1"/>
    </xf>
    <xf numFmtId="0" fontId="17" fillId="6" borderId="0" xfId="1" applyNumberFormat="1" applyFont="1" applyFill="1" applyBorder="1" applyAlignment="1">
      <alignment horizontal="center" vertical="center" wrapText="1"/>
    </xf>
    <xf numFmtId="0" fontId="6" fillId="2" borderId="0" xfId="6" quotePrefix="1" applyFill="1" applyAlignment="1">
      <alignment horizontal="center" vertical="center" wrapText="1"/>
    </xf>
    <xf numFmtId="0" fontId="6" fillId="0" borderId="1" xfId="6" applyBorder="1" applyAlignment="1">
      <alignment horizontal="center" vertical="center" wrapText="1"/>
    </xf>
    <xf numFmtId="0" fontId="7" fillId="7" borderId="11" xfId="6" applyFont="1" applyFill="1" applyBorder="1" applyAlignment="1" applyProtection="1">
      <alignment horizontal="center" vertical="center" wrapText="1"/>
      <protection locked="0"/>
    </xf>
    <xf numFmtId="0" fontId="7" fillId="7" borderId="0" xfId="6" applyFont="1" applyFill="1" applyAlignment="1" applyProtection="1">
      <alignment horizontal="center" vertical="center" wrapText="1"/>
      <protection locked="0"/>
    </xf>
    <xf numFmtId="0" fontId="7" fillId="0" borderId="1" xfId="6" applyFont="1" applyBorder="1" applyAlignment="1">
      <alignment horizontal="left" vertical="center" wrapText="1"/>
    </xf>
    <xf numFmtId="0" fontId="25" fillId="18" borderId="1" xfId="6" applyFont="1" applyFill="1" applyBorder="1" applyAlignment="1" applyProtection="1">
      <alignment horizontal="center" vertical="center" wrapText="1"/>
      <protection locked="0"/>
    </xf>
    <xf numFmtId="0" fontId="26" fillId="6" borderId="3" xfId="1" applyNumberFormat="1" applyFont="1" applyFill="1" applyBorder="1" applyAlignment="1">
      <alignment horizontal="center" vertical="center" wrapText="1"/>
    </xf>
    <xf numFmtId="0" fontId="26" fillId="6" borderId="4" xfId="1" applyNumberFormat="1" applyFont="1" applyFill="1" applyBorder="1" applyAlignment="1">
      <alignment horizontal="center" vertical="center" wrapText="1"/>
    </xf>
    <xf numFmtId="0" fontId="26" fillId="6" borderId="5" xfId="1" applyNumberFormat="1" applyFont="1" applyFill="1" applyBorder="1" applyAlignment="1">
      <alignment horizontal="center" vertical="center" wrapText="1"/>
    </xf>
    <xf numFmtId="0" fontId="5" fillId="0" borderId="1" xfId="0" applyFont="1" applyBorder="1" applyAlignment="1">
      <alignment wrapText="1"/>
    </xf>
    <xf numFmtId="0" fontId="0" fillId="0" borderId="1" xfId="0" applyBorder="1"/>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9" fillId="0" borderId="1" xfId="0" applyFont="1" applyBorder="1" applyAlignment="1">
      <alignment wrapText="1"/>
    </xf>
    <xf numFmtId="0" fontId="7" fillId="0" borderId="1" xfId="0" applyFont="1" applyBorder="1"/>
    <xf numFmtId="0" fontId="0" fillId="0" borderId="1" xfId="0" applyBorder="1" applyAlignment="1">
      <alignment vertical="top" wrapText="1"/>
    </xf>
    <xf numFmtId="0" fontId="30" fillId="34" borderId="13" xfId="15" quotePrefix="1" applyBorder="1" applyAlignment="1" applyProtection="1">
      <alignment horizontal="left" vertical="center" wrapText="1"/>
    </xf>
    <xf numFmtId="0" fontId="30" fillId="34" borderId="8" xfId="15" quotePrefix="1" applyBorder="1" applyAlignment="1" applyProtection="1">
      <alignment horizontal="left" vertical="center" wrapText="1"/>
    </xf>
    <xf numFmtId="0" fontId="30" fillId="34" borderId="13" xfId="15" quotePrefix="1" applyBorder="1" applyAlignment="1" applyProtection="1">
      <alignment horizontal="center" vertical="center" wrapText="1"/>
    </xf>
    <xf numFmtId="0" fontId="30" fillId="34" borderId="8" xfId="15" quotePrefix="1" applyBorder="1" applyAlignment="1" applyProtection="1">
      <alignment horizontal="center" vertical="center" wrapText="1"/>
    </xf>
    <xf numFmtId="0" fontId="30" fillId="34" borderId="14" xfId="15" quotePrefix="1" applyBorder="1" applyAlignment="1" applyProtection="1">
      <alignment horizontal="center" vertical="center" wrapText="1"/>
    </xf>
    <xf numFmtId="0" fontId="17" fillId="6" borderId="1" xfId="1" applyNumberFormat="1" applyFont="1" applyFill="1" applyBorder="1" applyAlignment="1" applyProtection="1">
      <alignment horizontal="center" vertical="center" wrapText="1"/>
    </xf>
    <xf numFmtId="0" fontId="6" fillId="0" borderId="3" xfId="6" applyBorder="1" applyAlignment="1">
      <alignment horizontal="center" vertical="center" wrapText="1"/>
    </xf>
    <xf numFmtId="0" fontId="6" fillId="0" borderId="4" xfId="6" applyBorder="1" applyAlignment="1">
      <alignment horizontal="center" vertical="center" wrapText="1"/>
    </xf>
    <xf numFmtId="0" fontId="6" fillId="0" borderId="5" xfId="6" applyBorder="1" applyAlignment="1">
      <alignment horizontal="center" vertical="center" wrapText="1"/>
    </xf>
    <xf numFmtId="0" fontId="7" fillId="0" borderId="3" xfId="0" applyFont="1" applyBorder="1" applyAlignment="1">
      <alignment horizontal="left" vertical="center" wrapText="1" indent="1"/>
    </xf>
    <xf numFmtId="0" fontId="7" fillId="0" borderId="5" xfId="0" applyFont="1" applyBorder="1" applyAlignment="1">
      <alignment horizontal="left" vertical="center" wrapText="1" indent="1"/>
    </xf>
    <xf numFmtId="0" fontId="7" fillId="0" borderId="1" xfId="0" applyFont="1" applyBorder="1" applyAlignment="1">
      <alignment horizontal="left" vertical="center" wrapText="1" indent="1"/>
    </xf>
    <xf numFmtId="0" fontId="6" fillId="0" borderId="8" xfId="0" applyFont="1" applyBorder="1" applyAlignment="1">
      <alignment horizontal="left" vertical="center" wrapText="1"/>
    </xf>
    <xf numFmtId="0" fontId="0" fillId="0" borderId="8" xfId="0" applyBorder="1" applyAlignment="1">
      <alignment horizontal="left" vertical="center" wrapText="1"/>
    </xf>
    <xf numFmtId="0" fontId="7" fillId="7" borderId="6" xfId="0" applyFont="1" applyFill="1" applyBorder="1" applyAlignment="1" applyProtection="1">
      <alignment horizontal="center" vertical="center" wrapText="1"/>
      <protection locked="0"/>
    </xf>
    <xf numFmtId="0" fontId="7" fillId="7" borderId="2" xfId="0" applyFont="1" applyFill="1" applyBorder="1" applyAlignment="1" applyProtection="1">
      <alignment horizontal="center" vertical="center" wrapText="1"/>
      <protection locked="0"/>
    </xf>
    <xf numFmtId="0" fontId="7" fillId="7" borderId="4" xfId="0" applyFont="1" applyFill="1" applyBorder="1" applyAlignment="1" applyProtection="1">
      <alignment horizontal="center" vertical="center" wrapText="1"/>
      <protection locked="0"/>
    </xf>
    <xf numFmtId="0" fontId="6"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7" fillId="6" borderId="13" xfId="1" applyNumberFormat="1" applyFont="1" applyFill="1" applyBorder="1" applyAlignment="1">
      <alignment horizontal="center" vertical="center" wrapText="1"/>
    </xf>
    <xf numFmtId="0" fontId="17" fillId="6" borderId="8" xfId="1" applyNumberFormat="1" applyFont="1" applyFill="1" applyBorder="1" applyAlignment="1">
      <alignment horizontal="center" vertical="center" wrapText="1"/>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30" fillId="17" borderId="0" xfId="15" quotePrefix="1" applyFill="1" applyBorder="1" applyAlignment="1">
      <alignment horizontal="left" vertical="top"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vertical="top" wrapText="1"/>
    </xf>
    <xf numFmtId="0" fontId="6" fillId="0" borderId="0" xfId="0" quotePrefix="1" applyFont="1" applyAlignment="1">
      <alignment horizontal="left"/>
    </xf>
  </cellXfs>
  <cellStyles count="20">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ndy%20Pace\Downloads\EMEB%20-%20Schedule%20of%20charges%20and%20other%20tables-%202025%20V.0.2%20for%20publishing.xlsx" TargetMode="External"/><Relationship Id="rId1" Type="http://schemas.openxmlformats.org/officeDocument/2006/relationships/externalLinkPath" Target="/Users/Andy%20Pace/Downloads/EMEB%20-%20Schedule%20of%20charges%20and%20other%20tables-%202025%20V.0.2%20for%20publishin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Annex 1 LV, HV and UMS charges"/>
      <sheetName val="Annex 2 Designated EHV charges"/>
      <sheetName val="Annex 2a Import"/>
      <sheetName val="Annex 2b Export"/>
      <sheetName val="Annex 3 Preserved charges"/>
      <sheetName val="Annex 4 LDNO charges"/>
      <sheetName val="Annex 5 LLFs"/>
      <sheetName val="Annex 6 New or Amended EHV"/>
      <sheetName val="Annex 7 Pass-Through Costs"/>
      <sheetName val="Nodal prices"/>
      <sheetName val="SSC unit rate lookup"/>
      <sheetName val="Residual Charging Bands"/>
      <sheetName val="TNUoS Mapping"/>
      <sheetName val="Charge Calculator"/>
      <sheetName val="Residual Revenue"/>
    </sheetNames>
    <sheetDataSet>
      <sheetData sheetId="0">
        <row r="4">
          <cell r="D4" t="str">
            <v>1 April 2025</v>
          </cell>
          <cell r="E4" t="str">
            <v>Final</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6.28515625" customWidth="1"/>
    <col min="3" max="3" width="28" customWidth="1"/>
    <col min="4" max="4" width="18.140625" customWidth="1"/>
    <col min="5" max="5" width="21.5703125" customWidth="1"/>
  </cols>
  <sheetData>
    <row r="1" spans="1:8" x14ac:dyDescent="0.2">
      <c r="A1" s="25"/>
      <c r="B1" s="25"/>
      <c r="C1" s="25"/>
      <c r="D1" s="25"/>
      <c r="E1" s="25"/>
    </row>
    <row r="2" spans="1:8" ht="16.5" x14ac:dyDescent="0.2">
      <c r="A2" s="109" t="s">
        <v>156</v>
      </c>
      <c r="B2" s="53"/>
      <c r="C2" s="53"/>
      <c r="D2" s="53"/>
      <c r="E2" s="53"/>
    </row>
    <row r="3" spans="1:8" ht="15" x14ac:dyDescent="0.2">
      <c r="A3" s="53"/>
      <c r="B3" s="107" t="s">
        <v>157</v>
      </c>
      <c r="C3" s="106" t="s">
        <v>159</v>
      </c>
      <c r="D3" s="106" t="s">
        <v>33</v>
      </c>
      <c r="E3" s="106" t="s">
        <v>32</v>
      </c>
    </row>
    <row r="4" spans="1:8" ht="15" x14ac:dyDescent="0.2">
      <c r="A4" s="54" t="s">
        <v>156</v>
      </c>
      <c r="B4" s="29" t="s">
        <v>771</v>
      </c>
      <c r="C4" s="29" t="s">
        <v>727</v>
      </c>
      <c r="D4" s="29" t="s">
        <v>726</v>
      </c>
      <c r="E4" s="29" t="s">
        <v>772</v>
      </c>
    </row>
    <row r="5" spans="1:8" x14ac:dyDescent="0.2">
      <c r="A5" s="53"/>
      <c r="B5" s="53"/>
      <c r="C5" s="53"/>
      <c r="D5" s="53"/>
      <c r="E5" s="53"/>
    </row>
    <row r="6" spans="1:8" ht="16.5" x14ac:dyDescent="0.2">
      <c r="A6" s="56" t="s">
        <v>27</v>
      </c>
      <c r="B6" s="53"/>
      <c r="C6" s="53"/>
      <c r="D6" s="53"/>
      <c r="E6" s="53"/>
    </row>
    <row r="7" spans="1:8" ht="15" x14ac:dyDescent="0.2">
      <c r="A7" s="57" t="s">
        <v>28</v>
      </c>
      <c r="B7" s="219" t="s">
        <v>29</v>
      </c>
      <c r="C7" s="219"/>
      <c r="D7" s="219"/>
      <c r="E7" s="219"/>
    </row>
    <row r="8" spans="1:8" ht="30" customHeight="1" x14ac:dyDescent="0.2">
      <c r="A8" s="61" t="s">
        <v>208</v>
      </c>
      <c r="B8" s="217" t="s">
        <v>197</v>
      </c>
      <c r="C8" s="217"/>
      <c r="D8" s="217"/>
      <c r="E8" s="217"/>
    </row>
    <row r="9" spans="1:8" ht="30" customHeight="1" x14ac:dyDescent="0.2">
      <c r="A9" s="61" t="s">
        <v>719</v>
      </c>
      <c r="B9" s="217"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GSP_B Licence area.</v>
      </c>
      <c r="C9" s="217"/>
      <c r="D9" s="217"/>
      <c r="E9" s="217"/>
    </row>
    <row r="10" spans="1:8" ht="30" customHeight="1" x14ac:dyDescent="0.2">
      <c r="A10" s="61" t="s">
        <v>67</v>
      </c>
      <c r="B10" s="217" t="s">
        <v>31</v>
      </c>
      <c r="C10" s="217"/>
      <c r="D10" s="217"/>
      <c r="E10" s="217"/>
    </row>
    <row r="11" spans="1:8" ht="61.5" customHeight="1" x14ac:dyDescent="0.2">
      <c r="A11" s="61" t="s">
        <v>68</v>
      </c>
      <c r="B11" s="217"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GSP_B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17"/>
      <c r="D11" s="217"/>
      <c r="E11" s="217"/>
      <c r="F11" s="214"/>
      <c r="G11" s="214"/>
      <c r="H11" s="214"/>
    </row>
    <row r="12" spans="1:8" ht="86.25" customHeight="1" x14ac:dyDescent="0.2">
      <c r="A12" s="61" t="s">
        <v>50</v>
      </c>
      <c r="B12" s="217" t="s">
        <v>171</v>
      </c>
      <c r="C12" s="217"/>
      <c r="D12" s="217"/>
      <c r="E12" s="217"/>
    </row>
    <row r="13" spans="1:8" ht="14.25" x14ac:dyDescent="0.2">
      <c r="A13" s="61" t="s">
        <v>172</v>
      </c>
      <c r="B13" s="217"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GSP_B Licence area.</v>
      </c>
      <c r="C13" s="217"/>
      <c r="D13" s="217"/>
      <c r="E13" s="217"/>
    </row>
    <row r="14" spans="1:8" ht="33.75" customHeight="1" x14ac:dyDescent="0.2">
      <c r="A14" s="145" t="s">
        <v>504</v>
      </c>
      <c r="B14" s="217" t="s">
        <v>505</v>
      </c>
      <c r="C14" s="217"/>
      <c r="D14" s="217"/>
      <c r="E14" s="217"/>
    </row>
    <row r="15" spans="1:8" ht="29.25" customHeight="1" x14ac:dyDescent="0.2">
      <c r="A15" s="61" t="s">
        <v>62</v>
      </c>
      <c r="B15" s="217" t="s">
        <v>146</v>
      </c>
      <c r="C15" s="217"/>
      <c r="D15" s="217"/>
      <c r="E15" s="217"/>
    </row>
    <row r="16" spans="1:8" ht="29.25" customHeight="1" x14ac:dyDescent="0.2">
      <c r="A16" s="145" t="s">
        <v>720</v>
      </c>
      <c r="B16" s="217" t="s">
        <v>721</v>
      </c>
      <c r="C16" s="217"/>
      <c r="D16" s="217"/>
      <c r="E16" s="217"/>
    </row>
    <row r="17" spans="1:5" ht="29.25" customHeight="1" x14ac:dyDescent="0.2">
      <c r="A17" s="61" t="s">
        <v>618</v>
      </c>
      <c r="B17" s="217" t="s">
        <v>620</v>
      </c>
      <c r="C17" s="217"/>
      <c r="D17" s="217"/>
      <c r="E17" s="217"/>
    </row>
    <row r="18" spans="1:5" ht="29.25" customHeight="1" x14ac:dyDescent="0.2">
      <c r="A18" s="61" t="s">
        <v>722</v>
      </c>
      <c r="B18" s="217" t="s">
        <v>723</v>
      </c>
      <c r="C18" s="217"/>
      <c r="D18" s="217"/>
      <c r="E18" s="217"/>
    </row>
    <row r="19" spans="1:5" ht="30" customHeight="1" x14ac:dyDescent="0.2">
      <c r="A19" s="61" t="s">
        <v>120</v>
      </c>
      <c r="B19" s="217" t="s">
        <v>119</v>
      </c>
      <c r="C19" s="217"/>
      <c r="D19" s="217"/>
      <c r="E19" s="217"/>
    </row>
    <row r="20" spans="1:5" x14ac:dyDescent="0.2">
      <c r="A20" s="53"/>
      <c r="B20" s="53"/>
      <c r="C20" s="53"/>
      <c r="D20" s="53"/>
      <c r="E20" s="53"/>
    </row>
    <row r="21" spans="1:5" ht="15" x14ac:dyDescent="0.2">
      <c r="A21" s="58" t="s">
        <v>38</v>
      </c>
      <c r="B21" s="53"/>
      <c r="C21" s="53"/>
      <c r="D21" s="53"/>
      <c r="E21" s="53"/>
    </row>
    <row r="22" spans="1:5" ht="15" x14ac:dyDescent="0.2">
      <c r="A22" s="57"/>
      <c r="B22" s="218"/>
      <c r="C22" s="218"/>
      <c r="D22" s="218"/>
      <c r="E22" s="218"/>
    </row>
    <row r="23" spans="1:5" ht="32.25" customHeight="1" x14ac:dyDescent="0.2">
      <c r="A23" s="215" t="s">
        <v>104</v>
      </c>
      <c r="B23" s="216"/>
      <c r="C23" s="216"/>
      <c r="D23" s="216"/>
      <c r="E23" s="216"/>
    </row>
    <row r="24" spans="1:5" x14ac:dyDescent="0.2">
      <c r="A24" s="53"/>
      <c r="B24" s="53"/>
      <c r="C24" s="53"/>
      <c r="D24" s="53"/>
      <c r="E24" s="53"/>
    </row>
    <row r="25" spans="1:5" ht="15" x14ac:dyDescent="0.2">
      <c r="A25" s="59" t="s">
        <v>39</v>
      </c>
      <c r="B25" s="53"/>
      <c r="C25" s="53"/>
      <c r="D25" s="53"/>
      <c r="E25" s="53"/>
    </row>
    <row r="26" spans="1:5" ht="15" x14ac:dyDescent="0.2">
      <c r="A26" s="55"/>
      <c r="B26" s="218"/>
      <c r="C26" s="218"/>
      <c r="D26" s="218"/>
      <c r="E26" s="218"/>
    </row>
    <row r="27" spans="1:5" ht="28.5" customHeight="1" x14ac:dyDescent="0.2">
      <c r="A27" s="215" t="s">
        <v>69</v>
      </c>
      <c r="B27" s="216"/>
      <c r="C27" s="216"/>
      <c r="D27" s="216"/>
      <c r="E27" s="216"/>
    </row>
    <row r="28" spans="1:5" ht="28.5" customHeight="1" x14ac:dyDescent="0.2">
      <c r="A28" s="213" t="s">
        <v>155</v>
      </c>
      <c r="B28" s="213"/>
      <c r="C28" s="213"/>
      <c r="D28" s="213"/>
      <c r="E28" s="213"/>
    </row>
  </sheetData>
  <customSheetViews>
    <customSheetView guid="{5032A364-B81A-48DA-88DA-AB3B86B47EE9}">
      <selection activeCell="A12" sqref="A12"/>
      <pageMargins left="0.7" right="0.7" top="0.75" bottom="0.75" header="0.3" footer="0.3"/>
    </customSheetView>
  </customSheetViews>
  <mergeCells count="19">
    <mergeCell ref="B8:E8"/>
    <mergeCell ref="B9:E9"/>
    <mergeCell ref="B10:E10"/>
    <mergeCell ref="B11:E11"/>
    <mergeCell ref="B7:E7"/>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00000000-0004-0000-0000-00000A000000}"/>
    <hyperlink ref="A18" location="'TNUoS Mapping'!A1" display="TNUoS Mapping" xr:uid="{00000000-0004-0000-0000-00000B000000}"/>
  </hyperlinks>
  <pageMargins left="0.70866141732283472" right="0.70866141732283472" top="0.74803149606299213" bottom="0.74803149606299213" header="0.31496062992125984" footer="0.31496062992125984"/>
  <pageSetup paperSize="9" scale="6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4"/>
  <sheetViews>
    <sheetView zoomScale="70" zoomScaleNormal="70" zoomScaleSheetLayoutView="100" workbookViewId="0"/>
  </sheetViews>
  <sheetFormatPr defaultColWidth="9.140625" defaultRowHeight="27.75" customHeight="1" x14ac:dyDescent="0.2"/>
  <cols>
    <col min="1" max="1" width="49" style="2" bestFit="1" customWidth="1"/>
    <col min="2" max="2" width="18.5703125" style="3" customWidth="1"/>
    <col min="3" max="3" width="9.7109375" style="2" bestFit="1" customWidth="1"/>
    <col min="4" max="4" width="17.5703125" style="2" customWidth="1"/>
    <col min="5" max="7" width="17.5703125" style="3" customWidth="1"/>
    <col min="8" max="9" width="17.5703125" style="7"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3" ht="27.75" customHeight="1" x14ac:dyDescent="0.2">
      <c r="A1" s="76" t="s">
        <v>30</v>
      </c>
      <c r="B1" s="221" t="s">
        <v>167</v>
      </c>
      <c r="C1" s="222"/>
      <c r="D1" s="222"/>
      <c r="E1" s="220"/>
      <c r="F1" s="220"/>
      <c r="G1" s="220"/>
      <c r="H1" s="220"/>
      <c r="I1" s="220"/>
      <c r="J1" s="220"/>
      <c r="K1" s="220"/>
      <c r="L1" s="49"/>
      <c r="M1" s="49"/>
    </row>
    <row r="2" spans="1:13" ht="27" customHeight="1" x14ac:dyDescent="0.2">
      <c r="A2" s="226" t="str">
        <f>Overview!B4&amp; " - Effective from "&amp;Overview!D4&amp;" - "&amp;Overview!E4&amp;" LV and HV charges"</f>
        <v>Aidien Limited - GSP_B - Effective from 1 April 2025 - Final LV and HV charges</v>
      </c>
      <c r="B2" s="226"/>
      <c r="C2" s="226"/>
      <c r="D2" s="226"/>
      <c r="E2" s="226"/>
      <c r="F2" s="226"/>
      <c r="G2" s="226"/>
      <c r="H2" s="226"/>
      <c r="I2" s="226"/>
      <c r="J2" s="226"/>
      <c r="K2" s="226"/>
    </row>
    <row r="3" spans="1:13" s="63" customFormat="1" ht="15" customHeight="1" x14ac:dyDescent="0.2">
      <c r="A3" s="70"/>
      <c r="B3" s="70"/>
      <c r="C3" s="70"/>
      <c r="D3" s="70"/>
      <c r="E3" s="70"/>
      <c r="F3" s="70"/>
      <c r="G3" s="70"/>
      <c r="H3" s="70"/>
      <c r="I3" s="70"/>
      <c r="J3" s="70"/>
      <c r="K3" s="70"/>
      <c r="L3" s="48"/>
    </row>
    <row r="4" spans="1:13" ht="27" customHeight="1" x14ac:dyDescent="0.2">
      <c r="A4" s="226" t="s">
        <v>191</v>
      </c>
      <c r="B4" s="226"/>
      <c r="C4" s="226"/>
      <c r="D4" s="226"/>
      <c r="E4" s="226"/>
      <c r="F4" s="70"/>
      <c r="G4" s="226" t="s">
        <v>192</v>
      </c>
      <c r="H4" s="226"/>
      <c r="I4" s="226"/>
      <c r="J4" s="226"/>
      <c r="K4" s="226"/>
    </row>
    <row r="5" spans="1:13" ht="28.5" customHeight="1" x14ac:dyDescent="0.2">
      <c r="A5" s="62" t="s">
        <v>19</v>
      </c>
      <c r="B5" s="67" t="s">
        <v>98</v>
      </c>
      <c r="C5" s="227" t="s">
        <v>99</v>
      </c>
      <c r="D5" s="228"/>
      <c r="E5" s="64" t="s">
        <v>100</v>
      </c>
      <c r="F5" s="70"/>
      <c r="G5" s="230"/>
      <c r="H5" s="231"/>
      <c r="I5" s="68" t="s">
        <v>102</v>
      </c>
      <c r="J5" s="69" t="s">
        <v>103</v>
      </c>
      <c r="K5" s="64" t="s">
        <v>100</v>
      </c>
    </row>
    <row r="6" spans="1:13" ht="65.25" customHeight="1" x14ac:dyDescent="0.2">
      <c r="A6" s="65" t="s">
        <v>101</v>
      </c>
      <c r="B6" s="23" t="s">
        <v>728</v>
      </c>
      <c r="C6" s="229" t="s">
        <v>729</v>
      </c>
      <c r="D6" s="229"/>
      <c r="E6" s="23" t="s">
        <v>730</v>
      </c>
      <c r="F6" s="70"/>
      <c r="G6" s="232" t="s">
        <v>734</v>
      </c>
      <c r="H6" s="232"/>
      <c r="I6" s="23" t="s">
        <v>732</v>
      </c>
      <c r="J6" s="162" t="s">
        <v>729</v>
      </c>
      <c r="K6" s="162" t="s">
        <v>730</v>
      </c>
    </row>
    <row r="7" spans="1:13" ht="65.25" customHeight="1" x14ac:dyDescent="0.2">
      <c r="A7" s="65" t="s">
        <v>26</v>
      </c>
      <c r="B7" s="21"/>
      <c r="C7" s="233"/>
      <c r="D7" s="233"/>
      <c r="E7" s="23" t="s">
        <v>731</v>
      </c>
      <c r="F7" s="70"/>
      <c r="G7" s="232" t="s">
        <v>735</v>
      </c>
      <c r="H7" s="232"/>
      <c r="I7" s="21"/>
      <c r="J7" s="162" t="s">
        <v>733</v>
      </c>
      <c r="K7" s="162" t="s">
        <v>730</v>
      </c>
    </row>
    <row r="8" spans="1:13" ht="65.25" customHeight="1" x14ac:dyDescent="0.2">
      <c r="A8" s="66" t="s">
        <v>24</v>
      </c>
      <c r="B8" s="234" t="s">
        <v>25</v>
      </c>
      <c r="C8" s="235"/>
      <c r="D8" s="235"/>
      <c r="E8" s="236"/>
      <c r="F8" s="70"/>
      <c r="G8" s="232" t="s">
        <v>105</v>
      </c>
      <c r="H8" s="232"/>
      <c r="I8" s="21"/>
      <c r="J8" s="21"/>
      <c r="K8" s="162" t="s">
        <v>731</v>
      </c>
    </row>
    <row r="9" spans="1:13" s="63" customFormat="1" ht="65.25" customHeight="1" x14ac:dyDescent="0.2">
      <c r="F9" s="70"/>
      <c r="G9" s="232" t="s">
        <v>24</v>
      </c>
      <c r="H9" s="232"/>
      <c r="I9" s="223" t="s">
        <v>25</v>
      </c>
      <c r="J9" s="224"/>
      <c r="K9" s="225"/>
      <c r="L9" s="48"/>
    </row>
    <row r="10" spans="1:13" s="63" customFormat="1" ht="12.75" customHeight="1" x14ac:dyDescent="0.2">
      <c r="A10" s="70"/>
      <c r="B10" s="70"/>
      <c r="C10" s="70"/>
      <c r="D10" s="70"/>
      <c r="E10" s="70"/>
      <c r="F10" s="70"/>
      <c r="G10" s="70"/>
      <c r="H10" s="70"/>
      <c r="I10" s="70"/>
      <c r="J10" s="70"/>
      <c r="K10" s="70"/>
      <c r="L10" s="48"/>
    </row>
    <row r="11" spans="1:13" ht="78.75" customHeight="1" x14ac:dyDescent="0.2">
      <c r="A11" s="28" t="s">
        <v>160</v>
      </c>
      <c r="B11" s="14" t="s">
        <v>34</v>
      </c>
      <c r="C11" s="14" t="s">
        <v>35</v>
      </c>
      <c r="D11" s="50" t="s">
        <v>194</v>
      </c>
      <c r="E11" s="50" t="s">
        <v>196</v>
      </c>
      <c r="F11" s="50" t="s">
        <v>195</v>
      </c>
      <c r="G11" s="14" t="s">
        <v>36</v>
      </c>
      <c r="H11" s="14" t="s">
        <v>37</v>
      </c>
      <c r="I11" s="28" t="s">
        <v>162</v>
      </c>
      <c r="J11" s="14" t="s">
        <v>63</v>
      </c>
      <c r="K11" s="14" t="s">
        <v>0</v>
      </c>
    </row>
    <row r="12" spans="1:13" ht="32.25" customHeight="1" x14ac:dyDescent="0.2">
      <c r="A12" s="16" t="s">
        <v>692</v>
      </c>
      <c r="B12" s="44" t="s">
        <v>773</v>
      </c>
      <c r="C12" s="152" t="s">
        <v>625</v>
      </c>
      <c r="D12" s="169">
        <v>10.271000000000001</v>
      </c>
      <c r="E12" s="170">
        <v>1.9430000000000001</v>
      </c>
      <c r="F12" s="171">
        <v>0.14199999999999999</v>
      </c>
      <c r="G12" s="172">
        <v>8.6</v>
      </c>
      <c r="H12" s="173">
        <v>0</v>
      </c>
      <c r="I12" s="173">
        <v>0</v>
      </c>
      <c r="J12" s="174">
        <v>0</v>
      </c>
      <c r="K12" s="43"/>
    </row>
    <row r="13" spans="1:13" ht="32.25" customHeight="1" x14ac:dyDescent="0.2">
      <c r="A13" s="16" t="s">
        <v>506</v>
      </c>
      <c r="B13" s="44" t="s">
        <v>774</v>
      </c>
      <c r="C13" s="146" t="s">
        <v>451</v>
      </c>
      <c r="D13" s="169">
        <v>10.271000000000001</v>
      </c>
      <c r="E13" s="170">
        <v>1.9430000000000001</v>
      </c>
      <c r="F13" s="171">
        <v>0.14199999999999999</v>
      </c>
      <c r="G13" s="173">
        <v>0</v>
      </c>
      <c r="H13" s="173">
        <v>0</v>
      </c>
      <c r="I13" s="173">
        <v>0</v>
      </c>
      <c r="J13" s="174">
        <v>0</v>
      </c>
      <c r="K13" s="43"/>
    </row>
    <row r="14" spans="1:13" ht="32.25" customHeight="1" x14ac:dyDescent="0.2">
      <c r="A14" s="16" t="s">
        <v>639</v>
      </c>
      <c r="B14" s="44" t="s">
        <v>775</v>
      </c>
      <c r="C14" s="137" t="s">
        <v>624</v>
      </c>
      <c r="D14" s="169">
        <v>10.516</v>
      </c>
      <c r="E14" s="170">
        <v>1.9890000000000001</v>
      </c>
      <c r="F14" s="171">
        <v>0.14599999999999999</v>
      </c>
      <c r="G14" s="172">
        <v>11.63</v>
      </c>
      <c r="H14" s="173">
        <v>0</v>
      </c>
      <c r="I14" s="173">
        <v>0</v>
      </c>
      <c r="J14" s="174">
        <v>0</v>
      </c>
      <c r="K14" s="43"/>
    </row>
    <row r="15" spans="1:13" ht="48" customHeight="1" x14ac:dyDescent="0.2">
      <c r="A15" s="16" t="s">
        <v>640</v>
      </c>
      <c r="B15" s="44" t="s">
        <v>776</v>
      </c>
      <c r="C15" s="137" t="s">
        <v>624</v>
      </c>
      <c r="D15" s="169">
        <v>10.516</v>
      </c>
      <c r="E15" s="170">
        <v>1.9890000000000001</v>
      </c>
      <c r="F15" s="171">
        <v>0.14599999999999999</v>
      </c>
      <c r="G15" s="172">
        <v>14.21</v>
      </c>
      <c r="H15" s="173">
        <v>0</v>
      </c>
      <c r="I15" s="173">
        <v>0</v>
      </c>
      <c r="J15" s="174">
        <v>0</v>
      </c>
      <c r="K15" s="43"/>
    </row>
    <row r="16" spans="1:13" ht="32.25" customHeight="1" x14ac:dyDescent="0.2">
      <c r="A16" s="16" t="s">
        <v>641</v>
      </c>
      <c r="B16" s="44" t="s">
        <v>777</v>
      </c>
      <c r="C16" s="137" t="s">
        <v>624</v>
      </c>
      <c r="D16" s="169">
        <v>10.516</v>
      </c>
      <c r="E16" s="170">
        <v>1.9890000000000001</v>
      </c>
      <c r="F16" s="171">
        <v>0.14599999999999999</v>
      </c>
      <c r="G16" s="172">
        <v>15.91</v>
      </c>
      <c r="H16" s="173">
        <v>0</v>
      </c>
      <c r="I16" s="173">
        <v>0</v>
      </c>
      <c r="J16" s="174">
        <v>0</v>
      </c>
      <c r="K16" s="43"/>
    </row>
    <row r="17" spans="1:11" ht="32.25" customHeight="1" x14ac:dyDescent="0.2">
      <c r="A17" s="16" t="s">
        <v>642</v>
      </c>
      <c r="B17" s="44" t="s">
        <v>778</v>
      </c>
      <c r="C17" s="137" t="s">
        <v>624</v>
      </c>
      <c r="D17" s="169">
        <v>10.516</v>
      </c>
      <c r="E17" s="170">
        <v>1.9890000000000001</v>
      </c>
      <c r="F17" s="171">
        <v>0.14599999999999999</v>
      </c>
      <c r="G17" s="172">
        <v>20.79</v>
      </c>
      <c r="H17" s="173">
        <v>0</v>
      </c>
      <c r="I17" s="173">
        <v>0</v>
      </c>
      <c r="J17" s="174">
        <v>0</v>
      </c>
      <c r="K17" s="43"/>
    </row>
    <row r="18" spans="1:11" ht="32.25" customHeight="1" x14ac:dyDescent="0.2">
      <c r="A18" s="16" t="s">
        <v>643</v>
      </c>
      <c r="B18" s="44" t="s">
        <v>779</v>
      </c>
      <c r="C18" s="137" t="s">
        <v>624</v>
      </c>
      <c r="D18" s="169">
        <v>10.516</v>
      </c>
      <c r="E18" s="170">
        <v>1.9890000000000001</v>
      </c>
      <c r="F18" s="171">
        <v>0.14599999999999999</v>
      </c>
      <c r="G18" s="172">
        <v>36.93</v>
      </c>
      <c r="H18" s="173">
        <v>0</v>
      </c>
      <c r="I18" s="173">
        <v>0</v>
      </c>
      <c r="J18" s="174">
        <v>0</v>
      </c>
      <c r="K18" s="43"/>
    </row>
    <row r="19" spans="1:11" ht="32.25" customHeight="1" x14ac:dyDescent="0.2">
      <c r="A19" s="16" t="s">
        <v>177</v>
      </c>
      <c r="B19" s="44" t="s">
        <v>780</v>
      </c>
      <c r="C19" s="146" t="s">
        <v>452</v>
      </c>
      <c r="D19" s="169">
        <v>10.516</v>
      </c>
      <c r="E19" s="170">
        <v>1.9890000000000001</v>
      </c>
      <c r="F19" s="171">
        <v>0.14599999999999999</v>
      </c>
      <c r="G19" s="173">
        <v>0</v>
      </c>
      <c r="H19" s="173">
        <v>0</v>
      </c>
      <c r="I19" s="173">
        <v>0</v>
      </c>
      <c r="J19" s="174">
        <v>0</v>
      </c>
      <c r="K19" s="43"/>
    </row>
    <row r="20" spans="1:11" ht="32.25" customHeight="1" x14ac:dyDescent="0.2">
      <c r="A20" s="16" t="s">
        <v>507</v>
      </c>
      <c r="B20" s="44" t="s">
        <v>781</v>
      </c>
      <c r="C20" s="148">
        <v>0</v>
      </c>
      <c r="D20" s="169">
        <v>6.6210000000000004</v>
      </c>
      <c r="E20" s="170">
        <v>1.214</v>
      </c>
      <c r="F20" s="171">
        <v>8.6999999999999994E-2</v>
      </c>
      <c r="G20" s="172">
        <v>14.21</v>
      </c>
      <c r="H20" s="172">
        <v>7.72</v>
      </c>
      <c r="I20" s="175">
        <v>7.72</v>
      </c>
      <c r="J20" s="176">
        <v>0.184</v>
      </c>
      <c r="K20" s="43"/>
    </row>
    <row r="21" spans="1:11" ht="32.25" customHeight="1" x14ac:dyDescent="0.2">
      <c r="A21" s="16" t="s">
        <v>508</v>
      </c>
      <c r="B21" s="44" t="s">
        <v>782</v>
      </c>
      <c r="C21" s="148">
        <v>0</v>
      </c>
      <c r="D21" s="169">
        <v>6.6210000000000004</v>
      </c>
      <c r="E21" s="170">
        <v>1.214</v>
      </c>
      <c r="F21" s="171">
        <v>8.6999999999999994E-2</v>
      </c>
      <c r="G21" s="172">
        <v>61.19</v>
      </c>
      <c r="H21" s="172">
        <v>7.72</v>
      </c>
      <c r="I21" s="175">
        <v>7.72</v>
      </c>
      <c r="J21" s="176">
        <v>0.184</v>
      </c>
      <c r="K21" s="43"/>
    </row>
    <row r="22" spans="1:11" ht="32.25" customHeight="1" x14ac:dyDescent="0.2">
      <c r="A22" s="16" t="s">
        <v>509</v>
      </c>
      <c r="B22" s="44" t="s">
        <v>783</v>
      </c>
      <c r="C22" s="148">
        <v>0</v>
      </c>
      <c r="D22" s="169">
        <v>6.6210000000000004</v>
      </c>
      <c r="E22" s="170">
        <v>1.214</v>
      </c>
      <c r="F22" s="171">
        <v>8.6999999999999994E-2</v>
      </c>
      <c r="G22" s="172">
        <v>92.33</v>
      </c>
      <c r="H22" s="172">
        <v>7.72</v>
      </c>
      <c r="I22" s="175">
        <v>7.72</v>
      </c>
      <c r="J22" s="176">
        <v>0.184</v>
      </c>
      <c r="K22" s="43"/>
    </row>
    <row r="23" spans="1:11" ht="32.25" customHeight="1" x14ac:dyDescent="0.2">
      <c r="A23" s="16" t="s">
        <v>510</v>
      </c>
      <c r="B23" s="44" t="s">
        <v>784</v>
      </c>
      <c r="C23" s="148">
        <v>0</v>
      </c>
      <c r="D23" s="169">
        <v>6.6210000000000004</v>
      </c>
      <c r="E23" s="170">
        <v>1.214</v>
      </c>
      <c r="F23" s="171">
        <v>8.6999999999999994E-2</v>
      </c>
      <c r="G23" s="172">
        <v>137.63999999999999</v>
      </c>
      <c r="H23" s="172">
        <v>7.72</v>
      </c>
      <c r="I23" s="175">
        <v>7.72</v>
      </c>
      <c r="J23" s="176">
        <v>0.184</v>
      </c>
      <c r="K23" s="43"/>
    </row>
    <row r="24" spans="1:11" ht="32.25" customHeight="1" x14ac:dyDescent="0.2">
      <c r="A24" s="16" t="s">
        <v>511</v>
      </c>
      <c r="B24" s="44" t="s">
        <v>785</v>
      </c>
      <c r="C24" s="148">
        <v>0</v>
      </c>
      <c r="D24" s="169">
        <v>6.6210000000000004</v>
      </c>
      <c r="E24" s="170">
        <v>1.214</v>
      </c>
      <c r="F24" s="171">
        <v>8.6999999999999994E-2</v>
      </c>
      <c r="G24" s="172">
        <v>270.95999999999998</v>
      </c>
      <c r="H24" s="172">
        <v>7.72</v>
      </c>
      <c r="I24" s="175">
        <v>7.72</v>
      </c>
      <c r="J24" s="176">
        <v>0.184</v>
      </c>
      <c r="K24" s="43"/>
    </row>
    <row r="25" spans="1:11" ht="32.25" customHeight="1" x14ac:dyDescent="0.2">
      <c r="A25" s="16" t="s">
        <v>512</v>
      </c>
      <c r="B25" s="44" t="s">
        <v>786</v>
      </c>
      <c r="C25" s="148">
        <v>0</v>
      </c>
      <c r="D25" s="169">
        <v>4.2240000000000002</v>
      </c>
      <c r="E25" s="170">
        <v>0.71799999999999997</v>
      </c>
      <c r="F25" s="171">
        <v>4.8000000000000001E-2</v>
      </c>
      <c r="G25" s="172">
        <v>11.08</v>
      </c>
      <c r="H25" s="172">
        <v>7.55</v>
      </c>
      <c r="I25" s="175">
        <v>7.55</v>
      </c>
      <c r="J25" s="176">
        <v>0.11600000000000001</v>
      </c>
      <c r="K25" s="43"/>
    </row>
    <row r="26" spans="1:11" ht="32.25" customHeight="1" x14ac:dyDescent="0.2">
      <c r="A26" s="16" t="s">
        <v>513</v>
      </c>
      <c r="B26" s="44" t="s">
        <v>787</v>
      </c>
      <c r="C26" s="148">
        <v>0</v>
      </c>
      <c r="D26" s="169">
        <v>4.2240000000000002</v>
      </c>
      <c r="E26" s="170">
        <v>0.71799999999999997</v>
      </c>
      <c r="F26" s="171">
        <v>4.8000000000000001E-2</v>
      </c>
      <c r="G26" s="172">
        <v>58.06</v>
      </c>
      <c r="H26" s="172">
        <v>7.55</v>
      </c>
      <c r="I26" s="175">
        <v>7.55</v>
      </c>
      <c r="J26" s="176">
        <v>0.11600000000000001</v>
      </c>
      <c r="K26" s="43"/>
    </row>
    <row r="27" spans="1:11" ht="32.25" customHeight="1" x14ac:dyDescent="0.2">
      <c r="A27" s="16" t="s">
        <v>514</v>
      </c>
      <c r="B27" s="44" t="s">
        <v>788</v>
      </c>
      <c r="C27" s="148">
        <v>0</v>
      </c>
      <c r="D27" s="169">
        <v>4.2240000000000002</v>
      </c>
      <c r="E27" s="170">
        <v>0.71799999999999997</v>
      </c>
      <c r="F27" s="171">
        <v>4.8000000000000001E-2</v>
      </c>
      <c r="G27" s="172">
        <v>89.21</v>
      </c>
      <c r="H27" s="172">
        <v>7.55</v>
      </c>
      <c r="I27" s="175">
        <v>7.55</v>
      </c>
      <c r="J27" s="176">
        <v>0.11600000000000001</v>
      </c>
      <c r="K27" s="43"/>
    </row>
    <row r="28" spans="1:11" ht="32.25" customHeight="1" x14ac:dyDescent="0.2">
      <c r="A28" s="16" t="s">
        <v>515</v>
      </c>
      <c r="B28" s="44" t="s">
        <v>789</v>
      </c>
      <c r="C28" s="148">
        <v>0</v>
      </c>
      <c r="D28" s="169">
        <v>4.2240000000000002</v>
      </c>
      <c r="E28" s="170">
        <v>0.71799999999999997</v>
      </c>
      <c r="F28" s="171">
        <v>4.8000000000000001E-2</v>
      </c>
      <c r="G28" s="172">
        <v>134.51</v>
      </c>
      <c r="H28" s="172">
        <v>7.55</v>
      </c>
      <c r="I28" s="175">
        <v>7.55</v>
      </c>
      <c r="J28" s="176">
        <v>0.11600000000000001</v>
      </c>
      <c r="K28" s="43"/>
    </row>
    <row r="29" spans="1:11" ht="32.25" customHeight="1" x14ac:dyDescent="0.2">
      <c r="A29" s="16" t="s">
        <v>516</v>
      </c>
      <c r="B29" s="44" t="s">
        <v>790</v>
      </c>
      <c r="C29" s="148">
        <v>0</v>
      </c>
      <c r="D29" s="169">
        <v>4.2240000000000002</v>
      </c>
      <c r="E29" s="170">
        <v>0.71799999999999997</v>
      </c>
      <c r="F29" s="171">
        <v>4.8000000000000001E-2</v>
      </c>
      <c r="G29" s="172">
        <v>267.83</v>
      </c>
      <c r="H29" s="172">
        <v>7.55</v>
      </c>
      <c r="I29" s="175">
        <v>7.55</v>
      </c>
      <c r="J29" s="176">
        <v>0.11600000000000001</v>
      </c>
      <c r="K29" s="43"/>
    </row>
    <row r="30" spans="1:11" ht="32.25" customHeight="1" x14ac:dyDescent="0.2">
      <c r="A30" s="16" t="s">
        <v>517</v>
      </c>
      <c r="B30" s="44" t="s">
        <v>791</v>
      </c>
      <c r="C30" s="148">
        <v>0</v>
      </c>
      <c r="D30" s="169">
        <v>2.431</v>
      </c>
      <c r="E30" s="170">
        <v>0.37</v>
      </c>
      <c r="F30" s="171">
        <v>2.1999999999999999E-2</v>
      </c>
      <c r="G30" s="172">
        <v>102.53</v>
      </c>
      <c r="H30" s="172">
        <v>8.76</v>
      </c>
      <c r="I30" s="175">
        <v>8.76</v>
      </c>
      <c r="J30" s="176">
        <v>5.8000000000000003E-2</v>
      </c>
      <c r="K30" s="43"/>
    </row>
    <row r="31" spans="1:11" ht="32.25" customHeight="1" x14ac:dyDescent="0.2">
      <c r="A31" s="16" t="s">
        <v>518</v>
      </c>
      <c r="B31" s="44" t="s">
        <v>792</v>
      </c>
      <c r="C31" s="148">
        <v>0</v>
      </c>
      <c r="D31" s="169">
        <v>2.431</v>
      </c>
      <c r="E31" s="170">
        <v>0.37</v>
      </c>
      <c r="F31" s="171">
        <v>2.1999999999999999E-2</v>
      </c>
      <c r="G31" s="172">
        <v>340.7</v>
      </c>
      <c r="H31" s="172">
        <v>8.76</v>
      </c>
      <c r="I31" s="175">
        <v>8.76</v>
      </c>
      <c r="J31" s="176">
        <v>5.8000000000000003E-2</v>
      </c>
      <c r="K31" s="43"/>
    </row>
    <row r="32" spans="1:11" ht="32.25" customHeight="1" x14ac:dyDescent="0.2">
      <c r="A32" s="16" t="s">
        <v>519</v>
      </c>
      <c r="B32" s="44" t="s">
        <v>793</v>
      </c>
      <c r="C32" s="148">
        <v>0</v>
      </c>
      <c r="D32" s="169">
        <v>2.431</v>
      </c>
      <c r="E32" s="170">
        <v>0.37</v>
      </c>
      <c r="F32" s="171">
        <v>2.1999999999999999E-2</v>
      </c>
      <c r="G32" s="172">
        <v>793.33</v>
      </c>
      <c r="H32" s="172">
        <v>8.76</v>
      </c>
      <c r="I32" s="175">
        <v>8.76</v>
      </c>
      <c r="J32" s="176">
        <v>5.8000000000000003E-2</v>
      </c>
      <c r="K32" s="43"/>
    </row>
    <row r="33" spans="1:11" ht="32.25" customHeight="1" x14ac:dyDescent="0.2">
      <c r="A33" s="16" t="s">
        <v>520</v>
      </c>
      <c r="B33" s="44" t="s">
        <v>794</v>
      </c>
      <c r="C33" s="148">
        <v>0</v>
      </c>
      <c r="D33" s="169">
        <v>2.431</v>
      </c>
      <c r="E33" s="170">
        <v>0.37</v>
      </c>
      <c r="F33" s="171">
        <v>2.1999999999999999E-2</v>
      </c>
      <c r="G33" s="172">
        <v>1624.55</v>
      </c>
      <c r="H33" s="172">
        <v>8.76</v>
      </c>
      <c r="I33" s="175">
        <v>8.76</v>
      </c>
      <c r="J33" s="176">
        <v>5.8000000000000003E-2</v>
      </c>
      <c r="K33" s="43"/>
    </row>
    <row r="34" spans="1:11" ht="32.25" customHeight="1" x14ac:dyDescent="0.2">
      <c r="A34" s="16" t="s">
        <v>521</v>
      </c>
      <c r="B34" s="44" t="s">
        <v>795</v>
      </c>
      <c r="C34" s="148">
        <v>0</v>
      </c>
      <c r="D34" s="169">
        <v>2.431</v>
      </c>
      <c r="E34" s="170">
        <v>0.37</v>
      </c>
      <c r="F34" s="171">
        <v>2.1999999999999999E-2</v>
      </c>
      <c r="G34" s="172">
        <v>4161.88</v>
      </c>
      <c r="H34" s="172">
        <v>8.76</v>
      </c>
      <c r="I34" s="175">
        <v>8.76</v>
      </c>
      <c r="J34" s="176">
        <v>5.8000000000000003E-2</v>
      </c>
      <c r="K34" s="43"/>
    </row>
    <row r="35" spans="1:11" ht="32.25" customHeight="1" x14ac:dyDescent="0.2">
      <c r="A35" s="16" t="s">
        <v>181</v>
      </c>
      <c r="B35" s="44" t="s">
        <v>796</v>
      </c>
      <c r="C35" s="148" t="s">
        <v>453</v>
      </c>
      <c r="D35" s="177">
        <v>25.526</v>
      </c>
      <c r="E35" s="178">
        <v>3.5379999999999998</v>
      </c>
      <c r="F35" s="171">
        <v>1.349</v>
      </c>
      <c r="G35" s="173">
        <v>0</v>
      </c>
      <c r="H35" s="173">
        <v>0</v>
      </c>
      <c r="I35" s="173">
        <v>0</v>
      </c>
      <c r="J35" s="174">
        <v>0</v>
      </c>
      <c r="K35" s="43"/>
    </row>
    <row r="36" spans="1:11" ht="27.75" customHeight="1" x14ac:dyDescent="0.2">
      <c r="A36" s="16" t="s">
        <v>182</v>
      </c>
      <c r="B36" s="44" t="s">
        <v>797</v>
      </c>
      <c r="C36" s="147">
        <v>0</v>
      </c>
      <c r="D36" s="169">
        <v>-6.7439999999999998</v>
      </c>
      <c r="E36" s="170">
        <v>-1.276</v>
      </c>
      <c r="F36" s="171">
        <v>-9.4E-2</v>
      </c>
      <c r="G36" s="140">
        <v>0</v>
      </c>
      <c r="H36" s="173">
        <v>0</v>
      </c>
      <c r="I36" s="173">
        <v>0</v>
      </c>
      <c r="J36" s="174">
        <v>0</v>
      </c>
      <c r="K36" s="43"/>
    </row>
    <row r="37" spans="1:11" ht="27.75" customHeight="1" x14ac:dyDescent="0.2">
      <c r="A37" s="16" t="s">
        <v>183</v>
      </c>
      <c r="B37" s="44" t="s">
        <v>798</v>
      </c>
      <c r="C37" s="148">
        <v>0</v>
      </c>
      <c r="D37" s="169">
        <v>-5.5910000000000002</v>
      </c>
      <c r="E37" s="170">
        <v>-1.0369999999999999</v>
      </c>
      <c r="F37" s="171">
        <v>-7.4999999999999997E-2</v>
      </c>
      <c r="G37" s="140">
        <v>0</v>
      </c>
      <c r="H37" s="173">
        <v>0</v>
      </c>
      <c r="I37" s="173">
        <v>0</v>
      </c>
      <c r="J37" s="174">
        <v>0</v>
      </c>
      <c r="K37" s="43"/>
    </row>
    <row r="38" spans="1:11" ht="27.75" customHeight="1" x14ac:dyDescent="0.2">
      <c r="A38" s="16" t="s">
        <v>184</v>
      </c>
      <c r="B38" s="44" t="s">
        <v>799</v>
      </c>
      <c r="C38" s="148">
        <v>0</v>
      </c>
      <c r="D38" s="169">
        <v>-6.7439999999999998</v>
      </c>
      <c r="E38" s="170">
        <v>-1.276</v>
      </c>
      <c r="F38" s="171">
        <v>-9.4E-2</v>
      </c>
      <c r="G38" s="140">
        <v>0</v>
      </c>
      <c r="H38" s="173">
        <v>0</v>
      </c>
      <c r="I38" s="173">
        <v>0</v>
      </c>
      <c r="J38" s="176">
        <v>0.216</v>
      </c>
      <c r="K38" s="43"/>
    </row>
    <row r="39" spans="1:11" ht="27.75" customHeight="1" x14ac:dyDescent="0.2">
      <c r="A39" s="16" t="s">
        <v>185</v>
      </c>
      <c r="B39" s="44" t="s">
        <v>800</v>
      </c>
      <c r="C39" s="148">
        <v>0</v>
      </c>
      <c r="D39" s="169">
        <v>-6.7439999999999998</v>
      </c>
      <c r="E39" s="170">
        <v>-1.276</v>
      </c>
      <c r="F39" s="171">
        <v>-9.4E-2</v>
      </c>
      <c r="G39" s="140">
        <v>0</v>
      </c>
      <c r="H39" s="173">
        <v>0</v>
      </c>
      <c r="I39" s="173">
        <v>0</v>
      </c>
      <c r="J39" s="174">
        <v>0</v>
      </c>
      <c r="K39" s="43"/>
    </row>
    <row r="40" spans="1:11" ht="27.75" customHeight="1" x14ac:dyDescent="0.2">
      <c r="A40" s="16" t="s">
        <v>186</v>
      </c>
      <c r="B40" s="44" t="s">
        <v>801</v>
      </c>
      <c r="C40" s="148">
        <v>0</v>
      </c>
      <c r="D40" s="169">
        <v>-5.5910000000000002</v>
      </c>
      <c r="E40" s="170">
        <v>-1.0369999999999999</v>
      </c>
      <c r="F40" s="171">
        <v>-7.4999999999999997E-2</v>
      </c>
      <c r="G40" s="140">
        <v>0</v>
      </c>
      <c r="H40" s="173">
        <v>0</v>
      </c>
      <c r="I40" s="173">
        <v>0</v>
      </c>
      <c r="J40" s="176">
        <v>0.16</v>
      </c>
      <c r="K40" s="43"/>
    </row>
    <row r="41" spans="1:11" ht="27.75" customHeight="1" x14ac:dyDescent="0.2">
      <c r="A41" s="16" t="s">
        <v>187</v>
      </c>
      <c r="B41" s="44" t="s">
        <v>802</v>
      </c>
      <c r="C41" s="148">
        <v>0</v>
      </c>
      <c r="D41" s="169">
        <v>-5.5910000000000002</v>
      </c>
      <c r="E41" s="170">
        <v>-1.0369999999999999</v>
      </c>
      <c r="F41" s="171">
        <v>-7.4999999999999997E-2</v>
      </c>
      <c r="G41" s="140">
        <v>0</v>
      </c>
      <c r="H41" s="173">
        <v>0</v>
      </c>
      <c r="I41" s="173">
        <v>0</v>
      </c>
      <c r="J41" s="174">
        <v>0</v>
      </c>
      <c r="K41" s="43"/>
    </row>
    <row r="42" spans="1:11" ht="27.75" customHeight="1" x14ac:dyDescent="0.2">
      <c r="A42" s="16" t="s">
        <v>188</v>
      </c>
      <c r="B42" s="44" t="s">
        <v>803</v>
      </c>
      <c r="C42" s="148">
        <v>0</v>
      </c>
      <c r="D42" s="169">
        <v>-3.4140000000000001</v>
      </c>
      <c r="E42" s="170">
        <v>-0.57999999999999996</v>
      </c>
      <c r="F42" s="171">
        <v>-3.9E-2</v>
      </c>
      <c r="G42" s="172">
        <v>64.19</v>
      </c>
      <c r="H42" s="173">
        <v>0</v>
      </c>
      <c r="I42" s="173">
        <v>0</v>
      </c>
      <c r="J42" s="176">
        <v>0.13300000000000001</v>
      </c>
      <c r="K42" s="43"/>
    </row>
    <row r="43" spans="1:11" ht="27.75" customHeight="1" x14ac:dyDescent="0.2">
      <c r="A43" s="16" t="s">
        <v>189</v>
      </c>
      <c r="B43" s="44" t="s">
        <v>804</v>
      </c>
      <c r="C43" s="148">
        <v>0</v>
      </c>
      <c r="D43" s="169">
        <v>-3.4140000000000001</v>
      </c>
      <c r="E43" s="170">
        <v>-0.57999999999999996</v>
      </c>
      <c r="F43" s="171">
        <v>-3.9E-2</v>
      </c>
      <c r="G43" s="172">
        <v>64.19</v>
      </c>
      <c r="H43" s="173">
        <v>0</v>
      </c>
      <c r="I43" s="173">
        <v>0</v>
      </c>
      <c r="J43" s="174">
        <v>0</v>
      </c>
      <c r="K43" s="43"/>
    </row>
    <row r="44" spans="1:11" ht="27.75" customHeight="1" x14ac:dyDescent="0.2">
      <c r="C44"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5">
    <mergeCell ref="E1:K1"/>
    <mergeCell ref="B1:D1"/>
    <mergeCell ref="I9:K9"/>
    <mergeCell ref="A2:K2"/>
    <mergeCell ref="C5:D5"/>
    <mergeCell ref="C6:D6"/>
    <mergeCell ref="G5:H5"/>
    <mergeCell ref="G6:H6"/>
    <mergeCell ref="G4:K4"/>
    <mergeCell ref="A4:E4"/>
    <mergeCell ref="C7:D7"/>
    <mergeCell ref="B8:E8"/>
    <mergeCell ref="G9:H9"/>
    <mergeCell ref="G7:H7"/>
    <mergeCell ref="G8:H8"/>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4" fitToHeight="0" orientation="portrait" r:id="rId2"/>
  <headerFooter scaleWithDoc="0">
    <oddHeader>&amp;L&amp;"Arial,Bold"Annex 1&amp;"Arial,Regular" - Schedule of Charges for use of the Distribution System by LV and HV Designated Properties</oddHeader>
    <oddFooter>&amp;LNote: Where a tariff only has a p/kWh unit rate in Unit Charge 1 then this unit rate applies at all times.</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1A982-BFD7-40B3-8B92-18BD21EDA996}">
  <sheetPr>
    <pageSetUpPr fitToPage="1"/>
  </sheetPr>
  <dimension ref="A1:P347"/>
  <sheetViews>
    <sheetView topLeftCell="A2" zoomScale="85" zoomScaleNormal="85" zoomScaleSheetLayoutView="100" workbookViewId="0">
      <selection activeCell="A11" sqref="A11"/>
    </sheetView>
  </sheetViews>
  <sheetFormatPr defaultColWidth="9.140625" defaultRowHeight="27.75" customHeight="1" x14ac:dyDescent="0.2"/>
  <cols>
    <col min="1" max="1" width="16" style="182" bestFit="1" customWidth="1"/>
    <col min="2" max="2" width="14.140625" style="182" bestFit="1" customWidth="1"/>
    <col min="3" max="3" width="14.42578125" style="182" bestFit="1" customWidth="1"/>
    <col min="4" max="4" width="15.28515625" style="185" customWidth="1"/>
    <col min="5" max="6" width="14.42578125" style="185" bestFit="1" customWidth="1"/>
    <col min="7" max="7" width="36.28515625" style="185" bestFit="1" customWidth="1"/>
    <col min="8" max="8" width="14.7109375" style="185" customWidth="1"/>
    <col min="9" max="9" width="11.5703125" style="184" bestFit="1" customWidth="1"/>
    <col min="10" max="10" width="15.140625" style="183" bestFit="1" customWidth="1"/>
    <col min="11" max="11" width="15.5703125" style="183" bestFit="1" customWidth="1"/>
    <col min="12" max="12" width="15.5703125" style="182" bestFit="1" customWidth="1"/>
    <col min="13" max="13" width="11.5703125" style="182" bestFit="1" customWidth="1"/>
    <col min="14" max="14" width="12.5703125" style="182" bestFit="1" customWidth="1"/>
    <col min="15" max="15" width="15.5703125" style="182" bestFit="1" customWidth="1"/>
    <col min="16" max="17" width="15.5703125" style="182" customWidth="1"/>
    <col min="18" max="16384" width="9.140625" style="182"/>
  </cols>
  <sheetData>
    <row r="1" spans="1:16" ht="66.75" customHeight="1" x14ac:dyDescent="0.2">
      <c r="A1" s="200" t="s">
        <v>30</v>
      </c>
      <c r="B1" s="200"/>
      <c r="C1" s="237" t="s">
        <v>769</v>
      </c>
      <c r="D1" s="237"/>
      <c r="E1" s="49"/>
      <c r="F1" s="240" t="s">
        <v>768</v>
      </c>
      <c r="G1" s="240"/>
      <c r="H1" s="240"/>
      <c r="I1" s="240"/>
      <c r="J1" s="240"/>
      <c r="K1" s="240"/>
      <c r="L1" s="240"/>
      <c r="M1" s="240"/>
      <c r="N1" s="240"/>
      <c r="O1" s="240"/>
      <c r="P1" s="240"/>
    </row>
    <row r="2" spans="1:16" s="199" customFormat="1" ht="25.5" customHeight="1" x14ac:dyDescent="0.2">
      <c r="A2" s="238" t="str">
        <f>Overview!B4&amp; " - Effective from "&amp;[1]Overview!D4&amp;" - "&amp;Overview!E4&amp;" Designated EHV charges"</f>
        <v>Aidien Limited - GSP_B - Effective from 1 April 2025 - Final Designated EHV charges</v>
      </c>
      <c r="B2" s="239"/>
      <c r="C2" s="239"/>
      <c r="D2" s="239"/>
      <c r="E2" s="239"/>
      <c r="F2" s="239"/>
      <c r="G2" s="239"/>
      <c r="H2" s="239"/>
      <c r="I2" s="239"/>
      <c r="J2" s="239"/>
      <c r="K2" s="239"/>
      <c r="L2" s="239"/>
      <c r="M2" s="239"/>
      <c r="N2" s="239"/>
      <c r="O2" s="239"/>
      <c r="P2" s="239"/>
    </row>
    <row r="3" spans="1:16" s="198" customFormat="1" ht="10.5" customHeight="1" x14ac:dyDescent="0.2">
      <c r="A3" s="70"/>
      <c r="B3" s="70"/>
      <c r="C3" s="70"/>
      <c r="D3" s="70"/>
      <c r="E3" s="70"/>
      <c r="F3" s="70"/>
      <c r="G3" s="70"/>
      <c r="H3" s="70"/>
      <c r="I3" s="70"/>
      <c r="J3" s="70"/>
      <c r="K3" s="70"/>
      <c r="L3" s="70"/>
      <c r="M3" s="70"/>
      <c r="N3" s="70"/>
      <c r="O3" s="70"/>
    </row>
    <row r="4" spans="1:16" s="198" customFormat="1" ht="25.5" customHeight="1" x14ac:dyDescent="0.2">
      <c r="A4" s="226" t="s">
        <v>767</v>
      </c>
      <c r="B4" s="226"/>
      <c r="C4" s="226"/>
      <c r="D4" s="226"/>
      <c r="E4" s="226"/>
      <c r="F4" s="226"/>
      <c r="G4" s="70"/>
      <c r="H4" s="70"/>
      <c r="I4" s="70"/>
      <c r="J4" s="70"/>
      <c r="K4" s="70"/>
      <c r="L4" s="70"/>
      <c r="M4" s="70"/>
      <c r="N4" s="70"/>
      <c r="O4" s="70"/>
    </row>
    <row r="5" spans="1:16" s="198" customFormat="1" ht="25.5" customHeight="1" x14ac:dyDescent="0.2">
      <c r="A5" s="242" t="s">
        <v>19</v>
      </c>
      <c r="B5" s="243"/>
      <c r="C5" s="243"/>
      <c r="D5" s="245" t="s">
        <v>766</v>
      </c>
      <c r="E5" s="245"/>
      <c r="F5" s="245"/>
      <c r="G5" s="70"/>
      <c r="H5" s="70"/>
      <c r="I5" s="70"/>
      <c r="J5" s="70"/>
      <c r="K5" s="70"/>
      <c r="L5" s="70"/>
      <c r="M5" s="70"/>
      <c r="N5" s="70"/>
      <c r="O5" s="70"/>
    </row>
    <row r="6" spans="1:16" s="198" customFormat="1" ht="48" customHeight="1" x14ac:dyDescent="0.2">
      <c r="A6" s="244" t="s">
        <v>765</v>
      </c>
      <c r="B6" s="244"/>
      <c r="C6" s="244"/>
      <c r="D6" s="241" t="s">
        <v>732</v>
      </c>
      <c r="E6" s="241"/>
      <c r="F6" s="241"/>
      <c r="G6" s="70"/>
      <c r="H6" s="70"/>
      <c r="I6" s="70"/>
      <c r="J6" s="70"/>
      <c r="K6" s="70"/>
      <c r="L6" s="70"/>
      <c r="M6" s="70"/>
      <c r="N6" s="70"/>
      <c r="O6" s="70"/>
    </row>
    <row r="7" spans="1:16" s="198" customFormat="1" ht="53.25" customHeight="1" x14ac:dyDescent="0.2">
      <c r="A7" s="244" t="s">
        <v>24</v>
      </c>
      <c r="B7" s="244"/>
      <c r="C7" s="244"/>
      <c r="D7" s="241" t="s">
        <v>25</v>
      </c>
      <c r="E7" s="241"/>
      <c r="F7" s="241"/>
      <c r="G7" s="70"/>
      <c r="H7" s="70"/>
      <c r="I7" s="70"/>
      <c r="J7" s="70"/>
      <c r="K7" s="70"/>
      <c r="L7" s="70"/>
      <c r="M7" s="70"/>
      <c r="N7" s="70"/>
      <c r="O7" s="70"/>
    </row>
    <row r="8" spans="1:16" s="198" customFormat="1" ht="25.5" customHeight="1" x14ac:dyDescent="0.2">
      <c r="G8" s="70"/>
      <c r="H8" s="70"/>
      <c r="I8" s="70"/>
      <c r="J8" s="70"/>
      <c r="K8" s="70"/>
      <c r="L8" s="70"/>
      <c r="M8" s="70"/>
      <c r="N8" s="70"/>
      <c r="O8" s="70"/>
    </row>
    <row r="9" spans="1:16" s="198" customFormat="1" ht="10.5" customHeight="1" x14ac:dyDescent="0.2">
      <c r="A9" s="70"/>
      <c r="B9" s="70"/>
      <c r="C9" s="70"/>
      <c r="D9" s="70"/>
      <c r="E9" s="70"/>
      <c r="F9" s="70"/>
      <c r="G9" s="70"/>
      <c r="H9" s="70"/>
      <c r="I9" s="70"/>
      <c r="J9" s="70"/>
      <c r="K9" s="70"/>
      <c r="L9" s="70"/>
      <c r="M9" s="70"/>
      <c r="N9" s="70"/>
      <c r="O9" s="70"/>
    </row>
    <row r="10" spans="1:16" ht="63.75" x14ac:dyDescent="0.2">
      <c r="A10" s="50" t="s">
        <v>96</v>
      </c>
      <c r="B10" s="51" t="s">
        <v>64</v>
      </c>
      <c r="C10" s="50" t="s">
        <v>65</v>
      </c>
      <c r="D10" s="50" t="s">
        <v>764</v>
      </c>
      <c r="E10" s="51" t="s">
        <v>64</v>
      </c>
      <c r="F10" s="50" t="s">
        <v>66</v>
      </c>
      <c r="G10" s="52" t="s">
        <v>61</v>
      </c>
      <c r="H10" s="52" t="s">
        <v>638</v>
      </c>
      <c r="I10" s="197" t="s">
        <v>763</v>
      </c>
      <c r="J10" s="52" t="s">
        <v>762</v>
      </c>
      <c r="K10" s="52" t="s">
        <v>761</v>
      </c>
      <c r="L10" s="196" t="s">
        <v>760</v>
      </c>
      <c r="M10" s="197" t="s">
        <v>759</v>
      </c>
      <c r="N10" s="52" t="s">
        <v>758</v>
      </c>
      <c r="O10" s="52" t="s">
        <v>757</v>
      </c>
      <c r="P10" s="196" t="s">
        <v>756</v>
      </c>
    </row>
    <row r="11" spans="1:16" ht="12.75" x14ac:dyDescent="0.2">
      <c r="A11" s="195"/>
      <c r="B11" s="193"/>
      <c r="C11" s="192"/>
      <c r="D11" s="194"/>
      <c r="E11" s="193"/>
      <c r="F11" s="192"/>
      <c r="G11" s="191"/>
      <c r="H11" s="190"/>
      <c r="I11" s="189"/>
      <c r="J11" s="188"/>
      <c r="K11" s="188"/>
      <c r="L11" s="188"/>
      <c r="M11" s="187"/>
      <c r="N11" s="186"/>
      <c r="O11" s="186"/>
      <c r="P11" s="186"/>
    </row>
    <row r="12" spans="1:16" ht="12.75" x14ac:dyDescent="0.2">
      <c r="A12" s="195"/>
      <c r="B12" s="193"/>
      <c r="C12" s="192"/>
      <c r="D12" s="194"/>
      <c r="E12" s="193"/>
      <c r="F12" s="192"/>
      <c r="G12" s="191"/>
      <c r="H12" s="190"/>
      <c r="I12" s="189"/>
      <c r="J12" s="188"/>
      <c r="K12" s="188"/>
      <c r="L12" s="188"/>
      <c r="M12" s="187"/>
      <c r="N12" s="186"/>
      <c r="O12" s="186"/>
      <c r="P12" s="186"/>
    </row>
    <row r="13" spans="1:16" ht="12.75" x14ac:dyDescent="0.2">
      <c r="A13" s="195"/>
      <c r="B13" s="193"/>
      <c r="C13" s="192"/>
      <c r="D13" s="194"/>
      <c r="E13" s="193"/>
      <c r="F13" s="192"/>
      <c r="G13" s="191"/>
      <c r="H13" s="190"/>
      <c r="I13" s="189"/>
      <c r="J13" s="188"/>
      <c r="K13" s="188"/>
      <c r="L13" s="188"/>
      <c r="M13" s="187"/>
      <c r="N13" s="186"/>
      <c r="O13" s="186"/>
      <c r="P13" s="186"/>
    </row>
    <row r="14" spans="1:16" ht="12.75" x14ac:dyDescent="0.2">
      <c r="A14" s="195"/>
      <c r="B14" s="193"/>
      <c r="C14" s="192"/>
      <c r="D14" s="194"/>
      <c r="E14" s="193"/>
      <c r="F14" s="192"/>
      <c r="G14" s="191"/>
      <c r="H14" s="190"/>
      <c r="I14" s="189"/>
      <c r="J14" s="188"/>
      <c r="K14" s="188"/>
      <c r="L14" s="188"/>
      <c r="M14" s="187"/>
      <c r="N14" s="186"/>
      <c r="O14" s="186"/>
      <c r="P14" s="186"/>
    </row>
    <row r="15" spans="1:16" ht="12.75" x14ac:dyDescent="0.2">
      <c r="A15" s="195"/>
      <c r="B15" s="193"/>
      <c r="C15" s="192"/>
      <c r="D15" s="194"/>
      <c r="E15" s="193"/>
      <c r="F15" s="192"/>
      <c r="G15" s="191"/>
      <c r="H15" s="190"/>
      <c r="I15" s="189"/>
      <c r="J15" s="188"/>
      <c r="K15" s="188"/>
      <c r="L15" s="188"/>
      <c r="M15" s="187"/>
      <c r="N15" s="186"/>
      <c r="O15" s="186"/>
      <c r="P15" s="186"/>
    </row>
    <row r="16" spans="1:16" ht="12.75" x14ac:dyDescent="0.2">
      <c r="A16" s="195"/>
      <c r="B16" s="193"/>
      <c r="C16" s="192"/>
      <c r="D16" s="194"/>
      <c r="E16" s="193"/>
      <c r="F16" s="192"/>
      <c r="G16" s="191"/>
      <c r="H16" s="190"/>
      <c r="I16" s="189"/>
      <c r="J16" s="188"/>
      <c r="K16" s="188"/>
      <c r="L16" s="188"/>
      <c r="M16" s="187"/>
      <c r="N16" s="186"/>
      <c r="O16" s="186"/>
      <c r="P16" s="186"/>
    </row>
    <row r="17" spans="1:16" ht="12.75" x14ac:dyDescent="0.2">
      <c r="A17" s="195"/>
      <c r="B17" s="193"/>
      <c r="C17" s="192"/>
      <c r="D17" s="194"/>
      <c r="E17" s="193"/>
      <c r="F17" s="192"/>
      <c r="G17" s="191"/>
      <c r="H17" s="190"/>
      <c r="I17" s="189"/>
      <c r="J17" s="188"/>
      <c r="K17" s="188"/>
      <c r="L17" s="188"/>
      <c r="M17" s="187"/>
      <c r="N17" s="186"/>
      <c r="O17" s="186"/>
      <c r="P17" s="186"/>
    </row>
    <row r="18" spans="1:16" ht="12.75" x14ac:dyDescent="0.2">
      <c r="A18" s="195"/>
      <c r="B18" s="193"/>
      <c r="C18" s="192"/>
      <c r="D18" s="194"/>
      <c r="E18" s="193"/>
      <c r="F18" s="192"/>
      <c r="G18" s="191"/>
      <c r="H18" s="190"/>
      <c r="I18" s="189"/>
      <c r="J18" s="188"/>
      <c r="K18" s="188"/>
      <c r="L18" s="188"/>
      <c r="M18" s="187"/>
      <c r="N18" s="186"/>
      <c r="O18" s="186"/>
      <c r="P18" s="186"/>
    </row>
    <row r="19" spans="1:16" ht="12.75" x14ac:dyDescent="0.2">
      <c r="A19" s="195"/>
      <c r="B19" s="193"/>
      <c r="C19" s="192"/>
      <c r="D19" s="194"/>
      <c r="E19" s="193"/>
      <c r="F19" s="192"/>
      <c r="G19" s="191"/>
      <c r="H19" s="190"/>
      <c r="I19" s="189"/>
      <c r="J19" s="188"/>
      <c r="K19" s="188"/>
      <c r="L19" s="188"/>
      <c r="M19" s="187"/>
      <c r="N19" s="186"/>
      <c r="O19" s="186"/>
      <c r="P19" s="186"/>
    </row>
    <row r="20" spans="1:16" ht="12.75" x14ac:dyDescent="0.2">
      <c r="A20" s="195"/>
      <c r="B20" s="193"/>
      <c r="C20" s="192"/>
      <c r="D20" s="194"/>
      <c r="E20" s="193"/>
      <c r="F20" s="192"/>
      <c r="G20" s="191"/>
      <c r="H20" s="190"/>
      <c r="I20" s="189"/>
      <c r="J20" s="188"/>
      <c r="K20" s="188"/>
      <c r="L20" s="188"/>
      <c r="M20" s="187"/>
      <c r="N20" s="186"/>
      <c r="O20" s="186"/>
      <c r="P20" s="186"/>
    </row>
    <row r="21" spans="1:16" ht="12.75" x14ac:dyDescent="0.2">
      <c r="A21" s="195"/>
      <c r="B21" s="193"/>
      <c r="C21" s="192"/>
      <c r="D21" s="194"/>
      <c r="E21" s="193"/>
      <c r="F21" s="192"/>
      <c r="G21" s="191"/>
      <c r="H21" s="190"/>
      <c r="I21" s="189"/>
      <c r="J21" s="188"/>
      <c r="K21" s="188"/>
      <c r="L21" s="188"/>
      <c r="M21" s="187"/>
      <c r="N21" s="186"/>
      <c r="O21" s="186"/>
      <c r="P21" s="186"/>
    </row>
    <row r="22" spans="1:16" ht="12.75" x14ac:dyDescent="0.2">
      <c r="A22" s="195"/>
      <c r="B22" s="193"/>
      <c r="C22" s="192"/>
      <c r="D22" s="194"/>
      <c r="E22" s="193"/>
      <c r="F22" s="192"/>
      <c r="G22" s="191"/>
      <c r="H22" s="190"/>
      <c r="I22" s="189"/>
      <c r="J22" s="188"/>
      <c r="K22" s="188"/>
      <c r="L22" s="188"/>
      <c r="M22" s="187"/>
      <c r="N22" s="186"/>
      <c r="O22" s="186"/>
      <c r="P22" s="186"/>
    </row>
    <row r="23" spans="1:16" ht="12.75" x14ac:dyDescent="0.2">
      <c r="A23" s="195"/>
      <c r="B23" s="193"/>
      <c r="C23" s="192"/>
      <c r="D23" s="194"/>
      <c r="E23" s="193"/>
      <c r="F23" s="192"/>
      <c r="G23" s="191"/>
      <c r="H23" s="190"/>
      <c r="I23" s="189"/>
      <c r="J23" s="188"/>
      <c r="K23" s="188"/>
      <c r="L23" s="188"/>
      <c r="M23" s="187"/>
      <c r="N23" s="186"/>
      <c r="O23" s="186"/>
      <c r="P23" s="186"/>
    </row>
    <row r="24" spans="1:16" ht="12.75" x14ac:dyDescent="0.2">
      <c r="A24" s="195"/>
      <c r="B24" s="193"/>
      <c r="C24" s="192"/>
      <c r="D24" s="194"/>
      <c r="E24" s="193"/>
      <c r="F24" s="192"/>
      <c r="G24" s="191"/>
      <c r="H24" s="190"/>
      <c r="I24" s="189"/>
      <c r="J24" s="188"/>
      <c r="K24" s="188"/>
      <c r="L24" s="188"/>
      <c r="M24" s="187"/>
      <c r="N24" s="186"/>
      <c r="O24" s="186"/>
      <c r="P24" s="186"/>
    </row>
    <row r="25" spans="1:16" ht="12.75" x14ac:dyDescent="0.2">
      <c r="A25" s="195"/>
      <c r="B25" s="193"/>
      <c r="C25" s="192"/>
      <c r="D25" s="194"/>
      <c r="E25" s="193"/>
      <c r="F25" s="192"/>
      <c r="G25" s="191"/>
      <c r="H25" s="190"/>
      <c r="I25" s="189"/>
      <c r="J25" s="188"/>
      <c r="K25" s="188"/>
      <c r="L25" s="188"/>
      <c r="M25" s="187"/>
      <c r="N25" s="186"/>
      <c r="O25" s="186"/>
      <c r="P25" s="186"/>
    </row>
    <row r="26" spans="1:16" ht="12.75" x14ac:dyDescent="0.2">
      <c r="A26" s="195"/>
      <c r="B26" s="193"/>
      <c r="C26" s="192"/>
      <c r="D26" s="194"/>
      <c r="E26" s="193"/>
      <c r="F26" s="192"/>
      <c r="G26" s="191"/>
      <c r="H26" s="190"/>
      <c r="I26" s="189"/>
      <c r="J26" s="188"/>
      <c r="K26" s="188"/>
      <c r="L26" s="188"/>
      <c r="M26" s="187"/>
      <c r="N26" s="186"/>
      <c r="O26" s="186"/>
      <c r="P26" s="186"/>
    </row>
    <row r="27" spans="1:16" ht="12.75" x14ac:dyDescent="0.2">
      <c r="A27" s="195"/>
      <c r="B27" s="193"/>
      <c r="C27" s="192"/>
      <c r="D27" s="194"/>
      <c r="E27" s="193"/>
      <c r="F27" s="192"/>
      <c r="G27" s="191"/>
      <c r="H27" s="190"/>
      <c r="I27" s="189"/>
      <c r="J27" s="188"/>
      <c r="K27" s="188"/>
      <c r="L27" s="188"/>
      <c r="M27" s="187"/>
      <c r="N27" s="186"/>
      <c r="O27" s="186"/>
      <c r="P27" s="186"/>
    </row>
    <row r="28" spans="1:16" ht="12.75" x14ac:dyDescent="0.2">
      <c r="A28" s="195"/>
      <c r="B28" s="193"/>
      <c r="C28" s="192"/>
      <c r="D28" s="194"/>
      <c r="E28" s="193"/>
      <c r="F28" s="192"/>
      <c r="G28" s="191"/>
      <c r="H28" s="190"/>
      <c r="I28" s="189"/>
      <c r="J28" s="188"/>
      <c r="K28" s="188"/>
      <c r="L28" s="188"/>
      <c r="M28" s="187"/>
      <c r="N28" s="186"/>
      <c r="O28" s="186"/>
      <c r="P28" s="186"/>
    </row>
    <row r="29" spans="1:16" ht="12.75" x14ac:dyDescent="0.2">
      <c r="A29" s="195"/>
      <c r="B29" s="193"/>
      <c r="C29" s="192"/>
      <c r="D29" s="194"/>
      <c r="E29" s="193"/>
      <c r="F29" s="192"/>
      <c r="G29" s="191"/>
      <c r="H29" s="190"/>
      <c r="I29" s="189"/>
      <c r="J29" s="188"/>
      <c r="K29" s="188"/>
      <c r="L29" s="188"/>
      <c r="M29" s="187"/>
      <c r="N29" s="186"/>
      <c r="O29" s="186"/>
      <c r="P29" s="186"/>
    </row>
    <row r="30" spans="1:16" ht="12.75" x14ac:dyDescent="0.2">
      <c r="A30" s="195"/>
      <c r="B30" s="193"/>
      <c r="C30" s="192"/>
      <c r="D30" s="194"/>
      <c r="E30" s="193"/>
      <c r="F30" s="192"/>
      <c r="G30" s="191"/>
      <c r="H30" s="190"/>
      <c r="I30" s="189"/>
      <c r="J30" s="188"/>
      <c r="K30" s="188"/>
      <c r="L30" s="188"/>
      <c r="M30" s="187"/>
      <c r="N30" s="186"/>
      <c r="O30" s="186"/>
      <c r="P30" s="186"/>
    </row>
    <row r="31" spans="1:16" ht="12.75" x14ac:dyDescent="0.2">
      <c r="A31" s="195"/>
      <c r="B31" s="193"/>
      <c r="C31" s="192"/>
      <c r="D31" s="194"/>
      <c r="E31" s="193"/>
      <c r="F31" s="192"/>
      <c r="G31" s="191"/>
      <c r="H31" s="190"/>
      <c r="I31" s="189"/>
      <c r="J31" s="188"/>
      <c r="K31" s="188"/>
      <c r="L31" s="188"/>
      <c r="M31" s="187"/>
      <c r="N31" s="186"/>
      <c r="O31" s="186"/>
      <c r="P31" s="186"/>
    </row>
    <row r="32" spans="1:16" ht="12.75" x14ac:dyDescent="0.2">
      <c r="A32" s="195"/>
      <c r="B32" s="193"/>
      <c r="C32" s="192"/>
      <c r="D32" s="194"/>
      <c r="E32" s="193"/>
      <c r="F32" s="192"/>
      <c r="G32" s="191"/>
      <c r="H32" s="190"/>
      <c r="I32" s="189"/>
      <c r="J32" s="188"/>
      <c r="K32" s="188"/>
      <c r="L32" s="188"/>
      <c r="M32" s="187"/>
      <c r="N32" s="186"/>
      <c r="O32" s="186"/>
      <c r="P32" s="186"/>
    </row>
    <row r="33" spans="1:16" ht="12.75" x14ac:dyDescent="0.2">
      <c r="A33" s="195"/>
      <c r="B33" s="193"/>
      <c r="C33" s="192"/>
      <c r="D33" s="194"/>
      <c r="E33" s="193"/>
      <c r="F33" s="192"/>
      <c r="G33" s="191"/>
      <c r="H33" s="190"/>
      <c r="I33" s="189"/>
      <c r="J33" s="188"/>
      <c r="K33" s="188"/>
      <c r="L33" s="188"/>
      <c r="M33" s="187"/>
      <c r="N33" s="186"/>
      <c r="O33" s="186"/>
      <c r="P33" s="186"/>
    </row>
    <row r="34" spans="1:16" ht="12.75" x14ac:dyDescent="0.2">
      <c r="A34" s="195"/>
      <c r="B34" s="193"/>
      <c r="C34" s="192"/>
      <c r="D34" s="194"/>
      <c r="E34" s="193"/>
      <c r="F34" s="192"/>
      <c r="G34" s="191"/>
      <c r="H34" s="190"/>
      <c r="I34" s="189"/>
      <c r="J34" s="188"/>
      <c r="K34" s="188"/>
      <c r="L34" s="188"/>
      <c r="M34" s="187"/>
      <c r="N34" s="186"/>
      <c r="O34" s="186"/>
      <c r="P34" s="186"/>
    </row>
    <row r="35" spans="1:16" ht="12.75" x14ac:dyDescent="0.2">
      <c r="A35" s="195"/>
      <c r="B35" s="193"/>
      <c r="C35" s="192"/>
      <c r="D35" s="194"/>
      <c r="E35" s="193"/>
      <c r="F35" s="192"/>
      <c r="G35" s="191"/>
      <c r="H35" s="190"/>
      <c r="I35" s="189"/>
      <c r="J35" s="188"/>
      <c r="K35" s="188"/>
      <c r="L35" s="188"/>
      <c r="M35" s="187"/>
      <c r="N35" s="186"/>
      <c r="O35" s="186"/>
      <c r="P35" s="186"/>
    </row>
    <row r="36" spans="1:16" ht="12.75" x14ac:dyDescent="0.2">
      <c r="A36" s="195"/>
      <c r="B36" s="193"/>
      <c r="C36" s="192"/>
      <c r="D36" s="194"/>
      <c r="E36" s="193"/>
      <c r="F36" s="192"/>
      <c r="G36" s="191"/>
      <c r="H36" s="190"/>
      <c r="I36" s="189"/>
      <c r="J36" s="188"/>
      <c r="K36" s="188"/>
      <c r="L36" s="188"/>
      <c r="M36" s="187"/>
      <c r="N36" s="186"/>
      <c r="O36" s="186"/>
      <c r="P36" s="186"/>
    </row>
    <row r="37" spans="1:16" ht="12.75" x14ac:dyDescent="0.2">
      <c r="A37" s="195"/>
      <c r="B37" s="193"/>
      <c r="C37" s="192"/>
      <c r="D37" s="194"/>
      <c r="E37" s="193"/>
      <c r="F37" s="192"/>
      <c r="G37" s="191"/>
      <c r="H37" s="190"/>
      <c r="I37" s="189"/>
      <c r="J37" s="188"/>
      <c r="K37" s="188"/>
      <c r="L37" s="188"/>
      <c r="M37" s="187"/>
      <c r="N37" s="186"/>
      <c r="O37" s="186"/>
      <c r="P37" s="186"/>
    </row>
    <row r="38" spans="1:16" ht="12.75" x14ac:dyDescent="0.2">
      <c r="A38" s="195"/>
      <c r="B38" s="193"/>
      <c r="C38" s="192"/>
      <c r="D38" s="194"/>
      <c r="E38" s="193"/>
      <c r="F38" s="192"/>
      <c r="G38" s="191"/>
      <c r="H38" s="190"/>
      <c r="I38" s="189"/>
      <c r="J38" s="188"/>
      <c r="K38" s="188"/>
      <c r="L38" s="188"/>
      <c r="M38" s="187"/>
      <c r="N38" s="186"/>
      <c r="O38" s="186"/>
      <c r="P38" s="186"/>
    </row>
    <row r="39" spans="1:16" ht="12.75" x14ac:dyDescent="0.2">
      <c r="A39" s="195"/>
      <c r="B39" s="193"/>
      <c r="C39" s="192"/>
      <c r="D39" s="194"/>
      <c r="E39" s="193"/>
      <c r="F39" s="192"/>
      <c r="G39" s="191"/>
      <c r="H39" s="190"/>
      <c r="I39" s="189"/>
      <c r="J39" s="188"/>
      <c r="K39" s="188"/>
      <c r="L39" s="188"/>
      <c r="M39" s="187"/>
      <c r="N39" s="186"/>
      <c r="O39" s="186"/>
      <c r="P39" s="186"/>
    </row>
    <row r="40" spans="1:16" ht="12.75" x14ac:dyDescent="0.2">
      <c r="A40" s="195"/>
      <c r="B40" s="193"/>
      <c r="C40" s="192"/>
      <c r="D40" s="194"/>
      <c r="E40" s="193"/>
      <c r="F40" s="192"/>
      <c r="G40" s="191"/>
      <c r="H40" s="190"/>
      <c r="I40" s="189"/>
      <c r="J40" s="188"/>
      <c r="K40" s="188"/>
      <c r="L40" s="188"/>
      <c r="M40" s="187"/>
      <c r="N40" s="186"/>
      <c r="O40" s="186"/>
      <c r="P40" s="186"/>
    </row>
    <row r="41" spans="1:16" ht="12.75" x14ac:dyDescent="0.2">
      <c r="A41" s="195"/>
      <c r="B41" s="193"/>
      <c r="C41" s="192"/>
      <c r="D41" s="194"/>
      <c r="E41" s="193"/>
      <c r="F41" s="192"/>
      <c r="G41" s="191"/>
      <c r="H41" s="190"/>
      <c r="I41" s="189"/>
      <c r="J41" s="188"/>
      <c r="K41" s="188"/>
      <c r="L41" s="188"/>
      <c r="M41" s="187"/>
      <c r="N41" s="186"/>
      <c r="O41" s="186"/>
      <c r="P41" s="186"/>
    </row>
    <row r="42" spans="1:16" ht="12.75" x14ac:dyDescent="0.2">
      <c r="A42" s="195"/>
      <c r="B42" s="193"/>
      <c r="C42" s="192"/>
      <c r="D42" s="194"/>
      <c r="E42" s="193"/>
      <c r="F42" s="192"/>
      <c r="G42" s="191"/>
      <c r="H42" s="190"/>
      <c r="I42" s="189"/>
      <c r="J42" s="188"/>
      <c r="K42" s="188"/>
      <c r="L42" s="188"/>
      <c r="M42" s="187"/>
      <c r="N42" s="186"/>
      <c r="O42" s="186"/>
      <c r="P42" s="186"/>
    </row>
    <row r="43" spans="1:16" ht="12.75" x14ac:dyDescent="0.2">
      <c r="A43" s="195"/>
      <c r="B43" s="193"/>
      <c r="C43" s="192"/>
      <c r="D43" s="194"/>
      <c r="E43" s="193"/>
      <c r="F43" s="192"/>
      <c r="G43" s="191"/>
      <c r="H43" s="190"/>
      <c r="I43" s="189"/>
      <c r="J43" s="188"/>
      <c r="K43" s="188"/>
      <c r="L43" s="188"/>
      <c r="M43" s="187"/>
      <c r="N43" s="186"/>
      <c r="O43" s="186"/>
      <c r="P43" s="186"/>
    </row>
    <row r="44" spans="1:16" ht="12.75" x14ac:dyDescent="0.2">
      <c r="A44" s="195"/>
      <c r="B44" s="193"/>
      <c r="C44" s="192"/>
      <c r="D44" s="194"/>
      <c r="E44" s="193"/>
      <c r="F44" s="192"/>
      <c r="G44" s="191"/>
      <c r="H44" s="190"/>
      <c r="I44" s="189"/>
      <c r="J44" s="188"/>
      <c r="K44" s="188"/>
      <c r="L44" s="188"/>
      <c r="M44" s="187"/>
      <c r="N44" s="186"/>
      <c r="O44" s="186"/>
      <c r="P44" s="186"/>
    </row>
    <row r="45" spans="1:16" ht="12.75" x14ac:dyDescent="0.2">
      <c r="A45" s="195"/>
      <c r="B45" s="193"/>
      <c r="C45" s="192"/>
      <c r="D45" s="194"/>
      <c r="E45" s="193"/>
      <c r="F45" s="192"/>
      <c r="G45" s="191"/>
      <c r="H45" s="190"/>
      <c r="I45" s="189"/>
      <c r="J45" s="188"/>
      <c r="K45" s="188"/>
      <c r="L45" s="188"/>
      <c r="M45" s="187"/>
      <c r="N45" s="186"/>
      <c r="O45" s="186"/>
      <c r="P45" s="186"/>
    </row>
    <row r="46" spans="1:16" ht="12.75" x14ac:dyDescent="0.2">
      <c r="A46" s="195"/>
      <c r="B46" s="193"/>
      <c r="C46" s="192"/>
      <c r="D46" s="194"/>
      <c r="E46" s="193"/>
      <c r="F46" s="192"/>
      <c r="G46" s="191"/>
      <c r="H46" s="190"/>
      <c r="I46" s="189"/>
      <c r="J46" s="188"/>
      <c r="K46" s="188"/>
      <c r="L46" s="188"/>
      <c r="M46" s="187"/>
      <c r="N46" s="186"/>
      <c r="O46" s="186"/>
      <c r="P46" s="186"/>
    </row>
    <row r="47" spans="1:16" ht="12.75" x14ac:dyDescent="0.2">
      <c r="A47" s="195"/>
      <c r="B47" s="193"/>
      <c r="C47" s="192"/>
      <c r="D47" s="194"/>
      <c r="E47" s="193"/>
      <c r="F47" s="192"/>
      <c r="G47" s="191"/>
      <c r="H47" s="190"/>
      <c r="I47" s="189"/>
      <c r="J47" s="188"/>
      <c r="K47" s="188"/>
      <c r="L47" s="188"/>
      <c r="M47" s="187"/>
      <c r="N47" s="186"/>
      <c r="O47" s="186"/>
      <c r="P47" s="186"/>
    </row>
    <row r="48" spans="1:16" ht="12.75" x14ac:dyDescent="0.2">
      <c r="A48" s="195"/>
      <c r="B48" s="193"/>
      <c r="C48" s="192"/>
      <c r="D48" s="194"/>
      <c r="E48" s="193"/>
      <c r="F48" s="192"/>
      <c r="G48" s="191"/>
      <c r="H48" s="190"/>
      <c r="I48" s="189"/>
      <c r="J48" s="188"/>
      <c r="K48" s="188"/>
      <c r="L48" s="188"/>
      <c r="M48" s="187"/>
      <c r="N48" s="186"/>
      <c r="O48" s="186"/>
      <c r="P48" s="186"/>
    </row>
    <row r="49" spans="1:16" ht="12.75" x14ac:dyDescent="0.2">
      <c r="A49" s="195"/>
      <c r="B49" s="193"/>
      <c r="C49" s="192"/>
      <c r="D49" s="194"/>
      <c r="E49" s="193"/>
      <c r="F49" s="192"/>
      <c r="G49" s="191"/>
      <c r="H49" s="190"/>
      <c r="I49" s="189"/>
      <c r="J49" s="188"/>
      <c r="K49" s="188"/>
      <c r="L49" s="188"/>
      <c r="M49" s="187"/>
      <c r="N49" s="186"/>
      <c r="O49" s="186"/>
      <c r="P49" s="186"/>
    </row>
    <row r="50" spans="1:16" ht="12.75" x14ac:dyDescent="0.2">
      <c r="A50" s="195"/>
      <c r="B50" s="193"/>
      <c r="C50" s="192"/>
      <c r="D50" s="194"/>
      <c r="E50" s="193"/>
      <c r="F50" s="192"/>
      <c r="G50" s="191"/>
      <c r="H50" s="190"/>
      <c r="I50" s="189"/>
      <c r="J50" s="188"/>
      <c r="K50" s="188"/>
      <c r="L50" s="188"/>
      <c r="M50" s="187"/>
      <c r="N50" s="186"/>
      <c r="O50" s="186"/>
      <c r="P50" s="186"/>
    </row>
    <row r="51" spans="1:16" ht="12.75" x14ac:dyDescent="0.2">
      <c r="A51" s="195"/>
      <c r="B51" s="193"/>
      <c r="C51" s="192"/>
      <c r="D51" s="194"/>
      <c r="E51" s="193"/>
      <c r="F51" s="192"/>
      <c r="G51" s="191"/>
      <c r="H51" s="190"/>
      <c r="I51" s="189"/>
      <c r="J51" s="188"/>
      <c r="K51" s="188"/>
      <c r="L51" s="188"/>
      <c r="M51" s="187"/>
      <c r="N51" s="186"/>
      <c r="O51" s="186"/>
      <c r="P51" s="186"/>
    </row>
    <row r="52" spans="1:16" ht="12.75" x14ac:dyDescent="0.2">
      <c r="A52" s="195"/>
      <c r="B52" s="193"/>
      <c r="C52" s="192"/>
      <c r="D52" s="194"/>
      <c r="E52" s="193"/>
      <c r="F52" s="192"/>
      <c r="G52" s="191"/>
      <c r="H52" s="190"/>
      <c r="I52" s="189"/>
      <c r="J52" s="188"/>
      <c r="K52" s="188"/>
      <c r="L52" s="188"/>
      <c r="M52" s="187"/>
      <c r="N52" s="186"/>
      <c r="O52" s="186"/>
      <c r="P52" s="186"/>
    </row>
    <row r="53" spans="1:16" ht="12.75" x14ac:dyDescent="0.2">
      <c r="A53" s="195"/>
      <c r="B53" s="193"/>
      <c r="C53" s="192"/>
      <c r="D53" s="194"/>
      <c r="E53" s="193"/>
      <c r="F53" s="192"/>
      <c r="G53" s="191"/>
      <c r="H53" s="190"/>
      <c r="I53" s="189"/>
      <c r="J53" s="188"/>
      <c r="K53" s="188"/>
      <c r="L53" s="188"/>
      <c r="M53" s="187"/>
      <c r="N53" s="186"/>
      <c r="O53" s="186"/>
      <c r="P53" s="186"/>
    </row>
    <row r="54" spans="1:16" ht="12.75" x14ac:dyDescent="0.2">
      <c r="A54" s="195"/>
      <c r="B54" s="193"/>
      <c r="C54" s="192"/>
      <c r="D54" s="194"/>
      <c r="E54" s="193"/>
      <c r="F54" s="192"/>
      <c r="G54" s="191"/>
      <c r="H54" s="190"/>
      <c r="I54" s="189"/>
      <c r="J54" s="188"/>
      <c r="K54" s="188"/>
      <c r="L54" s="188"/>
      <c r="M54" s="187"/>
      <c r="N54" s="186"/>
      <c r="O54" s="186"/>
      <c r="P54" s="186"/>
    </row>
    <row r="55" spans="1:16" ht="12.75" x14ac:dyDescent="0.2">
      <c r="A55" s="195"/>
      <c r="B55" s="193"/>
      <c r="C55" s="192"/>
      <c r="D55" s="194"/>
      <c r="E55" s="193"/>
      <c r="F55" s="192"/>
      <c r="G55" s="191"/>
      <c r="H55" s="190"/>
      <c r="I55" s="189"/>
      <c r="J55" s="188"/>
      <c r="K55" s="188"/>
      <c r="L55" s="188"/>
      <c r="M55" s="187"/>
      <c r="N55" s="186"/>
      <c r="O55" s="186"/>
      <c r="P55" s="186"/>
    </row>
    <row r="56" spans="1:16" ht="12.75" x14ac:dyDescent="0.2">
      <c r="A56" s="195"/>
      <c r="B56" s="193"/>
      <c r="C56" s="192"/>
      <c r="D56" s="194"/>
      <c r="E56" s="193"/>
      <c r="F56" s="192"/>
      <c r="G56" s="191"/>
      <c r="H56" s="190"/>
      <c r="I56" s="189"/>
      <c r="J56" s="188"/>
      <c r="K56" s="188"/>
      <c r="L56" s="188"/>
      <c r="M56" s="187"/>
      <c r="N56" s="186"/>
      <c r="O56" s="186"/>
      <c r="P56" s="186"/>
    </row>
    <row r="57" spans="1:16" ht="12.75" x14ac:dyDescent="0.2">
      <c r="A57" s="195"/>
      <c r="B57" s="193"/>
      <c r="C57" s="192"/>
      <c r="D57" s="194"/>
      <c r="E57" s="193"/>
      <c r="F57" s="192"/>
      <c r="G57" s="191"/>
      <c r="H57" s="190"/>
      <c r="I57" s="189"/>
      <c r="J57" s="188"/>
      <c r="K57" s="188"/>
      <c r="L57" s="188"/>
      <c r="M57" s="187"/>
      <c r="N57" s="186"/>
      <c r="O57" s="186"/>
      <c r="P57" s="186"/>
    </row>
    <row r="58" spans="1:16" ht="12.75" x14ac:dyDescent="0.2">
      <c r="A58" s="195"/>
      <c r="B58" s="193"/>
      <c r="C58" s="192"/>
      <c r="D58" s="194"/>
      <c r="E58" s="193"/>
      <c r="F58" s="192"/>
      <c r="G58" s="191"/>
      <c r="H58" s="190"/>
      <c r="I58" s="189"/>
      <c r="J58" s="188"/>
      <c r="K58" s="188"/>
      <c r="L58" s="188"/>
      <c r="M58" s="187"/>
      <c r="N58" s="186"/>
      <c r="O58" s="186"/>
      <c r="P58" s="186"/>
    </row>
    <row r="59" spans="1:16" ht="12.75" x14ac:dyDescent="0.2">
      <c r="A59" s="195"/>
      <c r="B59" s="193"/>
      <c r="C59" s="192"/>
      <c r="D59" s="194"/>
      <c r="E59" s="193"/>
      <c r="F59" s="192"/>
      <c r="G59" s="191"/>
      <c r="H59" s="190"/>
      <c r="I59" s="189"/>
      <c r="J59" s="188"/>
      <c r="K59" s="188"/>
      <c r="L59" s="188"/>
      <c r="M59" s="187"/>
      <c r="N59" s="186"/>
      <c r="O59" s="186"/>
      <c r="P59" s="186"/>
    </row>
    <row r="60" spans="1:16" ht="12.75" x14ac:dyDescent="0.2">
      <c r="A60" s="195"/>
      <c r="B60" s="193"/>
      <c r="C60" s="192"/>
      <c r="D60" s="194"/>
      <c r="E60" s="193"/>
      <c r="F60" s="192"/>
      <c r="G60" s="191"/>
      <c r="H60" s="190"/>
      <c r="I60" s="189"/>
      <c r="J60" s="188"/>
      <c r="K60" s="188"/>
      <c r="L60" s="188"/>
      <c r="M60" s="187"/>
      <c r="N60" s="186"/>
      <c r="O60" s="186"/>
      <c r="P60" s="186"/>
    </row>
    <row r="61" spans="1:16" ht="12.75" x14ac:dyDescent="0.2">
      <c r="A61" s="195"/>
      <c r="B61" s="193"/>
      <c r="C61" s="192"/>
      <c r="D61" s="194"/>
      <c r="E61" s="193"/>
      <c r="F61" s="192"/>
      <c r="G61" s="191"/>
      <c r="H61" s="190"/>
      <c r="I61" s="189"/>
      <c r="J61" s="188"/>
      <c r="K61" s="188"/>
      <c r="L61" s="188"/>
      <c r="M61" s="187"/>
      <c r="N61" s="186"/>
      <c r="O61" s="186"/>
      <c r="P61" s="186"/>
    </row>
    <row r="62" spans="1:16" ht="12.75" x14ac:dyDescent="0.2">
      <c r="A62" s="195"/>
      <c r="B62" s="193"/>
      <c r="C62" s="192"/>
      <c r="D62" s="194"/>
      <c r="E62" s="193"/>
      <c r="F62" s="192"/>
      <c r="G62" s="191"/>
      <c r="H62" s="190"/>
      <c r="I62" s="189"/>
      <c r="J62" s="188"/>
      <c r="K62" s="188"/>
      <c r="L62" s="188"/>
      <c r="M62" s="187"/>
      <c r="N62" s="186"/>
      <c r="O62" s="186"/>
      <c r="P62" s="186"/>
    </row>
    <row r="63" spans="1:16" ht="12.75" x14ac:dyDescent="0.2">
      <c r="A63" s="195"/>
      <c r="B63" s="193"/>
      <c r="C63" s="192"/>
      <c r="D63" s="194"/>
      <c r="E63" s="193"/>
      <c r="F63" s="192"/>
      <c r="G63" s="191"/>
      <c r="H63" s="190"/>
      <c r="I63" s="189"/>
      <c r="J63" s="188"/>
      <c r="K63" s="188"/>
      <c r="L63" s="188"/>
      <c r="M63" s="187"/>
      <c r="N63" s="186"/>
      <c r="O63" s="186"/>
      <c r="P63" s="186"/>
    </row>
    <row r="64" spans="1:16" ht="12.75" x14ac:dyDescent="0.2">
      <c r="A64" s="195"/>
      <c r="B64" s="193"/>
      <c r="C64" s="192"/>
      <c r="D64" s="194"/>
      <c r="E64" s="193"/>
      <c r="F64" s="192"/>
      <c r="G64" s="191"/>
      <c r="H64" s="190"/>
      <c r="I64" s="189"/>
      <c r="J64" s="188"/>
      <c r="K64" s="188"/>
      <c r="L64" s="188"/>
      <c r="M64" s="187"/>
      <c r="N64" s="186"/>
      <c r="O64" s="186"/>
      <c r="P64" s="186"/>
    </row>
    <row r="65" spans="1:16" ht="12.75" x14ac:dyDescent="0.2">
      <c r="A65" s="195"/>
      <c r="B65" s="193"/>
      <c r="C65" s="192"/>
      <c r="D65" s="194"/>
      <c r="E65" s="193"/>
      <c r="F65" s="192"/>
      <c r="G65" s="191"/>
      <c r="H65" s="190"/>
      <c r="I65" s="189"/>
      <c r="J65" s="188"/>
      <c r="K65" s="188"/>
      <c r="L65" s="188"/>
      <c r="M65" s="187"/>
      <c r="N65" s="186"/>
      <c r="O65" s="186"/>
      <c r="P65" s="186"/>
    </row>
    <row r="66" spans="1:16" ht="12.75" x14ac:dyDescent="0.2">
      <c r="A66" s="195"/>
      <c r="B66" s="193"/>
      <c r="C66" s="192"/>
      <c r="D66" s="194"/>
      <c r="E66" s="193"/>
      <c r="F66" s="192"/>
      <c r="G66" s="191"/>
      <c r="H66" s="190"/>
      <c r="I66" s="189"/>
      <c r="J66" s="188"/>
      <c r="K66" s="188"/>
      <c r="L66" s="188"/>
      <c r="M66" s="187"/>
      <c r="N66" s="186"/>
      <c r="O66" s="186"/>
      <c r="P66" s="186"/>
    </row>
    <row r="67" spans="1:16" ht="12.75" x14ac:dyDescent="0.2">
      <c r="A67" s="195"/>
      <c r="B67" s="193"/>
      <c r="C67" s="192"/>
      <c r="D67" s="194"/>
      <c r="E67" s="193"/>
      <c r="F67" s="192"/>
      <c r="G67" s="191"/>
      <c r="H67" s="190"/>
      <c r="I67" s="189"/>
      <c r="J67" s="188"/>
      <c r="K67" s="188"/>
      <c r="L67" s="188"/>
      <c r="M67" s="187"/>
      <c r="N67" s="186"/>
      <c r="O67" s="186"/>
      <c r="P67" s="186"/>
    </row>
    <row r="68" spans="1:16" ht="12.75" x14ac:dyDescent="0.2">
      <c r="A68" s="195"/>
      <c r="B68" s="193"/>
      <c r="C68" s="192"/>
      <c r="D68" s="194"/>
      <c r="E68" s="193"/>
      <c r="F68" s="192"/>
      <c r="G68" s="191"/>
      <c r="H68" s="190"/>
      <c r="I68" s="189"/>
      <c r="J68" s="188"/>
      <c r="K68" s="188"/>
      <c r="L68" s="188"/>
      <c r="M68" s="187"/>
      <c r="N68" s="186"/>
      <c r="O68" s="186"/>
      <c r="P68" s="186"/>
    </row>
    <row r="69" spans="1:16" ht="12.75" x14ac:dyDescent="0.2">
      <c r="A69" s="195"/>
      <c r="B69" s="193"/>
      <c r="C69" s="192"/>
      <c r="D69" s="194"/>
      <c r="E69" s="193"/>
      <c r="F69" s="192"/>
      <c r="G69" s="191"/>
      <c r="H69" s="190"/>
      <c r="I69" s="189"/>
      <c r="J69" s="188"/>
      <c r="K69" s="188"/>
      <c r="L69" s="188"/>
      <c r="M69" s="187"/>
      <c r="N69" s="186"/>
      <c r="O69" s="186"/>
      <c r="P69" s="186"/>
    </row>
    <row r="70" spans="1:16" ht="12.75" x14ac:dyDescent="0.2">
      <c r="A70" s="195"/>
      <c r="B70" s="193"/>
      <c r="C70" s="192"/>
      <c r="D70" s="194"/>
      <c r="E70" s="193"/>
      <c r="F70" s="192"/>
      <c r="G70" s="191"/>
      <c r="H70" s="190"/>
      <c r="I70" s="189"/>
      <c r="J70" s="188"/>
      <c r="K70" s="188"/>
      <c r="L70" s="188"/>
      <c r="M70" s="187"/>
      <c r="N70" s="186"/>
      <c r="O70" s="186"/>
      <c r="P70" s="186"/>
    </row>
    <row r="71" spans="1:16" ht="12.75" x14ac:dyDescent="0.2">
      <c r="A71" s="195"/>
      <c r="B71" s="193"/>
      <c r="C71" s="192"/>
      <c r="D71" s="194"/>
      <c r="E71" s="193"/>
      <c r="F71" s="192"/>
      <c r="G71" s="191"/>
      <c r="H71" s="190"/>
      <c r="I71" s="189"/>
      <c r="J71" s="188"/>
      <c r="K71" s="188"/>
      <c r="L71" s="188"/>
      <c r="M71" s="187"/>
      <c r="N71" s="186"/>
      <c r="O71" s="186"/>
      <c r="P71" s="186"/>
    </row>
    <row r="72" spans="1:16" ht="12.75" x14ac:dyDescent="0.2">
      <c r="A72" s="195"/>
      <c r="B72" s="193"/>
      <c r="C72" s="192"/>
      <c r="D72" s="194"/>
      <c r="E72" s="193"/>
      <c r="F72" s="192"/>
      <c r="G72" s="191"/>
      <c r="H72" s="190"/>
      <c r="I72" s="189"/>
      <c r="J72" s="188"/>
      <c r="K72" s="188"/>
      <c r="L72" s="188"/>
      <c r="M72" s="187"/>
      <c r="N72" s="186"/>
      <c r="O72" s="186"/>
      <c r="P72" s="186"/>
    </row>
    <row r="73" spans="1:16" ht="12.75" x14ac:dyDescent="0.2">
      <c r="A73" s="195"/>
      <c r="B73" s="193"/>
      <c r="C73" s="192"/>
      <c r="D73" s="194"/>
      <c r="E73" s="193"/>
      <c r="F73" s="192"/>
      <c r="G73" s="191"/>
      <c r="H73" s="190"/>
      <c r="I73" s="189"/>
      <c r="J73" s="188"/>
      <c r="K73" s="188"/>
      <c r="L73" s="188"/>
      <c r="M73" s="187"/>
      <c r="N73" s="186"/>
      <c r="O73" s="186"/>
      <c r="P73" s="186"/>
    </row>
    <row r="74" spans="1:16" ht="12.75" x14ac:dyDescent="0.2">
      <c r="A74" s="195"/>
      <c r="B74" s="193"/>
      <c r="C74" s="192"/>
      <c r="D74" s="194"/>
      <c r="E74" s="193"/>
      <c r="F74" s="192"/>
      <c r="G74" s="191"/>
      <c r="H74" s="190"/>
      <c r="I74" s="189"/>
      <c r="J74" s="188"/>
      <c r="K74" s="188"/>
      <c r="L74" s="188"/>
      <c r="M74" s="187"/>
      <c r="N74" s="186"/>
      <c r="O74" s="186"/>
      <c r="P74" s="186"/>
    </row>
    <row r="75" spans="1:16" ht="12.75" x14ac:dyDescent="0.2">
      <c r="A75" s="195"/>
      <c r="B75" s="193"/>
      <c r="C75" s="192"/>
      <c r="D75" s="194"/>
      <c r="E75" s="193"/>
      <c r="F75" s="192"/>
      <c r="G75" s="191"/>
      <c r="H75" s="190"/>
      <c r="I75" s="189"/>
      <c r="J75" s="188"/>
      <c r="K75" s="188"/>
      <c r="L75" s="188"/>
      <c r="M75" s="187"/>
      <c r="N75" s="186"/>
      <c r="O75" s="186"/>
      <c r="P75" s="186"/>
    </row>
    <row r="76" spans="1:16" ht="12.75" x14ac:dyDescent="0.2">
      <c r="A76" s="195"/>
      <c r="B76" s="193"/>
      <c r="C76" s="192"/>
      <c r="D76" s="194"/>
      <c r="E76" s="193"/>
      <c r="F76" s="192"/>
      <c r="G76" s="191"/>
      <c r="H76" s="190"/>
      <c r="I76" s="189"/>
      <c r="J76" s="188"/>
      <c r="K76" s="188"/>
      <c r="L76" s="188"/>
      <c r="M76" s="187"/>
      <c r="N76" s="186"/>
      <c r="O76" s="186"/>
      <c r="P76" s="186"/>
    </row>
    <row r="77" spans="1:16" ht="12.75" x14ac:dyDescent="0.2">
      <c r="A77" s="195"/>
      <c r="B77" s="193"/>
      <c r="C77" s="192"/>
      <c r="D77" s="194"/>
      <c r="E77" s="193"/>
      <c r="F77" s="192"/>
      <c r="G77" s="191"/>
      <c r="H77" s="190"/>
      <c r="I77" s="189"/>
      <c r="J77" s="188"/>
      <c r="K77" s="188"/>
      <c r="L77" s="188"/>
      <c r="M77" s="187"/>
      <c r="N77" s="186"/>
      <c r="O77" s="186"/>
      <c r="P77" s="186"/>
    </row>
    <row r="78" spans="1:16" ht="12.75" x14ac:dyDescent="0.2">
      <c r="A78" s="195"/>
      <c r="B78" s="193"/>
      <c r="C78" s="192"/>
      <c r="D78" s="194"/>
      <c r="E78" s="193"/>
      <c r="F78" s="192"/>
      <c r="G78" s="191"/>
      <c r="H78" s="190"/>
      <c r="I78" s="189"/>
      <c r="J78" s="188"/>
      <c r="K78" s="188"/>
      <c r="L78" s="188"/>
      <c r="M78" s="187"/>
      <c r="N78" s="186"/>
      <c r="O78" s="186"/>
      <c r="P78" s="186"/>
    </row>
    <row r="79" spans="1:16" ht="12.75" x14ac:dyDescent="0.2">
      <c r="A79" s="195"/>
      <c r="B79" s="193"/>
      <c r="C79" s="192"/>
      <c r="D79" s="194"/>
      <c r="E79" s="193"/>
      <c r="F79" s="192"/>
      <c r="G79" s="191"/>
      <c r="H79" s="190"/>
      <c r="I79" s="189"/>
      <c r="J79" s="188"/>
      <c r="K79" s="188"/>
      <c r="L79" s="188"/>
      <c r="M79" s="187"/>
      <c r="N79" s="186"/>
      <c r="O79" s="186"/>
      <c r="P79" s="186"/>
    </row>
    <row r="80" spans="1:16" ht="12.75" x14ac:dyDescent="0.2">
      <c r="A80" s="195"/>
      <c r="B80" s="193"/>
      <c r="C80" s="192"/>
      <c r="D80" s="194"/>
      <c r="E80" s="193"/>
      <c r="F80" s="192"/>
      <c r="G80" s="191"/>
      <c r="H80" s="190"/>
      <c r="I80" s="189"/>
      <c r="J80" s="188"/>
      <c r="K80" s="188"/>
      <c r="L80" s="188"/>
      <c r="M80" s="187"/>
      <c r="N80" s="186"/>
      <c r="O80" s="186"/>
      <c r="P80" s="186"/>
    </row>
    <row r="81" spans="1:16" ht="12.75" x14ac:dyDescent="0.2">
      <c r="A81" s="195"/>
      <c r="B81" s="193"/>
      <c r="C81" s="192"/>
      <c r="D81" s="194"/>
      <c r="E81" s="193"/>
      <c r="F81" s="192"/>
      <c r="G81" s="191"/>
      <c r="H81" s="190"/>
      <c r="I81" s="189"/>
      <c r="J81" s="188"/>
      <c r="K81" s="188"/>
      <c r="L81" s="188"/>
      <c r="M81" s="187"/>
      <c r="N81" s="186"/>
      <c r="O81" s="186"/>
      <c r="P81" s="186"/>
    </row>
    <row r="82" spans="1:16" ht="12.75" x14ac:dyDescent="0.2">
      <c r="A82" s="195"/>
      <c r="B82" s="193"/>
      <c r="C82" s="192"/>
      <c r="D82" s="194"/>
      <c r="E82" s="193"/>
      <c r="F82" s="192"/>
      <c r="G82" s="191"/>
      <c r="H82" s="190"/>
      <c r="I82" s="189"/>
      <c r="J82" s="188"/>
      <c r="K82" s="188"/>
      <c r="L82" s="188"/>
      <c r="M82" s="187"/>
      <c r="N82" s="186"/>
      <c r="O82" s="186"/>
      <c r="P82" s="186"/>
    </row>
    <row r="83" spans="1:16" ht="12.75" x14ac:dyDescent="0.2">
      <c r="A83" s="195"/>
      <c r="B83" s="193"/>
      <c r="C83" s="192"/>
      <c r="D83" s="194"/>
      <c r="E83" s="193"/>
      <c r="F83" s="192"/>
      <c r="G83" s="191"/>
      <c r="H83" s="190"/>
      <c r="I83" s="189"/>
      <c r="J83" s="188"/>
      <c r="K83" s="188"/>
      <c r="L83" s="188"/>
      <c r="M83" s="187"/>
      <c r="N83" s="186"/>
      <c r="O83" s="186"/>
      <c r="P83" s="186"/>
    </row>
    <row r="84" spans="1:16" ht="12.75" x14ac:dyDescent="0.2">
      <c r="A84" s="195"/>
      <c r="B84" s="193"/>
      <c r="C84" s="192"/>
      <c r="D84" s="194"/>
      <c r="E84" s="193"/>
      <c r="F84" s="192"/>
      <c r="G84" s="191"/>
      <c r="H84" s="190"/>
      <c r="I84" s="189"/>
      <c r="J84" s="188"/>
      <c r="K84" s="188"/>
      <c r="L84" s="188"/>
      <c r="M84" s="187"/>
      <c r="N84" s="186"/>
      <c r="O84" s="186"/>
      <c r="P84" s="186"/>
    </row>
    <row r="85" spans="1:16" ht="12.75" x14ac:dyDescent="0.2">
      <c r="A85" s="195"/>
      <c r="B85" s="193"/>
      <c r="C85" s="192"/>
      <c r="D85" s="194"/>
      <c r="E85" s="193"/>
      <c r="F85" s="192"/>
      <c r="G85" s="191"/>
      <c r="H85" s="190"/>
      <c r="I85" s="189"/>
      <c r="J85" s="188"/>
      <c r="K85" s="188"/>
      <c r="L85" s="188"/>
      <c r="M85" s="187"/>
      <c r="N85" s="186"/>
      <c r="O85" s="186"/>
      <c r="P85" s="186"/>
    </row>
    <row r="86" spans="1:16" ht="12.75" x14ac:dyDescent="0.2">
      <c r="A86" s="195"/>
      <c r="B86" s="193"/>
      <c r="C86" s="192"/>
      <c r="D86" s="194"/>
      <c r="E86" s="193"/>
      <c r="F86" s="192"/>
      <c r="G86" s="191"/>
      <c r="H86" s="190"/>
      <c r="I86" s="189"/>
      <c r="J86" s="188"/>
      <c r="K86" s="188"/>
      <c r="L86" s="188"/>
      <c r="M86" s="187"/>
      <c r="N86" s="186"/>
      <c r="O86" s="186"/>
      <c r="P86" s="186"/>
    </row>
    <row r="87" spans="1:16" ht="12.75" x14ac:dyDescent="0.2">
      <c r="A87" s="195"/>
      <c r="B87" s="193"/>
      <c r="C87" s="192"/>
      <c r="D87" s="194"/>
      <c r="E87" s="193"/>
      <c r="F87" s="192"/>
      <c r="G87" s="191"/>
      <c r="H87" s="190"/>
      <c r="I87" s="189"/>
      <c r="J87" s="188"/>
      <c r="K87" s="188"/>
      <c r="L87" s="188"/>
      <c r="M87" s="187"/>
      <c r="N87" s="186"/>
      <c r="O87" s="186"/>
      <c r="P87" s="186"/>
    </row>
    <row r="88" spans="1:16" ht="12.75" x14ac:dyDescent="0.2">
      <c r="A88" s="195"/>
      <c r="B88" s="193"/>
      <c r="C88" s="192"/>
      <c r="D88" s="194"/>
      <c r="E88" s="193"/>
      <c r="F88" s="192"/>
      <c r="G88" s="191"/>
      <c r="H88" s="190"/>
      <c r="I88" s="189"/>
      <c r="J88" s="188"/>
      <c r="K88" s="188"/>
      <c r="L88" s="188"/>
      <c r="M88" s="187"/>
      <c r="N88" s="186"/>
      <c r="O88" s="186"/>
      <c r="P88" s="186"/>
    </row>
    <row r="89" spans="1:16" ht="12.75" x14ac:dyDescent="0.2">
      <c r="A89" s="195"/>
      <c r="B89" s="193"/>
      <c r="C89" s="192"/>
      <c r="D89" s="194"/>
      <c r="E89" s="193"/>
      <c r="F89" s="192"/>
      <c r="G89" s="191"/>
      <c r="H89" s="190"/>
      <c r="I89" s="189"/>
      <c r="J89" s="188"/>
      <c r="K89" s="188"/>
      <c r="L89" s="188"/>
      <c r="M89" s="187"/>
      <c r="N89" s="186"/>
      <c r="O89" s="186"/>
      <c r="P89" s="186"/>
    </row>
    <row r="90" spans="1:16" ht="12.75" x14ac:dyDescent="0.2">
      <c r="A90" s="195"/>
      <c r="B90" s="193"/>
      <c r="C90" s="192"/>
      <c r="D90" s="194"/>
      <c r="E90" s="193"/>
      <c r="F90" s="192"/>
      <c r="G90" s="191"/>
      <c r="H90" s="190"/>
      <c r="I90" s="189"/>
      <c r="J90" s="188"/>
      <c r="K90" s="188"/>
      <c r="L90" s="188"/>
      <c r="M90" s="187"/>
      <c r="N90" s="186"/>
      <c r="O90" s="186"/>
      <c r="P90" s="186"/>
    </row>
    <row r="91" spans="1:16" ht="12.75" x14ac:dyDescent="0.2">
      <c r="A91" s="195"/>
      <c r="B91" s="193"/>
      <c r="C91" s="192"/>
      <c r="D91" s="194"/>
      <c r="E91" s="193"/>
      <c r="F91" s="192"/>
      <c r="G91" s="191"/>
      <c r="H91" s="190"/>
      <c r="I91" s="189"/>
      <c r="J91" s="188"/>
      <c r="K91" s="188"/>
      <c r="L91" s="188"/>
      <c r="M91" s="187"/>
      <c r="N91" s="186"/>
      <c r="O91" s="186"/>
      <c r="P91" s="186"/>
    </row>
    <row r="92" spans="1:16" ht="12.75" x14ac:dyDescent="0.2">
      <c r="A92" s="195"/>
      <c r="B92" s="193"/>
      <c r="C92" s="192"/>
      <c r="D92" s="194"/>
      <c r="E92" s="193"/>
      <c r="F92" s="192"/>
      <c r="G92" s="191"/>
      <c r="H92" s="190"/>
      <c r="I92" s="189"/>
      <c r="J92" s="188"/>
      <c r="K92" s="188"/>
      <c r="L92" s="188"/>
      <c r="M92" s="187"/>
      <c r="N92" s="186"/>
      <c r="O92" s="186"/>
      <c r="P92" s="186"/>
    </row>
    <row r="93" spans="1:16" ht="12.75" x14ac:dyDescent="0.2">
      <c r="A93" s="195"/>
      <c r="B93" s="193"/>
      <c r="C93" s="192"/>
      <c r="D93" s="194"/>
      <c r="E93" s="193"/>
      <c r="F93" s="192"/>
      <c r="G93" s="191"/>
      <c r="H93" s="190"/>
      <c r="I93" s="189"/>
      <c r="J93" s="188"/>
      <c r="K93" s="188"/>
      <c r="L93" s="188"/>
      <c r="M93" s="187"/>
      <c r="N93" s="186"/>
      <c r="O93" s="186"/>
      <c r="P93" s="186"/>
    </row>
    <row r="94" spans="1:16" ht="12.75" x14ac:dyDescent="0.2">
      <c r="A94" s="195"/>
      <c r="B94" s="193"/>
      <c r="C94" s="192"/>
      <c r="D94" s="194"/>
      <c r="E94" s="193"/>
      <c r="F94" s="192"/>
      <c r="G94" s="191"/>
      <c r="H94" s="190"/>
      <c r="I94" s="189"/>
      <c r="J94" s="188"/>
      <c r="K94" s="188"/>
      <c r="L94" s="188"/>
      <c r="M94" s="187"/>
      <c r="N94" s="186"/>
      <c r="O94" s="186"/>
      <c r="P94" s="186"/>
    </row>
    <row r="95" spans="1:16" ht="12.75" x14ac:dyDescent="0.2">
      <c r="A95" s="195"/>
      <c r="B95" s="193"/>
      <c r="C95" s="192"/>
      <c r="D95" s="194"/>
      <c r="E95" s="193"/>
      <c r="F95" s="192"/>
      <c r="G95" s="191"/>
      <c r="H95" s="190"/>
      <c r="I95" s="189"/>
      <c r="J95" s="188"/>
      <c r="K95" s="188"/>
      <c r="L95" s="188"/>
      <c r="M95" s="187"/>
      <c r="N95" s="186"/>
      <c r="O95" s="186"/>
      <c r="P95" s="186"/>
    </row>
    <row r="96" spans="1:16" ht="12.75" x14ac:dyDescent="0.2">
      <c r="A96" s="195"/>
      <c r="B96" s="193"/>
      <c r="C96" s="192"/>
      <c r="D96" s="194"/>
      <c r="E96" s="193"/>
      <c r="F96" s="192"/>
      <c r="G96" s="191"/>
      <c r="H96" s="190"/>
      <c r="I96" s="189"/>
      <c r="J96" s="188"/>
      <c r="K96" s="188"/>
      <c r="L96" s="188"/>
      <c r="M96" s="187"/>
      <c r="N96" s="186"/>
      <c r="O96" s="186"/>
      <c r="P96" s="186"/>
    </row>
    <row r="97" spans="1:16" ht="12.75" x14ac:dyDescent="0.2">
      <c r="A97" s="195"/>
      <c r="B97" s="193"/>
      <c r="C97" s="192"/>
      <c r="D97" s="194"/>
      <c r="E97" s="193"/>
      <c r="F97" s="192"/>
      <c r="G97" s="191"/>
      <c r="H97" s="190"/>
      <c r="I97" s="189"/>
      <c r="J97" s="188"/>
      <c r="K97" s="188"/>
      <c r="L97" s="188"/>
      <c r="M97" s="187"/>
      <c r="N97" s="186"/>
      <c r="O97" s="186"/>
      <c r="P97" s="186"/>
    </row>
    <row r="98" spans="1:16" ht="12.75" x14ac:dyDescent="0.2">
      <c r="A98" s="195"/>
      <c r="B98" s="193"/>
      <c r="C98" s="192"/>
      <c r="D98" s="194"/>
      <c r="E98" s="193"/>
      <c r="F98" s="192"/>
      <c r="G98" s="191"/>
      <c r="H98" s="190"/>
      <c r="I98" s="189"/>
      <c r="J98" s="188"/>
      <c r="K98" s="188"/>
      <c r="L98" s="188"/>
      <c r="M98" s="187"/>
      <c r="N98" s="186"/>
      <c r="O98" s="186"/>
      <c r="P98" s="186"/>
    </row>
    <row r="99" spans="1:16" ht="12.75" x14ac:dyDescent="0.2">
      <c r="A99" s="195"/>
      <c r="B99" s="193"/>
      <c r="C99" s="192"/>
      <c r="D99" s="194"/>
      <c r="E99" s="193"/>
      <c r="F99" s="192"/>
      <c r="G99" s="191"/>
      <c r="H99" s="190"/>
      <c r="I99" s="189"/>
      <c r="J99" s="188"/>
      <c r="K99" s="188"/>
      <c r="L99" s="188"/>
      <c r="M99" s="187"/>
      <c r="N99" s="186"/>
      <c r="O99" s="186"/>
      <c r="P99" s="186"/>
    </row>
    <row r="100" spans="1:16" ht="12.75" x14ac:dyDescent="0.2">
      <c r="A100" s="195"/>
      <c r="B100" s="193"/>
      <c r="C100" s="192"/>
      <c r="D100" s="194"/>
      <c r="E100" s="193"/>
      <c r="F100" s="192"/>
      <c r="G100" s="191"/>
      <c r="H100" s="190"/>
      <c r="I100" s="189"/>
      <c r="J100" s="188"/>
      <c r="K100" s="188"/>
      <c r="L100" s="188"/>
      <c r="M100" s="187"/>
      <c r="N100" s="186"/>
      <c r="O100" s="186"/>
      <c r="P100" s="186"/>
    </row>
    <row r="101" spans="1:16" ht="12.75" x14ac:dyDescent="0.2">
      <c r="A101" s="195"/>
      <c r="B101" s="193"/>
      <c r="C101" s="192"/>
      <c r="D101" s="194"/>
      <c r="E101" s="193"/>
      <c r="F101" s="192"/>
      <c r="G101" s="191"/>
      <c r="H101" s="190"/>
      <c r="I101" s="189"/>
      <c r="J101" s="188"/>
      <c r="K101" s="188"/>
      <c r="L101" s="188"/>
      <c r="M101" s="187"/>
      <c r="N101" s="186"/>
      <c r="O101" s="186"/>
      <c r="P101" s="186"/>
    </row>
    <row r="102" spans="1:16" ht="12.75" x14ac:dyDescent="0.2">
      <c r="A102" s="195"/>
      <c r="B102" s="193"/>
      <c r="C102" s="192"/>
      <c r="D102" s="194"/>
      <c r="E102" s="193"/>
      <c r="F102" s="192"/>
      <c r="G102" s="191"/>
      <c r="H102" s="190"/>
      <c r="I102" s="189"/>
      <c r="J102" s="188"/>
      <c r="K102" s="188"/>
      <c r="L102" s="188"/>
      <c r="M102" s="187"/>
      <c r="N102" s="186"/>
      <c r="O102" s="186"/>
      <c r="P102" s="186"/>
    </row>
    <row r="103" spans="1:16" ht="12.75" x14ac:dyDescent="0.2">
      <c r="A103" s="195"/>
      <c r="B103" s="193"/>
      <c r="C103" s="192"/>
      <c r="D103" s="194"/>
      <c r="E103" s="193"/>
      <c r="F103" s="192"/>
      <c r="G103" s="191"/>
      <c r="H103" s="190"/>
      <c r="I103" s="189"/>
      <c r="J103" s="188"/>
      <c r="K103" s="188"/>
      <c r="L103" s="188"/>
      <c r="M103" s="187"/>
      <c r="N103" s="186"/>
      <c r="O103" s="186"/>
      <c r="P103" s="186"/>
    </row>
    <row r="104" spans="1:16" ht="12.75" x14ac:dyDescent="0.2">
      <c r="A104" s="195"/>
      <c r="B104" s="193"/>
      <c r="C104" s="192"/>
      <c r="D104" s="194"/>
      <c r="E104" s="193"/>
      <c r="F104" s="192"/>
      <c r="G104" s="191"/>
      <c r="H104" s="190"/>
      <c r="I104" s="189"/>
      <c r="J104" s="188"/>
      <c r="K104" s="188"/>
      <c r="L104" s="188"/>
      <c r="M104" s="187"/>
      <c r="N104" s="186"/>
      <c r="O104" s="186"/>
      <c r="P104" s="186"/>
    </row>
    <row r="105" spans="1:16" ht="12.75" x14ac:dyDescent="0.2">
      <c r="A105" s="195"/>
      <c r="B105" s="193"/>
      <c r="C105" s="192"/>
      <c r="D105" s="194"/>
      <c r="E105" s="193"/>
      <c r="F105" s="192"/>
      <c r="G105" s="191"/>
      <c r="H105" s="190"/>
      <c r="I105" s="189"/>
      <c r="J105" s="188"/>
      <c r="K105" s="188"/>
      <c r="L105" s="188"/>
      <c r="M105" s="187"/>
      <c r="N105" s="186"/>
      <c r="O105" s="186"/>
      <c r="P105" s="186"/>
    </row>
    <row r="106" spans="1:16" ht="12.75" x14ac:dyDescent="0.2">
      <c r="A106" s="195"/>
      <c r="B106" s="193"/>
      <c r="C106" s="192"/>
      <c r="D106" s="194"/>
      <c r="E106" s="193"/>
      <c r="F106" s="192"/>
      <c r="G106" s="191"/>
      <c r="H106" s="190"/>
      <c r="I106" s="189"/>
      <c r="J106" s="188"/>
      <c r="K106" s="188"/>
      <c r="L106" s="188"/>
      <c r="M106" s="187"/>
      <c r="N106" s="186"/>
      <c r="O106" s="186"/>
      <c r="P106" s="186"/>
    </row>
    <row r="107" spans="1:16" ht="12.75" x14ac:dyDescent="0.2">
      <c r="A107" s="195"/>
      <c r="B107" s="193"/>
      <c r="C107" s="192"/>
      <c r="D107" s="194"/>
      <c r="E107" s="193"/>
      <c r="F107" s="192"/>
      <c r="G107" s="191"/>
      <c r="H107" s="190"/>
      <c r="I107" s="189"/>
      <c r="J107" s="188"/>
      <c r="K107" s="188"/>
      <c r="L107" s="188"/>
      <c r="M107" s="187"/>
      <c r="N107" s="186"/>
      <c r="O107" s="186"/>
      <c r="P107" s="186"/>
    </row>
    <row r="108" spans="1:16" ht="12.75" x14ac:dyDescent="0.2">
      <c r="A108" s="195"/>
      <c r="B108" s="193"/>
      <c r="C108" s="192"/>
      <c r="D108" s="194"/>
      <c r="E108" s="193"/>
      <c r="F108" s="192"/>
      <c r="G108" s="191"/>
      <c r="H108" s="190"/>
      <c r="I108" s="189"/>
      <c r="J108" s="188"/>
      <c r="K108" s="188"/>
      <c r="L108" s="188"/>
      <c r="M108" s="187"/>
      <c r="N108" s="186"/>
      <c r="O108" s="186"/>
      <c r="P108" s="186"/>
    </row>
    <row r="109" spans="1:16" ht="12.75" x14ac:dyDescent="0.2">
      <c r="A109" s="195"/>
      <c r="B109" s="193"/>
      <c r="C109" s="192"/>
      <c r="D109" s="194"/>
      <c r="E109" s="193"/>
      <c r="F109" s="192"/>
      <c r="G109" s="191"/>
      <c r="H109" s="190"/>
      <c r="I109" s="189"/>
      <c r="J109" s="188"/>
      <c r="K109" s="188"/>
      <c r="L109" s="188"/>
      <c r="M109" s="187"/>
      <c r="N109" s="186"/>
      <c r="O109" s="186"/>
      <c r="P109" s="186"/>
    </row>
    <row r="110" spans="1:16" ht="12.75" x14ac:dyDescent="0.2">
      <c r="A110" s="195"/>
      <c r="B110" s="193"/>
      <c r="C110" s="192"/>
      <c r="D110" s="194"/>
      <c r="E110" s="193"/>
      <c r="F110" s="192"/>
      <c r="G110" s="191"/>
      <c r="H110" s="190"/>
      <c r="I110" s="189"/>
      <c r="J110" s="188"/>
      <c r="K110" s="188"/>
      <c r="L110" s="188"/>
      <c r="M110" s="187"/>
      <c r="N110" s="186"/>
      <c r="O110" s="186"/>
      <c r="P110" s="186"/>
    </row>
    <row r="111" spans="1:16" ht="12.75" x14ac:dyDescent="0.2">
      <c r="A111" s="195"/>
      <c r="B111" s="193"/>
      <c r="C111" s="192"/>
      <c r="D111" s="194"/>
      <c r="E111" s="193"/>
      <c r="F111" s="192"/>
      <c r="G111" s="191"/>
      <c r="H111" s="190"/>
      <c r="I111" s="189"/>
      <c r="J111" s="188"/>
      <c r="K111" s="188"/>
      <c r="L111" s="188"/>
      <c r="M111" s="187"/>
      <c r="N111" s="186"/>
      <c r="O111" s="186"/>
      <c r="P111" s="186"/>
    </row>
    <row r="112" spans="1:16" ht="12.75" x14ac:dyDescent="0.2">
      <c r="A112" s="195"/>
      <c r="B112" s="193"/>
      <c r="C112" s="192"/>
      <c r="D112" s="194"/>
      <c r="E112" s="193"/>
      <c r="F112" s="192"/>
      <c r="G112" s="191"/>
      <c r="H112" s="190"/>
      <c r="I112" s="189"/>
      <c r="J112" s="188"/>
      <c r="K112" s="188"/>
      <c r="L112" s="188"/>
      <c r="M112" s="187"/>
      <c r="N112" s="186"/>
      <c r="O112" s="186"/>
      <c r="P112" s="186"/>
    </row>
    <row r="113" spans="1:16" ht="12.75" x14ac:dyDescent="0.2">
      <c r="A113" s="195"/>
      <c r="B113" s="193"/>
      <c r="C113" s="192"/>
      <c r="D113" s="194"/>
      <c r="E113" s="193"/>
      <c r="F113" s="192"/>
      <c r="G113" s="191"/>
      <c r="H113" s="190"/>
      <c r="I113" s="189"/>
      <c r="J113" s="188"/>
      <c r="K113" s="188"/>
      <c r="L113" s="188"/>
      <c r="M113" s="187"/>
      <c r="N113" s="186"/>
      <c r="O113" s="186"/>
      <c r="P113" s="186"/>
    </row>
    <row r="114" spans="1:16" ht="12.75" x14ac:dyDescent="0.2">
      <c r="A114" s="195"/>
      <c r="B114" s="193"/>
      <c r="C114" s="192"/>
      <c r="D114" s="194"/>
      <c r="E114" s="193"/>
      <c r="F114" s="192"/>
      <c r="G114" s="191"/>
      <c r="H114" s="190"/>
      <c r="I114" s="189"/>
      <c r="J114" s="188"/>
      <c r="K114" s="188"/>
      <c r="L114" s="188"/>
      <c r="M114" s="187"/>
      <c r="N114" s="186"/>
      <c r="O114" s="186"/>
      <c r="P114" s="186"/>
    </row>
    <row r="115" spans="1:16" ht="12.75" x14ac:dyDescent="0.2">
      <c r="A115" s="195"/>
      <c r="B115" s="193"/>
      <c r="C115" s="192"/>
      <c r="D115" s="194"/>
      <c r="E115" s="193"/>
      <c r="F115" s="192"/>
      <c r="G115" s="191"/>
      <c r="H115" s="190"/>
      <c r="I115" s="189"/>
      <c r="J115" s="188"/>
      <c r="K115" s="188"/>
      <c r="L115" s="188"/>
      <c r="M115" s="187"/>
      <c r="N115" s="186"/>
      <c r="O115" s="186"/>
      <c r="P115" s="186"/>
    </row>
    <row r="116" spans="1:16" ht="12.75" x14ac:dyDescent="0.2">
      <c r="A116" s="195"/>
      <c r="B116" s="193"/>
      <c r="C116" s="192"/>
      <c r="D116" s="194"/>
      <c r="E116" s="193"/>
      <c r="F116" s="192"/>
      <c r="G116" s="191"/>
      <c r="H116" s="190"/>
      <c r="I116" s="189"/>
      <c r="J116" s="188"/>
      <c r="K116" s="188"/>
      <c r="L116" s="188"/>
      <c r="M116" s="187"/>
      <c r="N116" s="186"/>
      <c r="O116" s="186"/>
      <c r="P116" s="186"/>
    </row>
    <row r="117" spans="1:16" ht="12.75" x14ac:dyDescent="0.2">
      <c r="A117" s="195"/>
      <c r="B117" s="193"/>
      <c r="C117" s="192"/>
      <c r="D117" s="194"/>
      <c r="E117" s="193"/>
      <c r="F117" s="192"/>
      <c r="G117" s="191"/>
      <c r="H117" s="190"/>
      <c r="I117" s="189"/>
      <c r="J117" s="188"/>
      <c r="K117" s="188"/>
      <c r="L117" s="188"/>
      <c r="M117" s="187"/>
      <c r="N117" s="186"/>
      <c r="O117" s="186"/>
      <c r="P117" s="186"/>
    </row>
    <row r="118" spans="1:16" ht="12.75" x14ac:dyDescent="0.2">
      <c r="A118" s="195"/>
      <c r="B118" s="193"/>
      <c r="C118" s="192"/>
      <c r="D118" s="194"/>
      <c r="E118" s="193"/>
      <c r="F118" s="192"/>
      <c r="G118" s="191"/>
      <c r="H118" s="190"/>
      <c r="I118" s="189"/>
      <c r="J118" s="188"/>
      <c r="K118" s="188"/>
      <c r="L118" s="188"/>
      <c r="M118" s="187"/>
      <c r="N118" s="186"/>
      <c r="O118" s="186"/>
      <c r="P118" s="186"/>
    </row>
    <row r="119" spans="1:16" ht="12.75" x14ac:dyDescent="0.2">
      <c r="A119" s="195"/>
      <c r="B119" s="193"/>
      <c r="C119" s="192"/>
      <c r="D119" s="194"/>
      <c r="E119" s="193"/>
      <c r="F119" s="192"/>
      <c r="G119" s="191"/>
      <c r="H119" s="190"/>
      <c r="I119" s="189"/>
      <c r="J119" s="188"/>
      <c r="K119" s="188"/>
      <c r="L119" s="188"/>
      <c r="M119" s="187"/>
      <c r="N119" s="186"/>
      <c r="O119" s="186"/>
      <c r="P119" s="186"/>
    </row>
    <row r="120" spans="1:16" ht="12.75" x14ac:dyDescent="0.2">
      <c r="A120" s="195"/>
      <c r="B120" s="193"/>
      <c r="C120" s="192"/>
      <c r="D120" s="194"/>
      <c r="E120" s="193"/>
      <c r="F120" s="192"/>
      <c r="G120" s="191"/>
      <c r="H120" s="190"/>
      <c r="I120" s="189"/>
      <c r="J120" s="188"/>
      <c r="K120" s="188"/>
      <c r="L120" s="188"/>
      <c r="M120" s="187"/>
      <c r="N120" s="186"/>
      <c r="O120" s="186"/>
      <c r="P120" s="186"/>
    </row>
    <row r="121" spans="1:16" ht="12.75" x14ac:dyDescent="0.2">
      <c r="A121" s="195"/>
      <c r="B121" s="193"/>
      <c r="C121" s="192"/>
      <c r="D121" s="194"/>
      <c r="E121" s="193"/>
      <c r="F121" s="192"/>
      <c r="G121" s="191"/>
      <c r="H121" s="190"/>
      <c r="I121" s="189"/>
      <c r="J121" s="188"/>
      <c r="K121" s="188"/>
      <c r="L121" s="188"/>
      <c r="M121" s="187"/>
      <c r="N121" s="186"/>
      <c r="O121" s="186"/>
      <c r="P121" s="186"/>
    </row>
    <row r="122" spans="1:16" ht="12.75" x14ac:dyDescent="0.2">
      <c r="A122" s="195"/>
      <c r="B122" s="193"/>
      <c r="C122" s="192"/>
      <c r="D122" s="194"/>
      <c r="E122" s="193"/>
      <c r="F122" s="192"/>
      <c r="G122" s="191"/>
      <c r="H122" s="190"/>
      <c r="I122" s="189"/>
      <c r="J122" s="188"/>
      <c r="K122" s="188"/>
      <c r="L122" s="188"/>
      <c r="M122" s="187"/>
      <c r="N122" s="186"/>
      <c r="O122" s="186"/>
      <c r="P122" s="186"/>
    </row>
    <row r="123" spans="1:16" ht="12.75" x14ac:dyDescent="0.2">
      <c r="A123" s="195"/>
      <c r="B123" s="193"/>
      <c r="C123" s="192"/>
      <c r="D123" s="194"/>
      <c r="E123" s="193"/>
      <c r="F123" s="192"/>
      <c r="G123" s="191"/>
      <c r="H123" s="190"/>
      <c r="I123" s="189"/>
      <c r="J123" s="188"/>
      <c r="K123" s="188"/>
      <c r="L123" s="188"/>
      <c r="M123" s="187"/>
      <c r="N123" s="186"/>
      <c r="O123" s="186"/>
      <c r="P123" s="186"/>
    </row>
    <row r="124" spans="1:16" ht="12.75" x14ac:dyDescent="0.2">
      <c r="A124" s="195"/>
      <c r="B124" s="193"/>
      <c r="C124" s="192"/>
      <c r="D124" s="194"/>
      <c r="E124" s="193"/>
      <c r="F124" s="192"/>
      <c r="G124" s="191"/>
      <c r="H124" s="190"/>
      <c r="I124" s="189"/>
      <c r="J124" s="188"/>
      <c r="K124" s="188"/>
      <c r="L124" s="188"/>
      <c r="M124" s="187"/>
      <c r="N124" s="186"/>
      <c r="O124" s="186"/>
      <c r="P124" s="186"/>
    </row>
    <row r="125" spans="1:16" ht="12.75" x14ac:dyDescent="0.2">
      <c r="A125" s="195"/>
      <c r="B125" s="193"/>
      <c r="C125" s="192"/>
      <c r="D125" s="194"/>
      <c r="E125" s="193"/>
      <c r="F125" s="192"/>
      <c r="G125" s="191"/>
      <c r="H125" s="190"/>
      <c r="I125" s="189"/>
      <c r="J125" s="188"/>
      <c r="K125" s="188"/>
      <c r="L125" s="188"/>
      <c r="M125" s="187"/>
      <c r="N125" s="186"/>
      <c r="O125" s="186"/>
      <c r="P125" s="186"/>
    </row>
    <row r="126" spans="1:16" ht="12.75" x14ac:dyDescent="0.2">
      <c r="A126" s="195"/>
      <c r="B126" s="193"/>
      <c r="C126" s="192"/>
      <c r="D126" s="194"/>
      <c r="E126" s="193"/>
      <c r="F126" s="192"/>
      <c r="G126" s="191"/>
      <c r="H126" s="190"/>
      <c r="I126" s="189"/>
      <c r="J126" s="188"/>
      <c r="K126" s="188"/>
      <c r="L126" s="188"/>
      <c r="M126" s="187"/>
      <c r="N126" s="186"/>
      <c r="O126" s="186"/>
      <c r="P126" s="186"/>
    </row>
    <row r="127" spans="1:16" ht="12.75" x14ac:dyDescent="0.2">
      <c r="A127" s="195"/>
      <c r="B127" s="193"/>
      <c r="C127" s="192"/>
      <c r="D127" s="194"/>
      <c r="E127" s="193"/>
      <c r="F127" s="192"/>
      <c r="G127" s="191"/>
      <c r="H127" s="190"/>
      <c r="I127" s="189"/>
      <c r="J127" s="188"/>
      <c r="K127" s="188"/>
      <c r="L127" s="188"/>
      <c r="M127" s="187"/>
      <c r="N127" s="186"/>
      <c r="O127" s="186"/>
      <c r="P127" s="186"/>
    </row>
    <row r="128" spans="1:16" ht="12.75" x14ac:dyDescent="0.2">
      <c r="A128" s="195"/>
      <c r="B128" s="193"/>
      <c r="C128" s="192"/>
      <c r="D128" s="194"/>
      <c r="E128" s="193"/>
      <c r="F128" s="192"/>
      <c r="G128" s="191"/>
      <c r="H128" s="190"/>
      <c r="I128" s="189"/>
      <c r="J128" s="188"/>
      <c r="K128" s="188"/>
      <c r="L128" s="188"/>
      <c r="M128" s="187"/>
      <c r="N128" s="186"/>
      <c r="O128" s="186"/>
      <c r="P128" s="186"/>
    </row>
    <row r="129" spans="1:16" ht="12.75" x14ac:dyDescent="0.2">
      <c r="A129" s="195"/>
      <c r="B129" s="193"/>
      <c r="C129" s="192"/>
      <c r="D129" s="194"/>
      <c r="E129" s="193"/>
      <c r="F129" s="192"/>
      <c r="G129" s="191"/>
      <c r="H129" s="190"/>
      <c r="I129" s="189"/>
      <c r="J129" s="188"/>
      <c r="K129" s="188"/>
      <c r="L129" s="188"/>
      <c r="M129" s="187"/>
      <c r="N129" s="186"/>
      <c r="O129" s="186"/>
      <c r="P129" s="186"/>
    </row>
    <row r="130" spans="1:16" ht="12.75" x14ac:dyDescent="0.2">
      <c r="A130" s="195"/>
      <c r="B130" s="193"/>
      <c r="C130" s="192"/>
      <c r="D130" s="194"/>
      <c r="E130" s="193"/>
      <c r="F130" s="192"/>
      <c r="G130" s="191"/>
      <c r="H130" s="190"/>
      <c r="I130" s="189"/>
      <c r="J130" s="188"/>
      <c r="K130" s="188"/>
      <c r="L130" s="188"/>
      <c r="M130" s="187"/>
      <c r="N130" s="186"/>
      <c r="O130" s="186"/>
      <c r="P130" s="186"/>
    </row>
    <row r="131" spans="1:16" ht="12.75" x14ac:dyDescent="0.2">
      <c r="A131" s="195"/>
      <c r="B131" s="193"/>
      <c r="C131" s="192"/>
      <c r="D131" s="194"/>
      <c r="E131" s="193"/>
      <c r="F131" s="192"/>
      <c r="G131" s="191"/>
      <c r="H131" s="190"/>
      <c r="I131" s="189"/>
      <c r="J131" s="188"/>
      <c r="K131" s="188"/>
      <c r="L131" s="188"/>
      <c r="M131" s="187"/>
      <c r="N131" s="186"/>
      <c r="O131" s="186"/>
      <c r="P131" s="186"/>
    </row>
    <row r="132" spans="1:16" ht="12.75" x14ac:dyDescent="0.2">
      <c r="A132" s="195"/>
      <c r="B132" s="193"/>
      <c r="C132" s="192"/>
      <c r="D132" s="194"/>
      <c r="E132" s="193"/>
      <c r="F132" s="192"/>
      <c r="G132" s="191"/>
      <c r="H132" s="190"/>
      <c r="I132" s="189"/>
      <c r="J132" s="188"/>
      <c r="K132" s="188"/>
      <c r="L132" s="188"/>
      <c r="M132" s="187"/>
      <c r="N132" s="186"/>
      <c r="O132" s="186"/>
      <c r="P132" s="186"/>
    </row>
    <row r="133" spans="1:16" ht="12.75" x14ac:dyDescent="0.2">
      <c r="A133" s="195"/>
      <c r="B133" s="193"/>
      <c r="C133" s="192"/>
      <c r="D133" s="194"/>
      <c r="E133" s="193"/>
      <c r="F133" s="192"/>
      <c r="G133" s="191"/>
      <c r="H133" s="190"/>
      <c r="I133" s="189"/>
      <c r="J133" s="188"/>
      <c r="K133" s="188"/>
      <c r="L133" s="188"/>
      <c r="M133" s="187"/>
      <c r="N133" s="186"/>
      <c r="O133" s="186"/>
      <c r="P133" s="186"/>
    </row>
    <row r="134" spans="1:16" ht="12.75" x14ac:dyDescent="0.2">
      <c r="A134" s="195"/>
      <c r="B134" s="193"/>
      <c r="C134" s="192"/>
      <c r="D134" s="194"/>
      <c r="E134" s="193"/>
      <c r="F134" s="192"/>
      <c r="G134" s="191"/>
      <c r="H134" s="190"/>
      <c r="I134" s="189"/>
      <c r="J134" s="188"/>
      <c r="K134" s="188"/>
      <c r="L134" s="188"/>
      <c r="M134" s="187"/>
      <c r="N134" s="186"/>
      <c r="O134" s="186"/>
      <c r="P134" s="186"/>
    </row>
    <row r="135" spans="1:16" ht="12.75" x14ac:dyDescent="0.2">
      <c r="A135" s="195"/>
      <c r="B135" s="193"/>
      <c r="C135" s="192"/>
      <c r="D135" s="194"/>
      <c r="E135" s="193"/>
      <c r="F135" s="192"/>
      <c r="G135" s="191"/>
      <c r="H135" s="190"/>
      <c r="I135" s="189"/>
      <c r="J135" s="188"/>
      <c r="K135" s="188"/>
      <c r="L135" s="188"/>
      <c r="M135" s="187"/>
      <c r="N135" s="186"/>
      <c r="O135" s="186"/>
      <c r="P135" s="186"/>
    </row>
    <row r="136" spans="1:16" ht="12.75" x14ac:dyDescent="0.2">
      <c r="A136" s="195"/>
      <c r="B136" s="193"/>
      <c r="C136" s="192"/>
      <c r="D136" s="194"/>
      <c r="E136" s="193"/>
      <c r="F136" s="192"/>
      <c r="G136" s="191"/>
      <c r="H136" s="190"/>
      <c r="I136" s="189"/>
      <c r="J136" s="188"/>
      <c r="K136" s="188"/>
      <c r="L136" s="188"/>
      <c r="M136" s="187"/>
      <c r="N136" s="186"/>
      <c r="O136" s="186"/>
      <c r="P136" s="186"/>
    </row>
    <row r="137" spans="1:16" ht="12.75" x14ac:dyDescent="0.2">
      <c r="A137" s="195"/>
      <c r="B137" s="193"/>
      <c r="C137" s="192"/>
      <c r="D137" s="194"/>
      <c r="E137" s="193"/>
      <c r="F137" s="192"/>
      <c r="G137" s="191"/>
      <c r="H137" s="190"/>
      <c r="I137" s="189"/>
      <c r="J137" s="188"/>
      <c r="K137" s="188"/>
      <c r="L137" s="188"/>
      <c r="M137" s="187"/>
      <c r="N137" s="186"/>
      <c r="O137" s="186"/>
      <c r="P137" s="186"/>
    </row>
    <row r="138" spans="1:16" ht="12.75" x14ac:dyDescent="0.2">
      <c r="A138" s="195"/>
      <c r="B138" s="193"/>
      <c r="C138" s="192"/>
      <c r="D138" s="194"/>
      <c r="E138" s="193"/>
      <c r="F138" s="192"/>
      <c r="G138" s="191"/>
      <c r="H138" s="190"/>
      <c r="I138" s="189"/>
      <c r="J138" s="188"/>
      <c r="K138" s="188"/>
      <c r="L138" s="188"/>
      <c r="M138" s="187"/>
      <c r="N138" s="186"/>
      <c r="O138" s="186"/>
      <c r="P138" s="186"/>
    </row>
    <row r="139" spans="1:16" ht="12.75" x14ac:dyDescent="0.2">
      <c r="A139" s="195"/>
      <c r="B139" s="193"/>
      <c r="C139" s="192"/>
      <c r="D139" s="194"/>
      <c r="E139" s="193"/>
      <c r="F139" s="192"/>
      <c r="G139" s="191"/>
      <c r="H139" s="190"/>
      <c r="I139" s="189"/>
      <c r="J139" s="188"/>
      <c r="K139" s="188"/>
      <c r="L139" s="188"/>
      <c r="M139" s="187"/>
      <c r="N139" s="186"/>
      <c r="O139" s="186"/>
      <c r="P139" s="186"/>
    </row>
    <row r="140" spans="1:16" ht="12.75" x14ac:dyDescent="0.2">
      <c r="A140" s="195"/>
      <c r="B140" s="193"/>
      <c r="C140" s="192"/>
      <c r="D140" s="194"/>
      <c r="E140" s="193"/>
      <c r="F140" s="192"/>
      <c r="G140" s="191"/>
      <c r="H140" s="190"/>
      <c r="I140" s="189"/>
      <c r="J140" s="188"/>
      <c r="K140" s="188"/>
      <c r="L140" s="188"/>
      <c r="M140" s="187"/>
      <c r="N140" s="186"/>
      <c r="O140" s="186"/>
      <c r="P140" s="186"/>
    </row>
    <row r="141" spans="1:16" ht="12.75" x14ac:dyDescent="0.2">
      <c r="A141" s="195"/>
      <c r="B141" s="193"/>
      <c r="C141" s="192"/>
      <c r="D141" s="194"/>
      <c r="E141" s="193"/>
      <c r="F141" s="192"/>
      <c r="G141" s="191"/>
      <c r="H141" s="190"/>
      <c r="I141" s="189"/>
      <c r="J141" s="188"/>
      <c r="K141" s="188"/>
      <c r="L141" s="188"/>
      <c r="M141" s="187"/>
      <c r="N141" s="186"/>
      <c r="O141" s="186"/>
      <c r="P141" s="186"/>
    </row>
    <row r="142" spans="1:16" ht="12.75" x14ac:dyDescent="0.2">
      <c r="A142" s="195"/>
      <c r="B142" s="193"/>
      <c r="C142" s="192"/>
      <c r="D142" s="194"/>
      <c r="E142" s="193"/>
      <c r="F142" s="192"/>
      <c r="G142" s="191"/>
      <c r="H142" s="190"/>
      <c r="I142" s="189"/>
      <c r="J142" s="188"/>
      <c r="K142" s="188"/>
      <c r="L142" s="188"/>
      <c r="M142" s="187"/>
      <c r="N142" s="186"/>
      <c r="O142" s="186"/>
      <c r="P142" s="186"/>
    </row>
    <row r="143" spans="1:16" ht="12.75" x14ac:dyDescent="0.2">
      <c r="A143" s="195"/>
      <c r="B143" s="193"/>
      <c r="C143" s="192"/>
      <c r="D143" s="194"/>
      <c r="E143" s="193"/>
      <c r="F143" s="192"/>
      <c r="G143" s="191"/>
      <c r="H143" s="190"/>
      <c r="I143" s="189"/>
      <c r="J143" s="188"/>
      <c r="K143" s="188"/>
      <c r="L143" s="188"/>
      <c r="M143" s="187"/>
      <c r="N143" s="186"/>
      <c r="O143" s="186"/>
      <c r="P143" s="186"/>
    </row>
    <row r="144" spans="1:16" ht="12.75" x14ac:dyDescent="0.2">
      <c r="A144" s="195"/>
      <c r="B144" s="193"/>
      <c r="C144" s="192"/>
      <c r="D144" s="194"/>
      <c r="E144" s="193"/>
      <c r="F144" s="192"/>
      <c r="G144" s="191"/>
      <c r="H144" s="190"/>
      <c r="I144" s="189"/>
      <c r="J144" s="188"/>
      <c r="K144" s="188"/>
      <c r="L144" s="188"/>
      <c r="M144" s="187"/>
      <c r="N144" s="186"/>
      <c r="O144" s="186"/>
      <c r="P144" s="186"/>
    </row>
    <row r="145" spans="1:16" ht="12.75" x14ac:dyDescent="0.2">
      <c r="A145" s="195"/>
      <c r="B145" s="193"/>
      <c r="C145" s="192"/>
      <c r="D145" s="194"/>
      <c r="E145" s="193"/>
      <c r="F145" s="192"/>
      <c r="G145" s="191"/>
      <c r="H145" s="190"/>
      <c r="I145" s="189"/>
      <c r="J145" s="188"/>
      <c r="K145" s="188"/>
      <c r="L145" s="188"/>
      <c r="M145" s="187"/>
      <c r="N145" s="186"/>
      <c r="O145" s="186"/>
      <c r="P145" s="186"/>
    </row>
    <row r="146" spans="1:16" ht="12.75" x14ac:dyDescent="0.2">
      <c r="A146" s="195"/>
      <c r="B146" s="193"/>
      <c r="C146" s="192"/>
      <c r="D146" s="194"/>
      <c r="E146" s="193"/>
      <c r="F146" s="192"/>
      <c r="G146" s="191"/>
      <c r="H146" s="190"/>
      <c r="I146" s="189"/>
      <c r="J146" s="188"/>
      <c r="K146" s="188"/>
      <c r="L146" s="188"/>
      <c r="M146" s="187"/>
      <c r="N146" s="186"/>
      <c r="O146" s="186"/>
      <c r="P146" s="186"/>
    </row>
    <row r="147" spans="1:16" ht="12.75" x14ac:dyDescent="0.2">
      <c r="A147" s="195"/>
      <c r="B147" s="193"/>
      <c r="C147" s="192"/>
      <c r="D147" s="194"/>
      <c r="E147" s="193"/>
      <c r="F147" s="192"/>
      <c r="G147" s="191"/>
      <c r="H147" s="190"/>
      <c r="I147" s="189"/>
      <c r="J147" s="188"/>
      <c r="K147" s="188"/>
      <c r="L147" s="188"/>
      <c r="M147" s="187"/>
      <c r="N147" s="186"/>
      <c r="O147" s="186"/>
      <c r="P147" s="186"/>
    </row>
    <row r="148" spans="1:16" ht="12.75" x14ac:dyDescent="0.2">
      <c r="A148" s="195"/>
      <c r="B148" s="193"/>
      <c r="C148" s="192"/>
      <c r="D148" s="194"/>
      <c r="E148" s="193"/>
      <c r="F148" s="192"/>
      <c r="G148" s="191"/>
      <c r="H148" s="190"/>
      <c r="I148" s="189"/>
      <c r="J148" s="188"/>
      <c r="K148" s="188"/>
      <c r="L148" s="188"/>
      <c r="M148" s="187"/>
      <c r="N148" s="186"/>
      <c r="O148" s="186"/>
      <c r="P148" s="186"/>
    </row>
    <row r="149" spans="1:16" ht="12.75" x14ac:dyDescent="0.2">
      <c r="A149" s="195"/>
      <c r="B149" s="193"/>
      <c r="C149" s="192"/>
      <c r="D149" s="194"/>
      <c r="E149" s="193"/>
      <c r="F149" s="192"/>
      <c r="G149" s="191"/>
      <c r="H149" s="190"/>
      <c r="I149" s="189"/>
      <c r="J149" s="188"/>
      <c r="K149" s="188"/>
      <c r="L149" s="188"/>
      <c r="M149" s="187"/>
      <c r="N149" s="186"/>
      <c r="O149" s="186"/>
      <c r="P149" s="186"/>
    </row>
    <row r="150" spans="1:16" ht="12.75" x14ac:dyDescent="0.2">
      <c r="A150" s="195"/>
      <c r="B150" s="193"/>
      <c r="C150" s="192"/>
      <c r="D150" s="194"/>
      <c r="E150" s="193"/>
      <c r="F150" s="192"/>
      <c r="G150" s="191"/>
      <c r="H150" s="190"/>
      <c r="I150" s="189"/>
      <c r="J150" s="188"/>
      <c r="K150" s="188"/>
      <c r="L150" s="188"/>
      <c r="M150" s="187"/>
      <c r="N150" s="186"/>
      <c r="O150" s="186"/>
      <c r="P150" s="186"/>
    </row>
    <row r="151" spans="1:16" ht="12.75" x14ac:dyDescent="0.2">
      <c r="A151" s="195"/>
      <c r="B151" s="193"/>
      <c r="C151" s="192"/>
      <c r="D151" s="194"/>
      <c r="E151" s="193"/>
      <c r="F151" s="192"/>
      <c r="G151" s="191"/>
      <c r="H151" s="190"/>
      <c r="I151" s="189"/>
      <c r="J151" s="188"/>
      <c r="K151" s="188"/>
      <c r="L151" s="188"/>
      <c r="M151" s="187"/>
      <c r="N151" s="186"/>
      <c r="O151" s="186"/>
      <c r="P151" s="186"/>
    </row>
    <row r="152" spans="1:16" ht="12.75" x14ac:dyDescent="0.2">
      <c r="A152" s="195"/>
      <c r="B152" s="193"/>
      <c r="C152" s="192"/>
      <c r="D152" s="194"/>
      <c r="E152" s="193"/>
      <c r="F152" s="192"/>
      <c r="G152" s="191"/>
      <c r="H152" s="190"/>
      <c r="I152" s="189"/>
      <c r="J152" s="188"/>
      <c r="K152" s="188"/>
      <c r="L152" s="188"/>
      <c r="M152" s="187"/>
      <c r="N152" s="186"/>
      <c r="O152" s="186"/>
      <c r="P152" s="186"/>
    </row>
    <row r="153" spans="1:16" ht="12.75" x14ac:dyDescent="0.2">
      <c r="A153" s="195"/>
      <c r="B153" s="193"/>
      <c r="C153" s="192"/>
      <c r="D153" s="194"/>
      <c r="E153" s="193"/>
      <c r="F153" s="192"/>
      <c r="G153" s="191"/>
      <c r="H153" s="190"/>
      <c r="I153" s="189"/>
      <c r="J153" s="188"/>
      <c r="K153" s="188"/>
      <c r="L153" s="188"/>
      <c r="M153" s="187"/>
      <c r="N153" s="186"/>
      <c r="O153" s="186"/>
      <c r="P153" s="186"/>
    </row>
    <row r="154" spans="1:16" ht="12.75" x14ac:dyDescent="0.2">
      <c r="A154" s="195"/>
      <c r="B154" s="193"/>
      <c r="C154" s="192"/>
      <c r="D154" s="194"/>
      <c r="E154" s="193"/>
      <c r="F154" s="192"/>
      <c r="G154" s="191"/>
      <c r="H154" s="190"/>
      <c r="I154" s="189"/>
      <c r="J154" s="188"/>
      <c r="K154" s="188"/>
      <c r="L154" s="188"/>
      <c r="M154" s="187"/>
      <c r="N154" s="186"/>
      <c r="O154" s="186"/>
      <c r="P154" s="186"/>
    </row>
    <row r="155" spans="1:16" ht="12.75" x14ac:dyDescent="0.2">
      <c r="A155" s="195"/>
      <c r="B155" s="193"/>
      <c r="C155" s="192"/>
      <c r="D155" s="194"/>
      <c r="E155" s="193"/>
      <c r="F155" s="192"/>
      <c r="G155" s="191"/>
      <c r="H155" s="190"/>
      <c r="I155" s="189"/>
      <c r="J155" s="188"/>
      <c r="K155" s="188"/>
      <c r="L155" s="188"/>
      <c r="M155" s="187"/>
      <c r="N155" s="186"/>
      <c r="O155" s="186"/>
      <c r="P155" s="186"/>
    </row>
    <row r="156" spans="1:16" ht="12.75" x14ac:dyDescent="0.2">
      <c r="A156" s="195"/>
      <c r="B156" s="193"/>
      <c r="C156" s="192"/>
      <c r="D156" s="194"/>
      <c r="E156" s="193"/>
      <c r="F156" s="192"/>
      <c r="G156" s="191"/>
      <c r="H156" s="190"/>
      <c r="I156" s="189"/>
      <c r="J156" s="188"/>
      <c r="K156" s="188"/>
      <c r="L156" s="188"/>
      <c r="M156" s="187"/>
      <c r="N156" s="186"/>
      <c r="O156" s="186"/>
      <c r="P156" s="186"/>
    </row>
    <row r="157" spans="1:16" ht="12.75" x14ac:dyDescent="0.2">
      <c r="A157" s="195"/>
      <c r="B157" s="193"/>
      <c r="C157" s="192"/>
      <c r="D157" s="194"/>
      <c r="E157" s="193"/>
      <c r="F157" s="192"/>
      <c r="G157" s="191"/>
      <c r="H157" s="190"/>
      <c r="I157" s="189"/>
      <c r="J157" s="188"/>
      <c r="K157" s="188"/>
      <c r="L157" s="188"/>
      <c r="M157" s="187"/>
      <c r="N157" s="186"/>
      <c r="O157" s="186"/>
      <c r="P157" s="186"/>
    </row>
    <row r="158" spans="1:16" ht="12.75" x14ac:dyDescent="0.2">
      <c r="A158" s="195"/>
      <c r="B158" s="193"/>
      <c r="C158" s="192"/>
      <c r="D158" s="194"/>
      <c r="E158" s="193"/>
      <c r="F158" s="192"/>
      <c r="G158" s="191"/>
      <c r="H158" s="190"/>
      <c r="I158" s="189"/>
      <c r="J158" s="188"/>
      <c r="K158" s="188"/>
      <c r="L158" s="188"/>
      <c r="M158" s="187"/>
      <c r="N158" s="186"/>
      <c r="O158" s="186"/>
      <c r="P158" s="186"/>
    </row>
    <row r="159" spans="1:16" ht="12.75" x14ac:dyDescent="0.2">
      <c r="A159" s="195"/>
      <c r="B159" s="193"/>
      <c r="C159" s="192"/>
      <c r="D159" s="194"/>
      <c r="E159" s="193"/>
      <c r="F159" s="192"/>
      <c r="G159" s="191"/>
      <c r="H159" s="190"/>
      <c r="I159" s="189"/>
      <c r="J159" s="188"/>
      <c r="K159" s="188"/>
      <c r="L159" s="188"/>
      <c r="M159" s="187"/>
      <c r="N159" s="186"/>
      <c r="O159" s="186"/>
      <c r="P159" s="186"/>
    </row>
    <row r="160" spans="1:16" ht="12.75" x14ac:dyDescent="0.2">
      <c r="A160" s="195"/>
      <c r="B160" s="193"/>
      <c r="C160" s="192"/>
      <c r="D160" s="194"/>
      <c r="E160" s="193"/>
      <c r="F160" s="192"/>
      <c r="G160" s="191"/>
      <c r="H160" s="190"/>
      <c r="I160" s="189"/>
      <c r="J160" s="188"/>
      <c r="K160" s="188"/>
      <c r="L160" s="188"/>
      <c r="M160" s="187"/>
      <c r="N160" s="186"/>
      <c r="O160" s="186"/>
      <c r="P160" s="186"/>
    </row>
    <row r="161" spans="1:16" ht="12.75" x14ac:dyDescent="0.2">
      <c r="A161" s="195"/>
      <c r="B161" s="193"/>
      <c r="C161" s="192"/>
      <c r="D161" s="194"/>
      <c r="E161" s="193"/>
      <c r="F161" s="192"/>
      <c r="G161" s="191"/>
      <c r="H161" s="190"/>
      <c r="I161" s="189"/>
      <c r="J161" s="188"/>
      <c r="K161" s="188"/>
      <c r="L161" s="188"/>
      <c r="M161" s="187"/>
      <c r="N161" s="186"/>
      <c r="O161" s="186"/>
      <c r="P161" s="186"/>
    </row>
    <row r="162" spans="1:16" ht="12.75" x14ac:dyDescent="0.2">
      <c r="A162" s="195"/>
      <c r="B162" s="193"/>
      <c r="C162" s="192"/>
      <c r="D162" s="194"/>
      <c r="E162" s="193"/>
      <c r="F162" s="192"/>
      <c r="G162" s="191"/>
      <c r="H162" s="190"/>
      <c r="I162" s="189"/>
      <c r="J162" s="188"/>
      <c r="K162" s="188"/>
      <c r="L162" s="188"/>
      <c r="M162" s="187"/>
      <c r="N162" s="186"/>
      <c r="O162" s="186"/>
      <c r="P162" s="186"/>
    </row>
    <row r="163" spans="1:16" ht="12.75" x14ac:dyDescent="0.2">
      <c r="A163" s="195"/>
      <c r="B163" s="193"/>
      <c r="C163" s="192"/>
      <c r="D163" s="194"/>
      <c r="E163" s="193"/>
      <c r="F163" s="192"/>
      <c r="G163" s="191"/>
      <c r="H163" s="190"/>
      <c r="I163" s="189"/>
      <c r="J163" s="188"/>
      <c r="K163" s="188"/>
      <c r="L163" s="188"/>
      <c r="M163" s="187"/>
      <c r="N163" s="186"/>
      <c r="O163" s="186"/>
      <c r="P163" s="186"/>
    </row>
    <row r="164" spans="1:16" ht="12.75" x14ac:dyDescent="0.2">
      <c r="A164" s="195"/>
      <c r="B164" s="193"/>
      <c r="C164" s="192"/>
      <c r="D164" s="194"/>
      <c r="E164" s="193"/>
      <c r="F164" s="192"/>
      <c r="G164" s="191"/>
      <c r="H164" s="190"/>
      <c r="I164" s="189"/>
      <c r="J164" s="188"/>
      <c r="K164" s="188"/>
      <c r="L164" s="188"/>
      <c r="M164" s="187"/>
      <c r="N164" s="186"/>
      <c r="O164" s="186"/>
      <c r="P164" s="186"/>
    </row>
    <row r="165" spans="1:16" ht="12.75" x14ac:dyDescent="0.2">
      <c r="A165" s="195"/>
      <c r="B165" s="193"/>
      <c r="C165" s="192"/>
      <c r="D165" s="194"/>
      <c r="E165" s="193"/>
      <c r="F165" s="192"/>
      <c r="G165" s="191"/>
      <c r="H165" s="190"/>
      <c r="I165" s="189"/>
      <c r="J165" s="188"/>
      <c r="K165" s="188"/>
      <c r="L165" s="188"/>
      <c r="M165" s="187"/>
      <c r="N165" s="186"/>
      <c r="O165" s="186"/>
      <c r="P165" s="186"/>
    </row>
    <row r="166" spans="1:16" ht="12.75" x14ac:dyDescent="0.2">
      <c r="A166" s="195"/>
      <c r="B166" s="193"/>
      <c r="C166" s="192"/>
      <c r="D166" s="194"/>
      <c r="E166" s="193"/>
      <c r="F166" s="192"/>
      <c r="G166" s="191"/>
      <c r="H166" s="190"/>
      <c r="I166" s="189"/>
      <c r="J166" s="188"/>
      <c r="K166" s="188"/>
      <c r="L166" s="188"/>
      <c r="M166" s="187"/>
      <c r="N166" s="186"/>
      <c r="O166" s="186"/>
      <c r="P166" s="186"/>
    </row>
    <row r="167" spans="1:16" ht="12.75" x14ac:dyDescent="0.2">
      <c r="A167" s="195"/>
      <c r="B167" s="193"/>
      <c r="C167" s="192"/>
      <c r="D167" s="194"/>
      <c r="E167" s="193"/>
      <c r="F167" s="192"/>
      <c r="G167" s="191"/>
      <c r="H167" s="190"/>
      <c r="I167" s="189"/>
      <c r="J167" s="188"/>
      <c r="K167" s="188"/>
      <c r="L167" s="188"/>
      <c r="M167" s="187"/>
      <c r="N167" s="186"/>
      <c r="O167" s="186"/>
      <c r="P167" s="186"/>
    </row>
    <row r="168" spans="1:16" ht="12.75" x14ac:dyDescent="0.2">
      <c r="A168" s="195"/>
      <c r="B168" s="193"/>
      <c r="C168" s="192"/>
      <c r="D168" s="194"/>
      <c r="E168" s="193"/>
      <c r="F168" s="192"/>
      <c r="G168" s="191"/>
      <c r="H168" s="190"/>
      <c r="I168" s="189"/>
      <c r="J168" s="188"/>
      <c r="K168" s="188"/>
      <c r="L168" s="188"/>
      <c r="M168" s="187"/>
      <c r="N168" s="186"/>
      <c r="O168" s="186"/>
      <c r="P168" s="186"/>
    </row>
    <row r="169" spans="1:16" ht="12.75" x14ac:dyDescent="0.2">
      <c r="A169" s="195"/>
      <c r="B169" s="193"/>
      <c r="C169" s="192"/>
      <c r="D169" s="194"/>
      <c r="E169" s="193"/>
      <c r="F169" s="192"/>
      <c r="G169" s="191"/>
      <c r="H169" s="190"/>
      <c r="I169" s="189"/>
      <c r="J169" s="188"/>
      <c r="K169" s="188"/>
      <c r="L169" s="188"/>
      <c r="M169" s="187"/>
      <c r="N169" s="186"/>
      <c r="O169" s="186"/>
      <c r="P169" s="186"/>
    </row>
    <row r="170" spans="1:16" ht="12.75" x14ac:dyDescent="0.2">
      <c r="A170" s="195"/>
      <c r="B170" s="193"/>
      <c r="C170" s="192"/>
      <c r="D170" s="194"/>
      <c r="E170" s="193"/>
      <c r="F170" s="192"/>
      <c r="G170" s="191"/>
      <c r="H170" s="190"/>
      <c r="I170" s="189"/>
      <c r="J170" s="188"/>
      <c r="K170" s="188"/>
      <c r="L170" s="188"/>
      <c r="M170" s="187"/>
      <c r="N170" s="186"/>
      <c r="O170" s="186"/>
      <c r="P170" s="186"/>
    </row>
    <row r="171" spans="1:16" ht="12.75" x14ac:dyDescent="0.2">
      <c r="A171" s="195"/>
      <c r="B171" s="193"/>
      <c r="C171" s="192"/>
      <c r="D171" s="194"/>
      <c r="E171" s="193"/>
      <c r="F171" s="192"/>
      <c r="G171" s="191"/>
      <c r="H171" s="190"/>
      <c r="I171" s="189"/>
      <c r="J171" s="188"/>
      <c r="K171" s="188"/>
      <c r="L171" s="188"/>
      <c r="M171" s="187"/>
      <c r="N171" s="186"/>
      <c r="O171" s="186"/>
      <c r="P171" s="186"/>
    </row>
    <row r="172" spans="1:16" ht="12.75" x14ac:dyDescent="0.2">
      <c r="A172" s="195"/>
      <c r="B172" s="193"/>
      <c r="C172" s="192"/>
      <c r="D172" s="194"/>
      <c r="E172" s="193"/>
      <c r="F172" s="192"/>
      <c r="G172" s="191"/>
      <c r="H172" s="190"/>
      <c r="I172" s="189"/>
      <c r="J172" s="188"/>
      <c r="K172" s="188"/>
      <c r="L172" s="188"/>
      <c r="M172" s="187"/>
      <c r="N172" s="186"/>
      <c r="O172" s="186"/>
      <c r="P172" s="186"/>
    </row>
    <row r="173" spans="1:16" ht="12.75" x14ac:dyDescent="0.2">
      <c r="A173" s="195"/>
      <c r="B173" s="193"/>
      <c r="C173" s="192"/>
      <c r="D173" s="194"/>
      <c r="E173" s="193"/>
      <c r="F173" s="192"/>
      <c r="G173" s="191"/>
      <c r="H173" s="190"/>
      <c r="I173" s="189"/>
      <c r="J173" s="188"/>
      <c r="K173" s="188"/>
      <c r="L173" s="188"/>
      <c r="M173" s="187"/>
      <c r="N173" s="186"/>
      <c r="O173" s="186"/>
      <c r="P173" s="186"/>
    </row>
    <row r="174" spans="1:16" ht="12.75" x14ac:dyDescent="0.2">
      <c r="A174" s="195"/>
      <c r="B174" s="193"/>
      <c r="C174" s="192"/>
      <c r="D174" s="194"/>
      <c r="E174" s="193"/>
      <c r="F174" s="192"/>
      <c r="G174" s="191"/>
      <c r="H174" s="190"/>
      <c r="I174" s="189"/>
      <c r="J174" s="188"/>
      <c r="K174" s="188"/>
      <c r="L174" s="188"/>
      <c r="M174" s="187"/>
      <c r="N174" s="186"/>
      <c r="O174" s="186"/>
      <c r="P174" s="186"/>
    </row>
    <row r="175" spans="1:16" ht="12.75" x14ac:dyDescent="0.2">
      <c r="A175" s="195"/>
      <c r="B175" s="193"/>
      <c r="C175" s="192"/>
      <c r="D175" s="194"/>
      <c r="E175" s="193"/>
      <c r="F175" s="192"/>
      <c r="G175" s="191"/>
      <c r="H175" s="190"/>
      <c r="I175" s="189"/>
      <c r="J175" s="188"/>
      <c r="K175" s="188"/>
      <c r="L175" s="188"/>
      <c r="M175" s="187"/>
      <c r="N175" s="186"/>
      <c r="O175" s="186"/>
      <c r="P175" s="186"/>
    </row>
    <row r="176" spans="1:16" ht="12.75" x14ac:dyDescent="0.2">
      <c r="A176" s="195"/>
      <c r="B176" s="193"/>
      <c r="C176" s="192"/>
      <c r="D176" s="194"/>
      <c r="E176" s="193"/>
      <c r="F176" s="192"/>
      <c r="G176" s="191"/>
      <c r="H176" s="190"/>
      <c r="I176" s="189"/>
      <c r="J176" s="188"/>
      <c r="K176" s="188"/>
      <c r="L176" s="188"/>
      <c r="M176" s="187"/>
      <c r="N176" s="186"/>
      <c r="O176" s="186"/>
      <c r="P176" s="186"/>
    </row>
    <row r="177" spans="1:16" ht="12.75" x14ac:dyDescent="0.2">
      <c r="A177" s="195"/>
      <c r="B177" s="193"/>
      <c r="C177" s="192"/>
      <c r="D177" s="194"/>
      <c r="E177" s="193"/>
      <c r="F177" s="192"/>
      <c r="G177" s="191"/>
      <c r="H177" s="190"/>
      <c r="I177" s="189"/>
      <c r="J177" s="188"/>
      <c r="K177" s="188"/>
      <c r="L177" s="188"/>
      <c r="M177" s="187"/>
      <c r="N177" s="186"/>
      <c r="O177" s="186"/>
      <c r="P177" s="186"/>
    </row>
    <row r="178" spans="1:16" ht="12.75" x14ac:dyDescent="0.2">
      <c r="A178" s="195"/>
      <c r="B178" s="193"/>
      <c r="C178" s="192"/>
      <c r="D178" s="194"/>
      <c r="E178" s="193"/>
      <c r="F178" s="192"/>
      <c r="G178" s="191"/>
      <c r="H178" s="190"/>
      <c r="I178" s="189"/>
      <c r="J178" s="188"/>
      <c r="K178" s="188"/>
      <c r="L178" s="188"/>
      <c r="M178" s="187"/>
      <c r="N178" s="186"/>
      <c r="O178" s="186"/>
      <c r="P178" s="186"/>
    </row>
    <row r="179" spans="1:16" ht="12.75" x14ac:dyDescent="0.2">
      <c r="A179" s="195"/>
      <c r="B179" s="193"/>
      <c r="C179" s="192"/>
      <c r="D179" s="194"/>
      <c r="E179" s="193"/>
      <c r="F179" s="192"/>
      <c r="G179" s="191"/>
      <c r="H179" s="190"/>
      <c r="I179" s="189"/>
      <c r="J179" s="188"/>
      <c r="K179" s="188"/>
      <c r="L179" s="188"/>
      <c r="M179" s="187"/>
      <c r="N179" s="186"/>
      <c r="O179" s="186"/>
      <c r="P179" s="186"/>
    </row>
    <row r="180" spans="1:16" ht="12.75" x14ac:dyDescent="0.2">
      <c r="A180" s="195"/>
      <c r="B180" s="193"/>
      <c r="C180" s="192"/>
      <c r="D180" s="194"/>
      <c r="E180" s="193"/>
      <c r="F180" s="192"/>
      <c r="G180" s="191"/>
      <c r="H180" s="190"/>
      <c r="I180" s="189"/>
      <c r="J180" s="188"/>
      <c r="K180" s="188"/>
      <c r="L180" s="188"/>
      <c r="M180" s="187"/>
      <c r="N180" s="186"/>
      <c r="O180" s="186"/>
      <c r="P180" s="186"/>
    </row>
    <row r="181" spans="1:16" ht="12.75" x14ac:dyDescent="0.2">
      <c r="A181" s="195"/>
      <c r="B181" s="193"/>
      <c r="C181" s="192"/>
      <c r="D181" s="194"/>
      <c r="E181" s="193"/>
      <c r="F181" s="192"/>
      <c r="G181" s="191"/>
      <c r="H181" s="190"/>
      <c r="I181" s="189"/>
      <c r="J181" s="188"/>
      <c r="K181" s="188"/>
      <c r="L181" s="188"/>
      <c r="M181" s="187"/>
      <c r="N181" s="186"/>
      <c r="O181" s="186"/>
      <c r="P181" s="186"/>
    </row>
    <row r="182" spans="1:16" ht="12.75" x14ac:dyDescent="0.2">
      <c r="A182" s="195"/>
      <c r="B182" s="193"/>
      <c r="C182" s="192"/>
      <c r="D182" s="194"/>
      <c r="E182" s="193"/>
      <c r="F182" s="192"/>
      <c r="G182" s="191"/>
      <c r="H182" s="190"/>
      <c r="I182" s="189"/>
      <c r="J182" s="188"/>
      <c r="K182" s="188"/>
      <c r="L182" s="188"/>
      <c r="M182" s="187"/>
      <c r="N182" s="186"/>
      <c r="O182" s="186"/>
      <c r="P182" s="186"/>
    </row>
    <row r="183" spans="1:16" ht="12.75" x14ac:dyDescent="0.2">
      <c r="A183" s="195"/>
      <c r="B183" s="193"/>
      <c r="C183" s="192"/>
      <c r="D183" s="194"/>
      <c r="E183" s="193"/>
      <c r="F183" s="192"/>
      <c r="G183" s="191"/>
      <c r="H183" s="190"/>
      <c r="I183" s="189"/>
      <c r="J183" s="188"/>
      <c r="K183" s="188"/>
      <c r="L183" s="188"/>
      <c r="M183" s="187"/>
      <c r="N183" s="186"/>
      <c r="O183" s="186"/>
      <c r="P183" s="186"/>
    </row>
    <row r="184" spans="1:16" ht="12.75" x14ac:dyDescent="0.2">
      <c r="A184" s="195"/>
      <c r="B184" s="193"/>
      <c r="C184" s="192"/>
      <c r="D184" s="194"/>
      <c r="E184" s="193"/>
      <c r="F184" s="192"/>
      <c r="G184" s="191"/>
      <c r="H184" s="190"/>
      <c r="I184" s="189"/>
      <c r="J184" s="188"/>
      <c r="K184" s="188"/>
      <c r="L184" s="188"/>
      <c r="M184" s="187"/>
      <c r="N184" s="186"/>
      <c r="O184" s="186"/>
      <c r="P184" s="186"/>
    </row>
    <row r="185" spans="1:16" ht="12.75" x14ac:dyDescent="0.2">
      <c r="A185" s="195"/>
      <c r="B185" s="193"/>
      <c r="C185" s="192"/>
      <c r="D185" s="194"/>
      <c r="E185" s="193"/>
      <c r="F185" s="192"/>
      <c r="G185" s="191"/>
      <c r="H185" s="190"/>
      <c r="I185" s="189"/>
      <c r="J185" s="188"/>
      <c r="K185" s="188"/>
      <c r="L185" s="188"/>
      <c r="M185" s="187"/>
      <c r="N185" s="186"/>
      <c r="O185" s="186"/>
      <c r="P185" s="186"/>
    </row>
    <row r="186" spans="1:16" ht="12.75" x14ac:dyDescent="0.2">
      <c r="A186" s="195"/>
      <c r="B186" s="193"/>
      <c r="C186" s="192"/>
      <c r="D186" s="194"/>
      <c r="E186" s="193"/>
      <c r="F186" s="192"/>
      <c r="G186" s="191"/>
      <c r="H186" s="190"/>
      <c r="I186" s="189"/>
      <c r="J186" s="188"/>
      <c r="K186" s="188"/>
      <c r="L186" s="188"/>
      <c r="M186" s="187"/>
      <c r="N186" s="186"/>
      <c r="O186" s="186"/>
      <c r="P186" s="186"/>
    </row>
    <row r="187" spans="1:16" ht="12.75" x14ac:dyDescent="0.2">
      <c r="A187" s="195"/>
      <c r="B187" s="193"/>
      <c r="C187" s="192"/>
      <c r="D187" s="194"/>
      <c r="E187" s="193"/>
      <c r="F187" s="192"/>
      <c r="G187" s="191"/>
      <c r="H187" s="190"/>
      <c r="I187" s="189"/>
      <c r="J187" s="188"/>
      <c r="K187" s="188"/>
      <c r="L187" s="188"/>
      <c r="M187" s="187"/>
      <c r="N187" s="186"/>
      <c r="O187" s="186"/>
      <c r="P187" s="186"/>
    </row>
    <row r="188" spans="1:16" ht="12.75" x14ac:dyDescent="0.2">
      <c r="A188" s="195"/>
      <c r="B188" s="193"/>
      <c r="C188" s="192"/>
      <c r="D188" s="194"/>
      <c r="E188" s="193"/>
      <c r="F188" s="192"/>
      <c r="G188" s="191"/>
      <c r="H188" s="190"/>
      <c r="I188" s="189"/>
      <c r="J188" s="188"/>
      <c r="K188" s="188"/>
      <c r="L188" s="188"/>
      <c r="M188" s="187"/>
      <c r="N188" s="186"/>
      <c r="O188" s="186"/>
      <c r="P188" s="186"/>
    </row>
    <row r="189" spans="1:16" ht="12.75" x14ac:dyDescent="0.2">
      <c r="A189" s="195"/>
      <c r="B189" s="193"/>
      <c r="C189" s="192"/>
      <c r="D189" s="194"/>
      <c r="E189" s="193"/>
      <c r="F189" s="192"/>
      <c r="G189" s="191"/>
      <c r="H189" s="190"/>
      <c r="I189" s="189"/>
      <c r="J189" s="188"/>
      <c r="K189" s="188"/>
      <c r="L189" s="188"/>
      <c r="M189" s="187"/>
      <c r="N189" s="186"/>
      <c r="O189" s="186"/>
      <c r="P189" s="186"/>
    </row>
    <row r="190" spans="1:16" ht="12.75" x14ac:dyDescent="0.2">
      <c r="A190" s="195"/>
      <c r="B190" s="193"/>
      <c r="C190" s="192"/>
      <c r="D190" s="194"/>
      <c r="E190" s="193"/>
      <c r="F190" s="192"/>
      <c r="G190" s="191"/>
      <c r="H190" s="190"/>
      <c r="I190" s="189"/>
      <c r="J190" s="188"/>
      <c r="K190" s="188"/>
      <c r="L190" s="188"/>
      <c r="M190" s="187"/>
      <c r="N190" s="186"/>
      <c r="O190" s="186"/>
      <c r="P190" s="186"/>
    </row>
    <row r="191" spans="1:16" ht="12.75" x14ac:dyDescent="0.2">
      <c r="A191" s="195"/>
      <c r="B191" s="193"/>
      <c r="C191" s="192"/>
      <c r="D191" s="194"/>
      <c r="E191" s="193"/>
      <c r="F191" s="192"/>
      <c r="G191" s="191"/>
      <c r="H191" s="190"/>
      <c r="I191" s="189"/>
      <c r="J191" s="188"/>
      <c r="K191" s="188"/>
      <c r="L191" s="188"/>
      <c r="M191" s="187"/>
      <c r="N191" s="186"/>
      <c r="O191" s="186"/>
      <c r="P191" s="186"/>
    </row>
    <row r="192" spans="1:16" ht="12.75" x14ac:dyDescent="0.2">
      <c r="A192" s="195"/>
      <c r="B192" s="193"/>
      <c r="C192" s="192"/>
      <c r="D192" s="194"/>
      <c r="E192" s="193"/>
      <c r="F192" s="192"/>
      <c r="G192" s="191"/>
      <c r="H192" s="190"/>
      <c r="I192" s="189"/>
      <c r="J192" s="188"/>
      <c r="K192" s="188"/>
      <c r="L192" s="188"/>
      <c r="M192" s="187"/>
      <c r="N192" s="186"/>
      <c r="O192" s="186"/>
      <c r="P192" s="186"/>
    </row>
    <row r="193" spans="1:16" ht="12.75" x14ac:dyDescent="0.2">
      <c r="A193" s="195"/>
      <c r="B193" s="193"/>
      <c r="C193" s="192"/>
      <c r="D193" s="194"/>
      <c r="E193" s="193"/>
      <c r="F193" s="192"/>
      <c r="G193" s="191"/>
      <c r="H193" s="190"/>
      <c r="I193" s="189"/>
      <c r="J193" s="188"/>
      <c r="K193" s="188"/>
      <c r="L193" s="188"/>
      <c r="M193" s="187"/>
      <c r="N193" s="186"/>
      <c r="O193" s="186"/>
      <c r="P193" s="186"/>
    </row>
    <row r="194" spans="1:16" ht="12.75" x14ac:dyDescent="0.2">
      <c r="A194" s="195"/>
      <c r="B194" s="193"/>
      <c r="C194" s="192"/>
      <c r="D194" s="194"/>
      <c r="E194" s="193"/>
      <c r="F194" s="192"/>
      <c r="G194" s="191"/>
      <c r="H194" s="190"/>
      <c r="I194" s="189"/>
      <c r="J194" s="188"/>
      <c r="K194" s="188"/>
      <c r="L194" s="188"/>
      <c r="M194" s="187"/>
      <c r="N194" s="186"/>
      <c r="O194" s="186"/>
      <c r="P194" s="186"/>
    </row>
    <row r="195" spans="1:16" ht="12.75" x14ac:dyDescent="0.2">
      <c r="A195" s="195"/>
      <c r="B195" s="193"/>
      <c r="C195" s="192"/>
      <c r="D195" s="194"/>
      <c r="E195" s="193"/>
      <c r="F195" s="192"/>
      <c r="G195" s="191"/>
      <c r="H195" s="190"/>
      <c r="I195" s="189"/>
      <c r="J195" s="188"/>
      <c r="K195" s="188"/>
      <c r="L195" s="188"/>
      <c r="M195" s="187"/>
      <c r="N195" s="186"/>
      <c r="O195" s="186"/>
      <c r="P195" s="186"/>
    </row>
    <row r="196" spans="1:16" ht="12.75" x14ac:dyDescent="0.2">
      <c r="A196" s="195"/>
      <c r="B196" s="193"/>
      <c r="C196" s="192"/>
      <c r="D196" s="194"/>
      <c r="E196" s="193"/>
      <c r="F196" s="192"/>
      <c r="G196" s="191"/>
      <c r="H196" s="190"/>
      <c r="I196" s="189"/>
      <c r="J196" s="188"/>
      <c r="K196" s="188"/>
      <c r="L196" s="188"/>
      <c r="M196" s="187"/>
      <c r="N196" s="186"/>
      <c r="O196" s="186"/>
      <c r="P196" s="186"/>
    </row>
    <row r="197" spans="1:16" ht="12.75" x14ac:dyDescent="0.2">
      <c r="A197" s="195"/>
      <c r="B197" s="193"/>
      <c r="C197" s="192"/>
      <c r="D197" s="194"/>
      <c r="E197" s="193"/>
      <c r="F197" s="192"/>
      <c r="G197" s="191"/>
      <c r="H197" s="190"/>
      <c r="I197" s="189"/>
      <c r="J197" s="188"/>
      <c r="K197" s="188"/>
      <c r="L197" s="188"/>
      <c r="M197" s="187"/>
      <c r="N197" s="186"/>
      <c r="O197" s="186"/>
      <c r="P197" s="186"/>
    </row>
    <row r="198" spans="1:16" ht="12.75" x14ac:dyDescent="0.2">
      <c r="A198" s="195"/>
      <c r="B198" s="193"/>
      <c r="C198" s="192"/>
      <c r="D198" s="194"/>
      <c r="E198" s="193"/>
      <c r="F198" s="192"/>
      <c r="G198" s="191"/>
      <c r="H198" s="190"/>
      <c r="I198" s="189"/>
      <c r="J198" s="188"/>
      <c r="K198" s="188"/>
      <c r="L198" s="188"/>
      <c r="M198" s="187"/>
      <c r="N198" s="186"/>
      <c r="O198" s="186"/>
      <c r="P198" s="186"/>
    </row>
    <row r="199" spans="1:16" ht="12.75" x14ac:dyDescent="0.2">
      <c r="A199" s="195"/>
      <c r="B199" s="193"/>
      <c r="C199" s="192"/>
      <c r="D199" s="194"/>
      <c r="E199" s="193"/>
      <c r="F199" s="192"/>
      <c r="G199" s="191"/>
      <c r="H199" s="190"/>
      <c r="I199" s="189"/>
      <c r="J199" s="188"/>
      <c r="K199" s="188"/>
      <c r="L199" s="188"/>
      <c r="M199" s="187"/>
      <c r="N199" s="186"/>
      <c r="O199" s="186"/>
      <c r="P199" s="186"/>
    </row>
    <row r="200" spans="1:16" ht="12.75" x14ac:dyDescent="0.2">
      <c r="A200" s="195"/>
      <c r="B200" s="193"/>
      <c r="C200" s="192"/>
      <c r="D200" s="194"/>
      <c r="E200" s="193"/>
      <c r="F200" s="192"/>
      <c r="G200" s="191"/>
      <c r="H200" s="190"/>
      <c r="I200" s="189"/>
      <c r="J200" s="188"/>
      <c r="K200" s="188"/>
      <c r="L200" s="188"/>
      <c r="M200" s="187"/>
      <c r="N200" s="186"/>
      <c r="O200" s="186"/>
      <c r="P200" s="186"/>
    </row>
    <row r="201" spans="1:16" ht="12.75" x14ac:dyDescent="0.2">
      <c r="A201" s="195"/>
      <c r="B201" s="193"/>
      <c r="C201" s="192"/>
      <c r="D201" s="194"/>
      <c r="E201" s="193"/>
      <c r="F201" s="192"/>
      <c r="G201" s="191"/>
      <c r="H201" s="190"/>
      <c r="I201" s="189"/>
      <c r="J201" s="188"/>
      <c r="K201" s="188"/>
      <c r="L201" s="188"/>
      <c r="M201" s="187"/>
      <c r="N201" s="186"/>
      <c r="O201" s="186"/>
      <c r="P201" s="186"/>
    </row>
    <row r="202" spans="1:16" ht="12.75" x14ac:dyDescent="0.2">
      <c r="A202" s="195"/>
      <c r="B202" s="193"/>
      <c r="C202" s="192"/>
      <c r="D202" s="194"/>
      <c r="E202" s="193"/>
      <c r="F202" s="192"/>
      <c r="G202" s="191"/>
      <c r="H202" s="190"/>
      <c r="I202" s="189"/>
      <c r="J202" s="188"/>
      <c r="K202" s="188"/>
      <c r="L202" s="188"/>
      <c r="M202" s="187"/>
      <c r="N202" s="186"/>
      <c r="O202" s="186"/>
      <c r="P202" s="186"/>
    </row>
    <row r="203" spans="1:16" ht="12.75" x14ac:dyDescent="0.2">
      <c r="A203" s="195"/>
      <c r="B203" s="193"/>
      <c r="C203" s="192"/>
      <c r="D203" s="194"/>
      <c r="E203" s="193"/>
      <c r="F203" s="192"/>
      <c r="G203" s="191"/>
      <c r="H203" s="190"/>
      <c r="I203" s="189"/>
      <c r="J203" s="188"/>
      <c r="K203" s="188"/>
      <c r="L203" s="188"/>
      <c r="M203" s="187"/>
      <c r="N203" s="186"/>
      <c r="O203" s="186"/>
      <c r="P203" s="186"/>
    </row>
    <row r="204" spans="1:16" ht="12.75" x14ac:dyDescent="0.2">
      <c r="A204" s="195"/>
      <c r="B204" s="193"/>
      <c r="C204" s="192"/>
      <c r="D204" s="194"/>
      <c r="E204" s="193"/>
      <c r="F204" s="192"/>
      <c r="G204" s="191"/>
      <c r="H204" s="190"/>
      <c r="I204" s="189"/>
      <c r="J204" s="188"/>
      <c r="K204" s="188"/>
      <c r="L204" s="188"/>
      <c r="M204" s="187"/>
      <c r="N204" s="186"/>
      <c r="O204" s="186"/>
      <c r="P204" s="186"/>
    </row>
    <row r="205" spans="1:16" ht="12.75" x14ac:dyDescent="0.2">
      <c r="A205" s="195"/>
      <c r="B205" s="193"/>
      <c r="C205" s="192"/>
      <c r="D205" s="194"/>
      <c r="E205" s="193"/>
      <c r="F205" s="192"/>
      <c r="G205" s="191"/>
      <c r="H205" s="190"/>
      <c r="I205" s="189"/>
      <c r="J205" s="188"/>
      <c r="K205" s="188"/>
      <c r="L205" s="188"/>
      <c r="M205" s="187"/>
      <c r="N205" s="186"/>
      <c r="O205" s="186"/>
      <c r="P205" s="186"/>
    </row>
    <row r="206" spans="1:16" ht="12.75" x14ac:dyDescent="0.2">
      <c r="A206" s="195"/>
      <c r="B206" s="193"/>
      <c r="C206" s="192"/>
      <c r="D206" s="194"/>
      <c r="E206" s="193"/>
      <c r="F206" s="192"/>
      <c r="G206" s="191"/>
      <c r="H206" s="190"/>
      <c r="I206" s="189"/>
      <c r="J206" s="188"/>
      <c r="K206" s="188"/>
      <c r="L206" s="188"/>
      <c r="M206" s="187"/>
      <c r="N206" s="186"/>
      <c r="O206" s="186"/>
      <c r="P206" s="186"/>
    </row>
    <row r="207" spans="1:16" ht="12.75" x14ac:dyDescent="0.2">
      <c r="A207" s="195"/>
      <c r="B207" s="193"/>
      <c r="C207" s="192"/>
      <c r="D207" s="194"/>
      <c r="E207" s="193"/>
      <c r="F207" s="192"/>
      <c r="G207" s="191"/>
      <c r="H207" s="190"/>
      <c r="I207" s="189"/>
      <c r="J207" s="188"/>
      <c r="K207" s="188"/>
      <c r="L207" s="188"/>
      <c r="M207" s="187"/>
      <c r="N207" s="186"/>
      <c r="O207" s="186"/>
      <c r="P207" s="186"/>
    </row>
    <row r="208" spans="1:16" ht="12.75" x14ac:dyDescent="0.2">
      <c r="A208" s="195"/>
      <c r="B208" s="193"/>
      <c r="C208" s="192"/>
      <c r="D208" s="194"/>
      <c r="E208" s="193"/>
      <c r="F208" s="192"/>
      <c r="G208" s="191"/>
      <c r="H208" s="190"/>
      <c r="I208" s="189"/>
      <c r="J208" s="188"/>
      <c r="K208" s="188"/>
      <c r="L208" s="188"/>
      <c r="M208" s="187"/>
      <c r="N208" s="186"/>
      <c r="O208" s="186"/>
      <c r="P208" s="186"/>
    </row>
    <row r="209" spans="1:16" ht="12.75" x14ac:dyDescent="0.2">
      <c r="A209" s="195"/>
      <c r="B209" s="193"/>
      <c r="C209" s="192"/>
      <c r="D209" s="194"/>
      <c r="E209" s="193"/>
      <c r="F209" s="192"/>
      <c r="G209" s="191"/>
      <c r="H209" s="190"/>
      <c r="I209" s="189"/>
      <c r="J209" s="188"/>
      <c r="K209" s="188"/>
      <c r="L209" s="188"/>
      <c r="M209" s="187"/>
      <c r="N209" s="186"/>
      <c r="O209" s="186"/>
      <c r="P209" s="186"/>
    </row>
    <row r="210" spans="1:16" ht="12.75" x14ac:dyDescent="0.2">
      <c r="A210" s="195"/>
      <c r="B210" s="193"/>
      <c r="C210" s="192"/>
      <c r="D210" s="194"/>
      <c r="E210" s="193"/>
      <c r="F210" s="192"/>
      <c r="G210" s="191"/>
      <c r="H210" s="190"/>
      <c r="I210" s="189"/>
      <c r="J210" s="188"/>
      <c r="K210" s="188"/>
      <c r="L210" s="188"/>
      <c r="M210" s="187"/>
      <c r="N210" s="186"/>
      <c r="O210" s="186"/>
      <c r="P210" s="186"/>
    </row>
    <row r="211" spans="1:16" ht="12.75" x14ac:dyDescent="0.2">
      <c r="A211" s="195"/>
      <c r="B211" s="193"/>
      <c r="C211" s="192"/>
      <c r="D211" s="194"/>
      <c r="E211" s="193"/>
      <c r="F211" s="192"/>
      <c r="G211" s="191"/>
      <c r="H211" s="190"/>
      <c r="I211" s="189"/>
      <c r="J211" s="188"/>
      <c r="K211" s="188"/>
      <c r="L211" s="188"/>
      <c r="M211" s="187"/>
      <c r="N211" s="186"/>
      <c r="O211" s="186"/>
      <c r="P211" s="186"/>
    </row>
    <row r="212" spans="1:16" ht="12.75" x14ac:dyDescent="0.2">
      <c r="A212" s="195"/>
      <c r="B212" s="193"/>
      <c r="C212" s="192"/>
      <c r="D212" s="194"/>
      <c r="E212" s="193"/>
      <c r="F212" s="192"/>
      <c r="G212" s="191"/>
      <c r="H212" s="190"/>
      <c r="I212" s="189"/>
      <c r="J212" s="188"/>
      <c r="K212" s="188"/>
      <c r="L212" s="188"/>
      <c r="M212" s="187"/>
      <c r="N212" s="186"/>
      <c r="O212" s="186"/>
      <c r="P212" s="186"/>
    </row>
    <row r="213" spans="1:16" ht="12.75" x14ac:dyDescent="0.2">
      <c r="A213" s="195"/>
      <c r="B213" s="193"/>
      <c r="C213" s="192"/>
      <c r="D213" s="194"/>
      <c r="E213" s="193"/>
      <c r="F213" s="192"/>
      <c r="G213" s="191"/>
      <c r="H213" s="190"/>
      <c r="I213" s="189"/>
      <c r="J213" s="188"/>
      <c r="K213" s="188"/>
      <c r="L213" s="188"/>
      <c r="M213" s="187"/>
      <c r="N213" s="186"/>
      <c r="O213" s="186"/>
      <c r="P213" s="186"/>
    </row>
    <row r="214" spans="1:16" ht="12.75" x14ac:dyDescent="0.2">
      <c r="A214" s="195"/>
      <c r="B214" s="193"/>
      <c r="C214" s="192"/>
      <c r="D214" s="194"/>
      <c r="E214" s="193"/>
      <c r="F214" s="192"/>
      <c r="G214" s="191"/>
      <c r="H214" s="190"/>
      <c r="I214" s="189"/>
      <c r="J214" s="188"/>
      <c r="K214" s="188"/>
      <c r="L214" s="188"/>
      <c r="M214" s="187"/>
      <c r="N214" s="186"/>
      <c r="O214" s="186"/>
      <c r="P214" s="186"/>
    </row>
    <row r="215" spans="1:16" ht="12.75" x14ac:dyDescent="0.2">
      <c r="A215" s="195"/>
      <c r="B215" s="193"/>
      <c r="C215" s="192"/>
      <c r="D215" s="194"/>
      <c r="E215" s="193"/>
      <c r="F215" s="192"/>
      <c r="G215" s="191"/>
      <c r="H215" s="190"/>
      <c r="I215" s="189"/>
      <c r="J215" s="188"/>
      <c r="K215" s="188"/>
      <c r="L215" s="188"/>
      <c r="M215" s="187"/>
      <c r="N215" s="186"/>
      <c r="O215" s="186"/>
      <c r="P215" s="186"/>
    </row>
    <row r="216" spans="1:16" ht="12.75" x14ac:dyDescent="0.2">
      <c r="A216" s="195"/>
      <c r="B216" s="193"/>
      <c r="C216" s="192"/>
      <c r="D216" s="194"/>
      <c r="E216" s="193"/>
      <c r="F216" s="192"/>
      <c r="G216" s="191"/>
      <c r="H216" s="190"/>
      <c r="I216" s="189"/>
      <c r="J216" s="188"/>
      <c r="K216" s="188"/>
      <c r="L216" s="188"/>
      <c r="M216" s="187"/>
      <c r="N216" s="186"/>
      <c r="O216" s="186"/>
      <c r="P216" s="186"/>
    </row>
    <row r="217" spans="1:16" ht="12.75" x14ac:dyDescent="0.2">
      <c r="A217" s="195"/>
      <c r="B217" s="193"/>
      <c r="C217" s="192"/>
      <c r="D217" s="194"/>
      <c r="E217" s="193"/>
      <c r="F217" s="192"/>
      <c r="G217" s="191"/>
      <c r="H217" s="190"/>
      <c r="I217" s="189"/>
      <c r="J217" s="188"/>
      <c r="K217" s="188"/>
      <c r="L217" s="188"/>
      <c r="M217" s="187"/>
      <c r="N217" s="186"/>
      <c r="O217" s="186"/>
      <c r="P217" s="186"/>
    </row>
    <row r="218" spans="1:16" ht="12.75" x14ac:dyDescent="0.2">
      <c r="A218" s="195"/>
      <c r="B218" s="193"/>
      <c r="C218" s="192"/>
      <c r="D218" s="194"/>
      <c r="E218" s="193"/>
      <c r="F218" s="192"/>
      <c r="G218" s="191"/>
      <c r="H218" s="190"/>
      <c r="I218" s="189"/>
      <c r="J218" s="188"/>
      <c r="K218" s="188"/>
      <c r="L218" s="188"/>
      <c r="M218" s="187"/>
      <c r="N218" s="186"/>
      <c r="O218" s="186"/>
      <c r="P218" s="186"/>
    </row>
    <row r="219" spans="1:16" ht="12.75" x14ac:dyDescent="0.2">
      <c r="A219" s="195"/>
      <c r="B219" s="193"/>
      <c r="C219" s="192"/>
      <c r="D219" s="194"/>
      <c r="E219" s="193"/>
      <c r="F219" s="192"/>
      <c r="G219" s="191"/>
      <c r="H219" s="190"/>
      <c r="I219" s="189"/>
      <c r="J219" s="188"/>
      <c r="K219" s="188"/>
      <c r="L219" s="188"/>
      <c r="M219" s="187"/>
      <c r="N219" s="186"/>
      <c r="O219" s="186"/>
      <c r="P219" s="186"/>
    </row>
    <row r="220" spans="1:16" ht="12.75" x14ac:dyDescent="0.2">
      <c r="A220" s="195"/>
      <c r="B220" s="193"/>
      <c r="C220" s="192"/>
      <c r="D220" s="194"/>
      <c r="E220" s="193"/>
      <c r="F220" s="192"/>
      <c r="G220" s="191"/>
      <c r="H220" s="190"/>
      <c r="I220" s="189"/>
      <c r="J220" s="188"/>
      <c r="K220" s="188"/>
      <c r="L220" s="188"/>
      <c r="M220" s="187"/>
      <c r="N220" s="186"/>
      <c r="O220" s="186"/>
      <c r="P220" s="186"/>
    </row>
    <row r="221" spans="1:16" ht="12.75" x14ac:dyDescent="0.2">
      <c r="A221" s="195"/>
      <c r="B221" s="193"/>
      <c r="C221" s="192"/>
      <c r="D221" s="194"/>
      <c r="E221" s="193"/>
      <c r="F221" s="192"/>
      <c r="G221" s="191"/>
      <c r="H221" s="190"/>
      <c r="I221" s="189"/>
      <c r="J221" s="188"/>
      <c r="K221" s="188"/>
      <c r="L221" s="188"/>
      <c r="M221" s="187"/>
      <c r="N221" s="186"/>
      <c r="O221" s="186"/>
      <c r="P221" s="186"/>
    </row>
    <row r="222" spans="1:16" ht="12.75" x14ac:dyDescent="0.2">
      <c r="A222" s="195"/>
      <c r="B222" s="193"/>
      <c r="C222" s="192"/>
      <c r="D222" s="194"/>
      <c r="E222" s="193"/>
      <c r="F222" s="192"/>
      <c r="G222" s="191"/>
      <c r="H222" s="190"/>
      <c r="I222" s="189"/>
      <c r="J222" s="188"/>
      <c r="K222" s="188"/>
      <c r="L222" s="188"/>
      <c r="M222" s="187"/>
      <c r="N222" s="186"/>
      <c r="O222" s="186"/>
      <c r="P222" s="186"/>
    </row>
    <row r="223" spans="1:16" ht="12.75" x14ac:dyDescent="0.2">
      <c r="A223" s="195"/>
      <c r="B223" s="193"/>
      <c r="C223" s="192"/>
      <c r="D223" s="194"/>
      <c r="E223" s="193"/>
      <c r="F223" s="192"/>
      <c r="G223" s="191"/>
      <c r="H223" s="190"/>
      <c r="I223" s="189"/>
      <c r="J223" s="188"/>
      <c r="K223" s="188"/>
      <c r="L223" s="188"/>
      <c r="M223" s="187"/>
      <c r="N223" s="186"/>
      <c r="O223" s="186"/>
      <c r="P223" s="186"/>
    </row>
    <row r="224" spans="1:16" ht="12.75" x14ac:dyDescent="0.2">
      <c r="A224" s="195"/>
      <c r="B224" s="193"/>
      <c r="C224" s="192"/>
      <c r="D224" s="194"/>
      <c r="E224" s="193"/>
      <c r="F224" s="192"/>
      <c r="G224" s="191"/>
      <c r="H224" s="190"/>
      <c r="I224" s="189"/>
      <c r="J224" s="188"/>
      <c r="K224" s="188"/>
      <c r="L224" s="188"/>
      <c r="M224" s="187"/>
      <c r="N224" s="186"/>
      <c r="O224" s="186"/>
      <c r="P224" s="186"/>
    </row>
    <row r="225" spans="1:16" ht="12.75" x14ac:dyDescent="0.2">
      <c r="A225" s="195"/>
      <c r="B225" s="193"/>
      <c r="C225" s="192"/>
      <c r="D225" s="194"/>
      <c r="E225" s="193"/>
      <c r="F225" s="192"/>
      <c r="G225" s="191"/>
      <c r="H225" s="190"/>
      <c r="I225" s="189"/>
      <c r="J225" s="188"/>
      <c r="K225" s="188"/>
      <c r="L225" s="188"/>
      <c r="M225" s="187"/>
      <c r="N225" s="186"/>
      <c r="O225" s="186"/>
      <c r="P225" s="186"/>
    </row>
    <row r="226" spans="1:16" ht="12.75" x14ac:dyDescent="0.2">
      <c r="A226" s="195"/>
      <c r="B226" s="193"/>
      <c r="C226" s="192"/>
      <c r="D226" s="194"/>
      <c r="E226" s="193"/>
      <c r="F226" s="192"/>
      <c r="G226" s="191"/>
      <c r="H226" s="190"/>
      <c r="I226" s="189"/>
      <c r="J226" s="188"/>
      <c r="K226" s="188"/>
      <c r="L226" s="188"/>
      <c r="M226" s="187"/>
      <c r="N226" s="186"/>
      <c r="O226" s="186"/>
      <c r="P226" s="186"/>
    </row>
    <row r="227" spans="1:16" ht="12.75" x14ac:dyDescent="0.2">
      <c r="A227" s="195"/>
      <c r="B227" s="193"/>
      <c r="C227" s="192"/>
      <c r="D227" s="194"/>
      <c r="E227" s="193"/>
      <c r="F227" s="192"/>
      <c r="G227" s="191"/>
      <c r="H227" s="190"/>
      <c r="I227" s="189"/>
      <c r="J227" s="188"/>
      <c r="K227" s="188"/>
      <c r="L227" s="188"/>
      <c r="M227" s="187"/>
      <c r="N227" s="186"/>
      <c r="O227" s="186"/>
      <c r="P227" s="186"/>
    </row>
    <row r="228" spans="1:16" ht="12.75" x14ac:dyDescent="0.2">
      <c r="A228" s="195"/>
      <c r="B228" s="193"/>
      <c r="C228" s="192"/>
      <c r="D228" s="194"/>
      <c r="E228" s="193"/>
      <c r="F228" s="192"/>
      <c r="G228" s="191"/>
      <c r="H228" s="190"/>
      <c r="I228" s="189"/>
      <c r="J228" s="188"/>
      <c r="K228" s="188"/>
      <c r="L228" s="188"/>
      <c r="M228" s="187"/>
      <c r="N228" s="186"/>
      <c r="O228" s="186"/>
      <c r="P228" s="186"/>
    </row>
    <row r="229" spans="1:16" ht="12.75" x14ac:dyDescent="0.2">
      <c r="A229" s="195"/>
      <c r="B229" s="193"/>
      <c r="C229" s="192"/>
      <c r="D229" s="194"/>
      <c r="E229" s="193"/>
      <c r="F229" s="192"/>
      <c r="G229" s="191"/>
      <c r="H229" s="190"/>
      <c r="I229" s="189"/>
      <c r="J229" s="188"/>
      <c r="K229" s="188"/>
      <c r="L229" s="188"/>
      <c r="M229" s="187"/>
      <c r="N229" s="186"/>
      <c r="O229" s="186"/>
      <c r="P229" s="186"/>
    </row>
    <row r="230" spans="1:16" ht="12.75" x14ac:dyDescent="0.2">
      <c r="A230" s="195"/>
      <c r="B230" s="193"/>
      <c r="C230" s="192"/>
      <c r="D230" s="194"/>
      <c r="E230" s="193"/>
      <c r="F230" s="192"/>
      <c r="G230" s="191"/>
      <c r="H230" s="190"/>
      <c r="I230" s="189"/>
      <c r="J230" s="188"/>
      <c r="K230" s="188"/>
      <c r="L230" s="188"/>
      <c r="M230" s="187"/>
      <c r="N230" s="186"/>
      <c r="O230" s="186"/>
      <c r="P230" s="186"/>
    </row>
    <row r="231" spans="1:16" ht="12.75" x14ac:dyDescent="0.2">
      <c r="A231" s="195"/>
      <c r="B231" s="193"/>
      <c r="C231" s="192"/>
      <c r="D231" s="194"/>
      <c r="E231" s="193"/>
      <c r="F231" s="192"/>
      <c r="G231" s="191"/>
      <c r="H231" s="190"/>
      <c r="I231" s="189"/>
      <c r="J231" s="188"/>
      <c r="K231" s="188"/>
      <c r="L231" s="188"/>
      <c r="M231" s="187"/>
      <c r="N231" s="186"/>
      <c r="O231" s="186"/>
      <c r="P231" s="186"/>
    </row>
    <row r="232" spans="1:16" ht="12.75" x14ac:dyDescent="0.2">
      <c r="A232" s="195"/>
      <c r="B232" s="193"/>
      <c r="C232" s="192"/>
      <c r="D232" s="194"/>
      <c r="E232" s="193"/>
      <c r="F232" s="192"/>
      <c r="G232" s="191"/>
      <c r="H232" s="190"/>
      <c r="I232" s="189"/>
      <c r="J232" s="188"/>
      <c r="K232" s="188"/>
      <c r="L232" s="188"/>
      <c r="M232" s="187"/>
      <c r="N232" s="186"/>
      <c r="O232" s="186"/>
      <c r="P232" s="186"/>
    </row>
    <row r="233" spans="1:16" ht="12.75" x14ac:dyDescent="0.2">
      <c r="A233" s="195"/>
      <c r="B233" s="193"/>
      <c r="C233" s="192"/>
      <c r="D233" s="194"/>
      <c r="E233" s="193"/>
      <c r="F233" s="192"/>
      <c r="G233" s="191"/>
      <c r="H233" s="190"/>
      <c r="I233" s="189"/>
      <c r="J233" s="188"/>
      <c r="K233" s="188"/>
      <c r="L233" s="188"/>
      <c r="M233" s="187"/>
      <c r="N233" s="186"/>
      <c r="O233" s="186"/>
      <c r="P233" s="186"/>
    </row>
    <row r="234" spans="1:16" ht="12.75" x14ac:dyDescent="0.2">
      <c r="A234" s="195"/>
      <c r="B234" s="193"/>
      <c r="C234" s="192"/>
      <c r="D234" s="194"/>
      <c r="E234" s="193"/>
      <c r="F234" s="192"/>
      <c r="G234" s="191"/>
      <c r="H234" s="190"/>
      <c r="I234" s="189"/>
      <c r="J234" s="188"/>
      <c r="K234" s="188"/>
      <c r="L234" s="188"/>
      <c r="M234" s="187"/>
      <c r="N234" s="186"/>
      <c r="O234" s="186"/>
      <c r="P234" s="186"/>
    </row>
    <row r="235" spans="1:16" ht="12.75" x14ac:dyDescent="0.2">
      <c r="A235" s="195"/>
      <c r="B235" s="193"/>
      <c r="C235" s="192"/>
      <c r="D235" s="194"/>
      <c r="E235" s="193"/>
      <c r="F235" s="192"/>
      <c r="G235" s="191"/>
      <c r="H235" s="190"/>
      <c r="I235" s="189"/>
      <c r="J235" s="188"/>
      <c r="K235" s="188"/>
      <c r="L235" s="188"/>
      <c r="M235" s="187"/>
      <c r="N235" s="186"/>
      <c r="O235" s="186"/>
      <c r="P235" s="186"/>
    </row>
    <row r="236" spans="1:16" ht="12.75" x14ac:dyDescent="0.2">
      <c r="A236" s="195"/>
      <c r="B236" s="193"/>
      <c r="C236" s="192"/>
      <c r="D236" s="194"/>
      <c r="E236" s="193"/>
      <c r="F236" s="192"/>
      <c r="G236" s="191"/>
      <c r="H236" s="190"/>
      <c r="I236" s="189"/>
      <c r="J236" s="188"/>
      <c r="K236" s="188"/>
      <c r="L236" s="188"/>
      <c r="M236" s="187"/>
      <c r="N236" s="186"/>
      <c r="O236" s="186"/>
      <c r="P236" s="186"/>
    </row>
    <row r="237" spans="1:16" ht="12.75" x14ac:dyDescent="0.2">
      <c r="A237" s="195"/>
      <c r="B237" s="193"/>
      <c r="C237" s="192"/>
      <c r="D237" s="194"/>
      <c r="E237" s="193"/>
      <c r="F237" s="192"/>
      <c r="G237" s="191"/>
      <c r="H237" s="190"/>
      <c r="I237" s="189"/>
      <c r="J237" s="188"/>
      <c r="K237" s="188"/>
      <c r="L237" s="188"/>
      <c r="M237" s="187"/>
      <c r="N237" s="186"/>
      <c r="O237" s="186"/>
      <c r="P237" s="186"/>
    </row>
    <row r="238" spans="1:16" ht="12.75" x14ac:dyDescent="0.2">
      <c r="A238" s="195"/>
      <c r="B238" s="193"/>
      <c r="C238" s="192"/>
      <c r="D238" s="194"/>
      <c r="E238" s="193"/>
      <c r="F238" s="192"/>
      <c r="G238" s="191"/>
      <c r="H238" s="190"/>
      <c r="I238" s="189"/>
      <c r="J238" s="188"/>
      <c r="K238" s="188"/>
      <c r="L238" s="188"/>
      <c r="M238" s="187"/>
      <c r="N238" s="186"/>
      <c r="O238" s="186"/>
      <c r="P238" s="186"/>
    </row>
    <row r="239" spans="1:16" ht="12.75" x14ac:dyDescent="0.2">
      <c r="A239" s="195"/>
      <c r="B239" s="193"/>
      <c r="C239" s="192"/>
      <c r="D239" s="194"/>
      <c r="E239" s="193"/>
      <c r="F239" s="192"/>
      <c r="G239" s="191"/>
      <c r="H239" s="190"/>
      <c r="I239" s="189"/>
      <c r="J239" s="188"/>
      <c r="K239" s="188"/>
      <c r="L239" s="188"/>
      <c r="M239" s="187"/>
      <c r="N239" s="186"/>
      <c r="O239" s="186"/>
      <c r="P239" s="186"/>
    </row>
    <row r="240" spans="1:16" ht="12.75" x14ac:dyDescent="0.2">
      <c r="A240" s="195"/>
      <c r="B240" s="193"/>
      <c r="C240" s="192"/>
      <c r="D240" s="194"/>
      <c r="E240" s="193"/>
      <c r="F240" s="192"/>
      <c r="G240" s="191"/>
      <c r="H240" s="190"/>
      <c r="I240" s="189"/>
      <c r="J240" s="188"/>
      <c r="K240" s="188"/>
      <c r="L240" s="188"/>
      <c r="M240" s="187"/>
      <c r="N240" s="186"/>
      <c r="O240" s="186"/>
      <c r="P240" s="186"/>
    </row>
    <row r="241" spans="1:16" ht="12.75" x14ac:dyDescent="0.2">
      <c r="A241" s="195"/>
      <c r="B241" s="193"/>
      <c r="C241" s="192"/>
      <c r="D241" s="194"/>
      <c r="E241" s="193"/>
      <c r="F241" s="192"/>
      <c r="G241" s="191"/>
      <c r="H241" s="190"/>
      <c r="I241" s="189"/>
      <c r="J241" s="188"/>
      <c r="K241" s="188"/>
      <c r="L241" s="188"/>
      <c r="M241" s="187"/>
      <c r="N241" s="186"/>
      <c r="O241" s="186"/>
      <c r="P241" s="186"/>
    </row>
    <row r="242" spans="1:16" ht="12.75" x14ac:dyDescent="0.2">
      <c r="A242" s="195"/>
      <c r="B242" s="193"/>
      <c r="C242" s="192"/>
      <c r="D242" s="194"/>
      <c r="E242" s="193"/>
      <c r="F242" s="192"/>
      <c r="G242" s="191"/>
      <c r="H242" s="190"/>
      <c r="I242" s="189"/>
      <c r="J242" s="188"/>
      <c r="K242" s="188"/>
      <c r="L242" s="188"/>
      <c r="M242" s="187"/>
      <c r="N242" s="186"/>
      <c r="O242" s="186"/>
      <c r="P242" s="186"/>
    </row>
    <row r="243" spans="1:16" ht="12.75" x14ac:dyDescent="0.2">
      <c r="A243" s="195"/>
      <c r="B243" s="193"/>
      <c r="C243" s="192"/>
      <c r="D243" s="194"/>
      <c r="E243" s="193"/>
      <c r="F243" s="192"/>
      <c r="G243" s="191"/>
      <c r="H243" s="190"/>
      <c r="I243" s="189"/>
      <c r="J243" s="188"/>
      <c r="K243" s="188"/>
      <c r="L243" s="188"/>
      <c r="M243" s="187"/>
      <c r="N243" s="186"/>
      <c r="O243" s="186"/>
      <c r="P243" s="186"/>
    </row>
    <row r="244" spans="1:16" ht="12.75" x14ac:dyDescent="0.2">
      <c r="A244" s="195"/>
      <c r="B244" s="193"/>
      <c r="C244" s="192"/>
      <c r="D244" s="194"/>
      <c r="E244" s="193"/>
      <c r="F244" s="192"/>
      <c r="G244" s="191"/>
      <c r="H244" s="190"/>
      <c r="I244" s="189"/>
      <c r="J244" s="188"/>
      <c r="K244" s="188"/>
      <c r="L244" s="188"/>
      <c r="M244" s="187"/>
      <c r="N244" s="186"/>
      <c r="O244" s="186"/>
      <c r="P244" s="186"/>
    </row>
    <row r="245" spans="1:16" ht="12.75" x14ac:dyDescent="0.2">
      <c r="A245" s="195"/>
      <c r="B245" s="193"/>
      <c r="C245" s="192"/>
      <c r="D245" s="194"/>
      <c r="E245" s="193"/>
      <c r="F245" s="192"/>
      <c r="G245" s="191"/>
      <c r="H245" s="190"/>
      <c r="I245" s="189"/>
      <c r="J245" s="188"/>
      <c r="K245" s="188"/>
      <c r="L245" s="188"/>
      <c r="M245" s="187"/>
      <c r="N245" s="186"/>
      <c r="O245" s="186"/>
      <c r="P245" s="186"/>
    </row>
    <row r="246" spans="1:16" ht="12.75" x14ac:dyDescent="0.2">
      <c r="A246" s="195"/>
      <c r="B246" s="193"/>
      <c r="C246" s="192"/>
      <c r="D246" s="194"/>
      <c r="E246" s="193"/>
      <c r="F246" s="192"/>
      <c r="G246" s="191"/>
      <c r="H246" s="190"/>
      <c r="I246" s="189"/>
      <c r="J246" s="188"/>
      <c r="K246" s="188"/>
      <c r="L246" s="188"/>
      <c r="M246" s="187"/>
      <c r="N246" s="186"/>
      <c r="O246" s="186"/>
      <c r="P246" s="186"/>
    </row>
    <row r="247" spans="1:16" ht="12.75" x14ac:dyDescent="0.2">
      <c r="A247" s="195"/>
      <c r="B247" s="193"/>
      <c r="C247" s="192"/>
      <c r="D247" s="194"/>
      <c r="E247" s="193"/>
      <c r="F247" s="192"/>
      <c r="G247" s="191"/>
      <c r="H247" s="190"/>
      <c r="I247" s="189"/>
      <c r="J247" s="188"/>
      <c r="K247" s="188"/>
      <c r="L247" s="188"/>
      <c r="M247" s="187"/>
      <c r="N247" s="186"/>
      <c r="O247" s="186"/>
      <c r="P247" s="186"/>
    </row>
    <row r="248" spans="1:16" ht="12.75" x14ac:dyDescent="0.2">
      <c r="A248" s="195"/>
      <c r="B248" s="193"/>
      <c r="C248" s="192"/>
      <c r="D248" s="194"/>
      <c r="E248" s="193"/>
      <c r="F248" s="192"/>
      <c r="G248" s="191"/>
      <c r="H248" s="190"/>
      <c r="I248" s="189"/>
      <c r="J248" s="188"/>
      <c r="K248" s="188"/>
      <c r="L248" s="188"/>
      <c r="M248" s="187"/>
      <c r="N248" s="186"/>
      <c r="O248" s="186"/>
      <c r="P248" s="186"/>
    </row>
    <row r="249" spans="1:16" ht="12.75" x14ac:dyDescent="0.2">
      <c r="A249" s="195"/>
      <c r="B249" s="193"/>
      <c r="C249" s="192"/>
      <c r="D249" s="194"/>
      <c r="E249" s="193"/>
      <c r="F249" s="192"/>
      <c r="G249" s="191"/>
      <c r="H249" s="190"/>
      <c r="I249" s="189"/>
      <c r="J249" s="188"/>
      <c r="K249" s="188"/>
      <c r="L249" s="188"/>
      <c r="M249" s="187"/>
      <c r="N249" s="186"/>
      <c r="O249" s="186"/>
      <c r="P249" s="186"/>
    </row>
    <row r="250" spans="1:16" ht="12.75" x14ac:dyDescent="0.2">
      <c r="A250" s="195"/>
      <c r="B250" s="193"/>
      <c r="C250" s="192"/>
      <c r="D250" s="194"/>
      <c r="E250" s="193"/>
      <c r="F250" s="192"/>
      <c r="G250" s="191"/>
      <c r="H250" s="190"/>
      <c r="I250" s="189"/>
      <c r="J250" s="188"/>
      <c r="K250" s="188"/>
      <c r="L250" s="188"/>
      <c r="M250" s="187"/>
      <c r="N250" s="186"/>
      <c r="O250" s="186"/>
      <c r="P250" s="186"/>
    </row>
    <row r="251" spans="1:16" ht="12.75" x14ac:dyDescent="0.2">
      <c r="A251" s="195"/>
      <c r="B251" s="193"/>
      <c r="C251" s="192"/>
      <c r="D251" s="194"/>
      <c r="E251" s="193"/>
      <c r="F251" s="192"/>
      <c r="G251" s="191"/>
      <c r="H251" s="190"/>
      <c r="I251" s="189"/>
      <c r="J251" s="188"/>
      <c r="K251" s="188"/>
      <c r="L251" s="188"/>
      <c r="M251" s="187"/>
      <c r="N251" s="186"/>
      <c r="O251" s="186"/>
      <c r="P251" s="186"/>
    </row>
    <row r="252" spans="1:16" ht="12.75" x14ac:dyDescent="0.2">
      <c r="A252" s="195"/>
      <c r="B252" s="193"/>
      <c r="C252" s="192"/>
      <c r="D252" s="194"/>
      <c r="E252" s="193"/>
      <c r="F252" s="192"/>
      <c r="G252" s="191"/>
      <c r="H252" s="190"/>
      <c r="I252" s="189"/>
      <c r="J252" s="188"/>
      <c r="K252" s="188"/>
      <c r="L252" s="188"/>
      <c r="M252" s="187"/>
      <c r="N252" s="186"/>
      <c r="O252" s="186"/>
      <c r="P252" s="186"/>
    </row>
    <row r="253" spans="1:16" ht="12.75" x14ac:dyDescent="0.2">
      <c r="A253" s="195"/>
      <c r="B253" s="193"/>
      <c r="C253" s="192"/>
      <c r="D253" s="194"/>
      <c r="E253" s="193"/>
      <c r="F253" s="192"/>
      <c r="G253" s="191"/>
      <c r="H253" s="190"/>
      <c r="I253" s="189"/>
      <c r="J253" s="188"/>
      <c r="K253" s="188"/>
      <c r="L253" s="188"/>
      <c r="M253" s="187"/>
      <c r="N253" s="186"/>
      <c r="O253" s="186"/>
      <c r="P253" s="186"/>
    </row>
    <row r="254" spans="1:16" ht="12.75" x14ac:dyDescent="0.2">
      <c r="A254" s="195"/>
      <c r="B254" s="193"/>
      <c r="C254" s="192"/>
      <c r="D254" s="194"/>
      <c r="E254" s="193"/>
      <c r="F254" s="192"/>
      <c r="G254" s="191"/>
      <c r="H254" s="190"/>
      <c r="I254" s="189"/>
      <c r="J254" s="188"/>
      <c r="K254" s="188"/>
      <c r="L254" s="188"/>
      <c r="M254" s="187"/>
      <c r="N254" s="186"/>
      <c r="O254" s="186"/>
      <c r="P254" s="186"/>
    </row>
    <row r="255" spans="1:16" ht="12.75" x14ac:dyDescent="0.2">
      <c r="A255" s="195"/>
      <c r="B255" s="193"/>
      <c r="C255" s="192"/>
      <c r="D255" s="194"/>
      <c r="E255" s="193"/>
      <c r="F255" s="192"/>
      <c r="G255" s="191"/>
      <c r="H255" s="190"/>
      <c r="I255" s="189"/>
      <c r="J255" s="188"/>
      <c r="K255" s="188"/>
      <c r="L255" s="188"/>
      <c r="M255" s="187"/>
      <c r="N255" s="186"/>
      <c r="O255" s="186"/>
      <c r="P255" s="186"/>
    </row>
    <row r="256" spans="1:16" ht="12.75" x14ac:dyDescent="0.2">
      <c r="A256" s="195"/>
      <c r="B256" s="193"/>
      <c r="C256" s="192"/>
      <c r="D256" s="194"/>
      <c r="E256" s="193"/>
      <c r="F256" s="192"/>
      <c r="G256" s="191"/>
      <c r="H256" s="190"/>
      <c r="I256" s="189"/>
      <c r="J256" s="188"/>
      <c r="K256" s="188"/>
      <c r="L256" s="188"/>
      <c r="M256" s="187"/>
      <c r="N256" s="186"/>
      <c r="O256" s="186"/>
      <c r="P256" s="186"/>
    </row>
    <row r="257" spans="1:16" ht="12.75" x14ac:dyDescent="0.2">
      <c r="A257" s="195"/>
      <c r="B257" s="193"/>
      <c r="C257" s="192"/>
      <c r="D257" s="194"/>
      <c r="E257" s="193"/>
      <c r="F257" s="192"/>
      <c r="G257" s="191"/>
      <c r="H257" s="190"/>
      <c r="I257" s="189"/>
      <c r="J257" s="188"/>
      <c r="K257" s="188"/>
      <c r="L257" s="188"/>
      <c r="M257" s="187"/>
      <c r="N257" s="186"/>
      <c r="O257" s="186"/>
      <c r="P257" s="186"/>
    </row>
    <row r="258" spans="1:16" ht="12.75" x14ac:dyDescent="0.2">
      <c r="A258" s="195"/>
      <c r="B258" s="193"/>
      <c r="C258" s="192"/>
      <c r="D258" s="194"/>
      <c r="E258" s="193"/>
      <c r="F258" s="192"/>
      <c r="G258" s="191"/>
      <c r="H258" s="190"/>
      <c r="I258" s="189"/>
      <c r="J258" s="188"/>
      <c r="K258" s="188"/>
      <c r="L258" s="188"/>
      <c r="M258" s="187"/>
      <c r="N258" s="186"/>
      <c r="O258" s="186"/>
      <c r="P258" s="186"/>
    </row>
    <row r="259" spans="1:16" ht="12.75" x14ac:dyDescent="0.2">
      <c r="A259" s="195"/>
      <c r="B259" s="193"/>
      <c r="C259" s="192"/>
      <c r="D259" s="194"/>
      <c r="E259" s="193"/>
      <c r="F259" s="192"/>
      <c r="G259" s="191"/>
      <c r="H259" s="190"/>
      <c r="I259" s="189"/>
      <c r="J259" s="188"/>
      <c r="K259" s="188"/>
      <c r="L259" s="188"/>
      <c r="M259" s="187"/>
      <c r="N259" s="186"/>
      <c r="O259" s="186"/>
      <c r="P259" s="186"/>
    </row>
    <row r="260" spans="1:16" ht="12.75" x14ac:dyDescent="0.2">
      <c r="A260" s="195"/>
      <c r="B260" s="193"/>
      <c r="C260" s="192"/>
      <c r="D260" s="194"/>
      <c r="E260" s="193"/>
      <c r="F260" s="192"/>
      <c r="G260" s="191"/>
      <c r="H260" s="190"/>
      <c r="I260" s="189"/>
      <c r="J260" s="188"/>
      <c r="K260" s="188"/>
      <c r="L260" s="188"/>
      <c r="M260" s="187"/>
      <c r="N260" s="186"/>
      <c r="O260" s="186"/>
      <c r="P260" s="186"/>
    </row>
    <row r="261" spans="1:16" ht="12.75" x14ac:dyDescent="0.2">
      <c r="A261" s="195"/>
      <c r="B261" s="193"/>
      <c r="C261" s="192"/>
      <c r="D261" s="194"/>
      <c r="E261" s="193"/>
      <c r="F261" s="192"/>
      <c r="G261" s="191"/>
      <c r="H261" s="190"/>
      <c r="I261" s="189"/>
      <c r="J261" s="188"/>
      <c r="K261" s="188"/>
      <c r="L261" s="188"/>
      <c r="M261" s="187"/>
      <c r="N261" s="186"/>
      <c r="O261" s="186"/>
      <c r="P261" s="186"/>
    </row>
    <row r="262" spans="1:16" ht="12.75" x14ac:dyDescent="0.2">
      <c r="A262" s="195"/>
      <c r="B262" s="193"/>
      <c r="C262" s="192"/>
      <c r="D262" s="194"/>
      <c r="E262" s="193"/>
      <c r="F262" s="192"/>
      <c r="G262" s="191"/>
      <c r="H262" s="190"/>
      <c r="I262" s="189"/>
      <c r="J262" s="188"/>
      <c r="K262" s="188"/>
      <c r="L262" s="188"/>
      <c r="M262" s="187"/>
      <c r="N262" s="186"/>
      <c r="O262" s="186"/>
      <c r="P262" s="186"/>
    </row>
    <row r="263" spans="1:16" ht="12.75" x14ac:dyDescent="0.2">
      <c r="A263" s="195"/>
      <c r="B263" s="193"/>
      <c r="C263" s="192"/>
      <c r="D263" s="194"/>
      <c r="E263" s="193"/>
      <c r="F263" s="192"/>
      <c r="G263" s="191"/>
      <c r="H263" s="190"/>
      <c r="I263" s="189"/>
      <c r="J263" s="188"/>
      <c r="K263" s="188"/>
      <c r="L263" s="188"/>
      <c r="M263" s="187"/>
      <c r="N263" s="186"/>
      <c r="O263" s="186"/>
      <c r="P263" s="186"/>
    </row>
    <row r="264" spans="1:16" ht="12.75" x14ac:dyDescent="0.2">
      <c r="A264" s="195"/>
      <c r="B264" s="193"/>
      <c r="C264" s="192"/>
      <c r="D264" s="194"/>
      <c r="E264" s="193"/>
      <c r="F264" s="192"/>
      <c r="G264" s="191"/>
      <c r="H264" s="190"/>
      <c r="I264" s="189"/>
      <c r="J264" s="188"/>
      <c r="K264" s="188"/>
      <c r="L264" s="188"/>
      <c r="M264" s="187"/>
      <c r="N264" s="186"/>
      <c r="O264" s="186"/>
      <c r="P264" s="186"/>
    </row>
    <row r="265" spans="1:16" ht="12.75" x14ac:dyDescent="0.2">
      <c r="A265" s="195"/>
      <c r="B265" s="193"/>
      <c r="C265" s="192"/>
      <c r="D265" s="194"/>
      <c r="E265" s="193"/>
      <c r="F265" s="192"/>
      <c r="G265" s="191"/>
      <c r="H265" s="190"/>
      <c r="I265" s="189"/>
      <c r="J265" s="188"/>
      <c r="K265" s="188"/>
      <c r="L265" s="188"/>
      <c r="M265" s="187"/>
      <c r="N265" s="186"/>
      <c r="O265" s="186"/>
      <c r="P265" s="186"/>
    </row>
    <row r="266" spans="1:16" ht="12.75" x14ac:dyDescent="0.2">
      <c r="A266" s="195"/>
      <c r="B266" s="193"/>
      <c r="C266" s="192"/>
      <c r="D266" s="194"/>
      <c r="E266" s="193"/>
      <c r="F266" s="192"/>
      <c r="G266" s="191"/>
      <c r="H266" s="190"/>
      <c r="I266" s="189"/>
      <c r="J266" s="188"/>
      <c r="K266" s="188"/>
      <c r="L266" s="188"/>
      <c r="M266" s="187"/>
      <c r="N266" s="186"/>
      <c r="O266" s="186"/>
      <c r="P266" s="186"/>
    </row>
    <row r="267" spans="1:16" ht="12.75" x14ac:dyDescent="0.2">
      <c r="A267" s="195"/>
      <c r="B267" s="193"/>
      <c r="C267" s="192"/>
      <c r="D267" s="194"/>
      <c r="E267" s="193"/>
      <c r="F267" s="192"/>
      <c r="G267" s="191"/>
      <c r="H267" s="190"/>
      <c r="I267" s="189"/>
      <c r="J267" s="188"/>
      <c r="K267" s="188"/>
      <c r="L267" s="188"/>
      <c r="M267" s="187"/>
      <c r="N267" s="186"/>
      <c r="O267" s="186"/>
      <c r="P267" s="186"/>
    </row>
    <row r="268" spans="1:16" ht="12.75" x14ac:dyDescent="0.2">
      <c r="A268" s="195"/>
      <c r="B268" s="193"/>
      <c r="C268" s="192"/>
      <c r="D268" s="194"/>
      <c r="E268" s="193"/>
      <c r="F268" s="192"/>
      <c r="G268" s="191"/>
      <c r="H268" s="190"/>
      <c r="I268" s="189"/>
      <c r="J268" s="188"/>
      <c r="K268" s="188"/>
      <c r="L268" s="188"/>
      <c r="M268" s="187"/>
      <c r="N268" s="186"/>
      <c r="O268" s="186"/>
      <c r="P268" s="186"/>
    </row>
    <row r="269" spans="1:16" ht="12.75" x14ac:dyDescent="0.2">
      <c r="A269" s="195"/>
      <c r="B269" s="193"/>
      <c r="C269" s="192"/>
      <c r="D269" s="194"/>
      <c r="E269" s="193"/>
      <c r="F269" s="192"/>
      <c r="G269" s="191"/>
      <c r="H269" s="190"/>
      <c r="I269" s="189"/>
      <c r="J269" s="188"/>
      <c r="K269" s="188"/>
      <c r="L269" s="188"/>
      <c r="M269" s="187"/>
      <c r="N269" s="186"/>
      <c r="O269" s="186"/>
      <c r="P269" s="186"/>
    </row>
    <row r="270" spans="1:16" ht="12.75" x14ac:dyDescent="0.2">
      <c r="A270" s="195"/>
      <c r="B270" s="193"/>
      <c r="C270" s="192"/>
      <c r="D270" s="194"/>
      <c r="E270" s="193"/>
      <c r="F270" s="192"/>
      <c r="G270" s="191"/>
      <c r="H270" s="190"/>
      <c r="I270" s="189"/>
      <c r="J270" s="188"/>
      <c r="K270" s="188"/>
      <c r="L270" s="188"/>
      <c r="M270" s="187"/>
      <c r="N270" s="186"/>
      <c r="O270" s="186"/>
      <c r="P270" s="186"/>
    </row>
    <row r="271" spans="1:16" ht="12.75" x14ac:dyDescent="0.2">
      <c r="A271" s="195"/>
      <c r="B271" s="193"/>
      <c r="C271" s="192"/>
      <c r="D271" s="194"/>
      <c r="E271" s="193"/>
      <c r="F271" s="192"/>
      <c r="G271" s="191"/>
      <c r="H271" s="190"/>
      <c r="I271" s="189"/>
      <c r="J271" s="188"/>
      <c r="K271" s="188"/>
      <c r="L271" s="188"/>
      <c r="M271" s="187"/>
      <c r="N271" s="186"/>
      <c r="O271" s="186"/>
      <c r="P271" s="186"/>
    </row>
    <row r="272" spans="1:16" ht="12.75" x14ac:dyDescent="0.2">
      <c r="A272" s="195"/>
      <c r="B272" s="193"/>
      <c r="C272" s="192"/>
      <c r="D272" s="194"/>
      <c r="E272" s="193"/>
      <c r="F272" s="192"/>
      <c r="G272" s="191"/>
      <c r="H272" s="190"/>
      <c r="I272" s="189"/>
      <c r="J272" s="188"/>
      <c r="K272" s="188"/>
      <c r="L272" s="188"/>
      <c r="M272" s="187"/>
      <c r="N272" s="186"/>
      <c r="O272" s="186"/>
      <c r="P272" s="186"/>
    </row>
    <row r="273" spans="1:16" ht="12.75" x14ac:dyDescent="0.2">
      <c r="A273" s="195"/>
      <c r="B273" s="193"/>
      <c r="C273" s="192"/>
      <c r="D273" s="194"/>
      <c r="E273" s="193"/>
      <c r="F273" s="192"/>
      <c r="G273" s="191"/>
      <c r="H273" s="190"/>
      <c r="I273" s="189"/>
      <c r="J273" s="188"/>
      <c r="K273" s="188"/>
      <c r="L273" s="188"/>
      <c r="M273" s="187"/>
      <c r="N273" s="186"/>
      <c r="O273" s="186"/>
      <c r="P273" s="186"/>
    </row>
    <row r="274" spans="1:16" ht="12.75" x14ac:dyDescent="0.2">
      <c r="A274" s="195"/>
      <c r="B274" s="193"/>
      <c r="C274" s="192"/>
      <c r="D274" s="194"/>
      <c r="E274" s="193"/>
      <c r="F274" s="192"/>
      <c r="G274" s="191"/>
      <c r="H274" s="190"/>
      <c r="I274" s="189"/>
      <c r="J274" s="188"/>
      <c r="K274" s="188"/>
      <c r="L274" s="188"/>
      <c r="M274" s="187"/>
      <c r="N274" s="186"/>
      <c r="O274" s="186"/>
      <c r="P274" s="186"/>
    </row>
    <row r="275" spans="1:16" ht="12.75" x14ac:dyDescent="0.2">
      <c r="A275" s="195"/>
      <c r="B275" s="193"/>
      <c r="C275" s="192"/>
      <c r="D275" s="194"/>
      <c r="E275" s="193"/>
      <c r="F275" s="192"/>
      <c r="G275" s="191"/>
      <c r="H275" s="190"/>
      <c r="I275" s="189"/>
      <c r="J275" s="188"/>
      <c r="K275" s="188"/>
      <c r="L275" s="188"/>
      <c r="M275" s="187"/>
      <c r="N275" s="186"/>
      <c r="O275" s="186"/>
      <c r="P275" s="186"/>
    </row>
    <row r="276" spans="1:16" ht="12.75" x14ac:dyDescent="0.2">
      <c r="A276" s="195"/>
      <c r="B276" s="193"/>
      <c r="C276" s="192"/>
      <c r="D276" s="194"/>
      <c r="E276" s="193"/>
      <c r="F276" s="192"/>
      <c r="G276" s="191"/>
      <c r="H276" s="190"/>
      <c r="I276" s="189"/>
      <c r="J276" s="188"/>
      <c r="K276" s="188"/>
      <c r="L276" s="188"/>
      <c r="M276" s="187"/>
      <c r="N276" s="186"/>
      <c r="O276" s="186"/>
      <c r="P276" s="186"/>
    </row>
    <row r="277" spans="1:16" ht="12.75" x14ac:dyDescent="0.2">
      <c r="A277" s="195"/>
      <c r="B277" s="193"/>
      <c r="C277" s="192"/>
      <c r="D277" s="194"/>
      <c r="E277" s="193"/>
      <c r="F277" s="192"/>
      <c r="G277" s="191"/>
      <c r="H277" s="190"/>
      <c r="I277" s="189"/>
      <c r="J277" s="188"/>
      <c r="K277" s="188"/>
      <c r="L277" s="188"/>
      <c r="M277" s="187"/>
      <c r="N277" s="186"/>
      <c r="O277" s="186"/>
      <c r="P277" s="186"/>
    </row>
    <row r="278" spans="1:16" ht="12.75" x14ac:dyDescent="0.2">
      <c r="A278" s="195"/>
      <c r="B278" s="193"/>
      <c r="C278" s="192"/>
      <c r="D278" s="194"/>
      <c r="E278" s="193"/>
      <c r="F278" s="192"/>
      <c r="G278" s="191"/>
      <c r="H278" s="190"/>
      <c r="I278" s="189"/>
      <c r="J278" s="188"/>
      <c r="K278" s="188"/>
      <c r="L278" s="188"/>
      <c r="M278" s="187"/>
      <c r="N278" s="186"/>
      <c r="O278" s="186"/>
      <c r="P278" s="186"/>
    </row>
    <row r="279" spans="1:16" ht="12.75" x14ac:dyDescent="0.2">
      <c r="A279" s="195"/>
      <c r="B279" s="193"/>
      <c r="C279" s="192"/>
      <c r="D279" s="194"/>
      <c r="E279" s="193"/>
      <c r="F279" s="192"/>
      <c r="G279" s="191"/>
      <c r="H279" s="190"/>
      <c r="I279" s="189"/>
      <c r="J279" s="188"/>
      <c r="K279" s="188"/>
      <c r="L279" s="188"/>
      <c r="M279" s="187"/>
      <c r="N279" s="186"/>
      <c r="O279" s="186"/>
      <c r="P279" s="186"/>
    </row>
    <row r="280" spans="1:16" ht="12.75" x14ac:dyDescent="0.2">
      <c r="A280" s="195"/>
      <c r="B280" s="193"/>
      <c r="C280" s="192"/>
      <c r="D280" s="194"/>
      <c r="E280" s="193"/>
      <c r="F280" s="192"/>
      <c r="G280" s="191"/>
      <c r="H280" s="190"/>
      <c r="I280" s="189"/>
      <c r="J280" s="188"/>
      <c r="K280" s="188"/>
      <c r="L280" s="188"/>
      <c r="M280" s="187"/>
      <c r="N280" s="186"/>
      <c r="O280" s="186"/>
      <c r="P280" s="186"/>
    </row>
    <row r="281" spans="1:16" ht="12.75" x14ac:dyDescent="0.2">
      <c r="A281" s="195"/>
      <c r="B281" s="193"/>
      <c r="C281" s="192"/>
      <c r="D281" s="194"/>
      <c r="E281" s="193"/>
      <c r="F281" s="192"/>
      <c r="G281" s="191"/>
      <c r="H281" s="190"/>
      <c r="I281" s="189"/>
      <c r="J281" s="188"/>
      <c r="K281" s="188"/>
      <c r="L281" s="188"/>
      <c r="M281" s="187"/>
      <c r="N281" s="186"/>
      <c r="O281" s="186"/>
      <c r="P281" s="186"/>
    </row>
    <row r="282" spans="1:16" ht="12.75" x14ac:dyDescent="0.2">
      <c r="A282" s="195"/>
      <c r="B282" s="193"/>
      <c r="C282" s="192"/>
      <c r="D282" s="194"/>
      <c r="E282" s="193"/>
      <c r="F282" s="192"/>
      <c r="G282" s="191"/>
      <c r="H282" s="190"/>
      <c r="I282" s="189"/>
      <c r="J282" s="188"/>
      <c r="K282" s="188"/>
      <c r="L282" s="188"/>
      <c r="M282" s="187"/>
      <c r="N282" s="186"/>
      <c r="O282" s="186"/>
      <c r="P282" s="186"/>
    </row>
    <row r="283" spans="1:16" ht="12.75" x14ac:dyDescent="0.2">
      <c r="A283" s="195"/>
      <c r="B283" s="193"/>
      <c r="C283" s="192"/>
      <c r="D283" s="194"/>
      <c r="E283" s="193"/>
      <c r="F283" s="192"/>
      <c r="G283" s="191"/>
      <c r="H283" s="190"/>
      <c r="I283" s="189"/>
      <c r="J283" s="188"/>
      <c r="K283" s="188"/>
      <c r="L283" s="188"/>
      <c r="M283" s="187"/>
      <c r="N283" s="186"/>
      <c r="O283" s="186"/>
      <c r="P283" s="186"/>
    </row>
    <row r="284" spans="1:16" ht="12.75" x14ac:dyDescent="0.2">
      <c r="A284" s="195"/>
      <c r="B284" s="193"/>
      <c r="C284" s="192"/>
      <c r="D284" s="194"/>
      <c r="E284" s="193"/>
      <c r="F284" s="192"/>
      <c r="G284" s="191"/>
      <c r="H284" s="190"/>
      <c r="I284" s="189"/>
      <c r="J284" s="188"/>
      <c r="K284" s="188"/>
      <c r="L284" s="188"/>
      <c r="M284" s="187"/>
      <c r="N284" s="186"/>
      <c r="O284" s="186"/>
      <c r="P284" s="186"/>
    </row>
    <row r="285" spans="1:16" ht="12.75" x14ac:dyDescent="0.2">
      <c r="A285" s="195"/>
      <c r="B285" s="193"/>
      <c r="C285" s="192"/>
      <c r="D285" s="194"/>
      <c r="E285" s="193"/>
      <c r="F285" s="192"/>
      <c r="G285" s="191"/>
      <c r="H285" s="190"/>
      <c r="I285" s="189"/>
      <c r="J285" s="188"/>
      <c r="K285" s="188"/>
      <c r="L285" s="188"/>
      <c r="M285" s="187"/>
      <c r="N285" s="186"/>
      <c r="O285" s="186"/>
      <c r="P285" s="186"/>
    </row>
    <row r="286" spans="1:16" ht="12.75" x14ac:dyDescent="0.2">
      <c r="A286" s="195"/>
      <c r="B286" s="193"/>
      <c r="C286" s="192"/>
      <c r="D286" s="194"/>
      <c r="E286" s="193"/>
      <c r="F286" s="192"/>
      <c r="G286" s="191"/>
      <c r="H286" s="190"/>
      <c r="I286" s="189"/>
      <c r="J286" s="188"/>
      <c r="K286" s="188"/>
      <c r="L286" s="188"/>
      <c r="M286" s="187"/>
      <c r="N286" s="186"/>
      <c r="O286" s="186"/>
      <c r="P286" s="186"/>
    </row>
    <row r="287" spans="1:16" ht="12.75" x14ac:dyDescent="0.2">
      <c r="A287" s="195"/>
      <c r="B287" s="193"/>
      <c r="C287" s="192"/>
      <c r="D287" s="194"/>
      <c r="E287" s="193"/>
      <c r="F287" s="192"/>
      <c r="G287" s="191"/>
      <c r="H287" s="190"/>
      <c r="I287" s="189"/>
      <c r="J287" s="188"/>
      <c r="K287" s="188"/>
      <c r="L287" s="188"/>
      <c r="M287" s="187"/>
      <c r="N287" s="186"/>
      <c r="O287" s="186"/>
      <c r="P287" s="186"/>
    </row>
    <row r="288" spans="1:16" ht="12.75" x14ac:dyDescent="0.2">
      <c r="A288" s="195"/>
      <c r="B288" s="193"/>
      <c r="C288" s="192"/>
      <c r="D288" s="194"/>
      <c r="E288" s="193"/>
      <c r="F288" s="192"/>
      <c r="G288" s="191"/>
      <c r="H288" s="190"/>
      <c r="I288" s="189"/>
      <c r="J288" s="188"/>
      <c r="K288" s="188"/>
      <c r="L288" s="188"/>
      <c r="M288" s="187"/>
      <c r="N288" s="186"/>
      <c r="O288" s="186"/>
      <c r="P288" s="186"/>
    </row>
    <row r="289" spans="1:16" ht="12.75" x14ac:dyDescent="0.2">
      <c r="A289" s="195"/>
      <c r="B289" s="193"/>
      <c r="C289" s="192"/>
      <c r="D289" s="194"/>
      <c r="E289" s="193"/>
      <c r="F289" s="192"/>
      <c r="G289" s="191"/>
      <c r="H289" s="190"/>
      <c r="I289" s="189"/>
      <c r="J289" s="188"/>
      <c r="K289" s="188"/>
      <c r="L289" s="188"/>
      <c r="M289" s="187"/>
      <c r="N289" s="186"/>
      <c r="O289" s="186"/>
      <c r="P289" s="186"/>
    </row>
    <row r="290" spans="1:16" ht="12.75" x14ac:dyDescent="0.2">
      <c r="A290" s="195"/>
      <c r="B290" s="193"/>
      <c r="C290" s="192"/>
      <c r="D290" s="194"/>
      <c r="E290" s="193"/>
      <c r="F290" s="192"/>
      <c r="G290" s="191"/>
      <c r="H290" s="190"/>
      <c r="I290" s="189"/>
      <c r="J290" s="188"/>
      <c r="K290" s="188"/>
      <c r="L290" s="188"/>
      <c r="M290" s="187"/>
      <c r="N290" s="186"/>
      <c r="O290" s="186"/>
      <c r="P290" s="186"/>
    </row>
    <row r="291" spans="1:16" ht="12.75" x14ac:dyDescent="0.2">
      <c r="A291" s="195"/>
      <c r="B291" s="193"/>
      <c r="C291" s="192"/>
      <c r="D291" s="194"/>
      <c r="E291" s="193"/>
      <c r="F291" s="192"/>
      <c r="G291" s="191"/>
      <c r="H291" s="190"/>
      <c r="I291" s="189"/>
      <c r="J291" s="188"/>
      <c r="K291" s="188"/>
      <c r="L291" s="188"/>
      <c r="M291" s="187"/>
      <c r="N291" s="186"/>
      <c r="O291" s="186"/>
      <c r="P291" s="186"/>
    </row>
    <row r="292" spans="1:16" ht="12.75" x14ac:dyDescent="0.2">
      <c r="A292" s="195"/>
      <c r="B292" s="193"/>
      <c r="C292" s="192"/>
      <c r="D292" s="194"/>
      <c r="E292" s="193"/>
      <c r="F292" s="192"/>
      <c r="G292" s="191"/>
      <c r="H292" s="190"/>
      <c r="I292" s="189"/>
      <c r="J292" s="188"/>
      <c r="K292" s="188"/>
      <c r="L292" s="188"/>
      <c r="M292" s="187"/>
      <c r="N292" s="186"/>
      <c r="O292" s="186"/>
      <c r="P292" s="186"/>
    </row>
    <row r="293" spans="1:16" ht="12.75" x14ac:dyDescent="0.2">
      <c r="A293" s="195"/>
      <c r="B293" s="193"/>
      <c r="C293" s="192"/>
      <c r="D293" s="194"/>
      <c r="E293" s="193"/>
      <c r="F293" s="192"/>
      <c r="G293" s="191"/>
      <c r="H293" s="190"/>
      <c r="I293" s="189"/>
      <c r="J293" s="188"/>
      <c r="K293" s="188"/>
      <c r="L293" s="188"/>
      <c r="M293" s="187"/>
      <c r="N293" s="186"/>
      <c r="O293" s="186"/>
      <c r="P293" s="186"/>
    </row>
    <row r="294" spans="1:16" ht="12.75" x14ac:dyDescent="0.2">
      <c r="A294" s="195"/>
      <c r="B294" s="193"/>
      <c r="C294" s="192"/>
      <c r="D294" s="194"/>
      <c r="E294" s="193"/>
      <c r="F294" s="192"/>
      <c r="G294" s="191"/>
      <c r="H294" s="190"/>
      <c r="I294" s="189"/>
      <c r="J294" s="188"/>
      <c r="K294" s="188"/>
      <c r="L294" s="188"/>
      <c r="M294" s="187"/>
      <c r="N294" s="186"/>
      <c r="O294" s="186"/>
      <c r="P294" s="186"/>
    </row>
    <row r="295" spans="1:16" ht="12.75" x14ac:dyDescent="0.2">
      <c r="A295" s="195"/>
      <c r="B295" s="193"/>
      <c r="C295" s="192"/>
      <c r="D295" s="194"/>
      <c r="E295" s="193"/>
      <c r="F295" s="192"/>
      <c r="G295" s="191"/>
      <c r="H295" s="190"/>
      <c r="I295" s="189"/>
      <c r="J295" s="188"/>
      <c r="K295" s="188"/>
      <c r="L295" s="188"/>
      <c r="M295" s="187"/>
      <c r="N295" s="186"/>
      <c r="O295" s="186"/>
      <c r="P295" s="186"/>
    </row>
    <row r="296" spans="1:16" ht="12.75" x14ac:dyDescent="0.2">
      <c r="A296" s="195"/>
      <c r="B296" s="193"/>
      <c r="C296" s="192"/>
      <c r="D296" s="194"/>
      <c r="E296" s="193"/>
      <c r="F296" s="192"/>
      <c r="G296" s="191"/>
      <c r="H296" s="190"/>
      <c r="I296" s="189"/>
      <c r="J296" s="188"/>
      <c r="K296" s="188"/>
      <c r="L296" s="188"/>
      <c r="M296" s="187"/>
      <c r="N296" s="186"/>
      <c r="O296" s="186"/>
      <c r="P296" s="186"/>
    </row>
    <row r="297" spans="1:16" ht="12.75" x14ac:dyDescent="0.2">
      <c r="A297" s="195"/>
      <c r="B297" s="193"/>
      <c r="C297" s="192"/>
      <c r="D297" s="194"/>
      <c r="E297" s="193"/>
      <c r="F297" s="192"/>
      <c r="G297" s="191"/>
      <c r="H297" s="190"/>
      <c r="I297" s="189"/>
      <c r="J297" s="188"/>
      <c r="K297" s="188"/>
      <c r="L297" s="188"/>
      <c r="M297" s="187"/>
      <c r="N297" s="186"/>
      <c r="O297" s="186"/>
      <c r="P297" s="186"/>
    </row>
    <row r="298" spans="1:16" ht="12.75" x14ac:dyDescent="0.2">
      <c r="A298" s="195"/>
      <c r="B298" s="193"/>
      <c r="C298" s="192"/>
      <c r="D298" s="194"/>
      <c r="E298" s="193"/>
      <c r="F298" s="192"/>
      <c r="G298" s="191"/>
      <c r="H298" s="190"/>
      <c r="I298" s="189"/>
      <c r="J298" s="188"/>
      <c r="K298" s="188"/>
      <c r="L298" s="188"/>
      <c r="M298" s="187"/>
      <c r="N298" s="186"/>
      <c r="O298" s="186"/>
      <c r="P298" s="186"/>
    </row>
    <row r="299" spans="1:16" ht="12.75" x14ac:dyDescent="0.2">
      <c r="A299" s="195"/>
      <c r="B299" s="193"/>
      <c r="C299" s="192"/>
      <c r="D299" s="194"/>
      <c r="E299" s="193"/>
      <c r="F299" s="192"/>
      <c r="G299" s="191"/>
      <c r="H299" s="190"/>
      <c r="I299" s="189"/>
      <c r="J299" s="188"/>
      <c r="K299" s="188"/>
      <c r="L299" s="188"/>
      <c r="M299" s="187"/>
      <c r="N299" s="186"/>
      <c r="O299" s="186"/>
      <c r="P299" s="186"/>
    </row>
    <row r="300" spans="1:16" ht="12.75" x14ac:dyDescent="0.2">
      <c r="A300" s="195"/>
      <c r="B300" s="193"/>
      <c r="C300" s="192"/>
      <c r="D300" s="194"/>
      <c r="E300" s="193"/>
      <c r="F300" s="192"/>
      <c r="G300" s="191"/>
      <c r="H300" s="190"/>
      <c r="I300" s="189"/>
      <c r="J300" s="188"/>
      <c r="K300" s="188"/>
      <c r="L300" s="188"/>
      <c r="M300" s="187"/>
      <c r="N300" s="186"/>
      <c r="O300" s="186"/>
      <c r="P300" s="186"/>
    </row>
    <row r="301" spans="1:16" ht="12.75" x14ac:dyDescent="0.2">
      <c r="A301" s="195"/>
      <c r="B301" s="193"/>
      <c r="C301" s="192"/>
      <c r="D301" s="194"/>
      <c r="E301" s="193"/>
      <c r="F301" s="192"/>
      <c r="G301" s="191"/>
      <c r="H301" s="190"/>
      <c r="I301" s="189"/>
      <c r="J301" s="188"/>
      <c r="K301" s="188"/>
      <c r="L301" s="188"/>
      <c r="M301" s="187"/>
      <c r="N301" s="186"/>
      <c r="O301" s="186"/>
      <c r="P301" s="186"/>
    </row>
    <row r="302" spans="1:16" ht="12.75" x14ac:dyDescent="0.2">
      <c r="A302" s="195"/>
      <c r="B302" s="193"/>
      <c r="C302" s="192"/>
      <c r="D302" s="194"/>
      <c r="E302" s="193"/>
      <c r="F302" s="192"/>
      <c r="G302" s="191"/>
      <c r="H302" s="190"/>
      <c r="I302" s="189"/>
      <c r="J302" s="188"/>
      <c r="K302" s="188"/>
      <c r="L302" s="188"/>
      <c r="M302" s="187"/>
      <c r="N302" s="186"/>
      <c r="O302" s="186"/>
      <c r="P302" s="186"/>
    </row>
    <row r="303" spans="1:16" ht="12.75" x14ac:dyDescent="0.2">
      <c r="A303" s="195"/>
      <c r="B303" s="193"/>
      <c r="C303" s="192"/>
      <c r="D303" s="194"/>
      <c r="E303" s="193"/>
      <c r="F303" s="192"/>
      <c r="G303" s="191"/>
      <c r="H303" s="190"/>
      <c r="I303" s="189"/>
      <c r="J303" s="188"/>
      <c r="K303" s="188"/>
      <c r="L303" s="188"/>
      <c r="M303" s="187"/>
      <c r="N303" s="186"/>
      <c r="O303" s="186"/>
      <c r="P303" s="186"/>
    </row>
    <row r="304" spans="1:16" ht="12.75" x14ac:dyDescent="0.2">
      <c r="A304" s="195"/>
      <c r="B304" s="193"/>
      <c r="C304" s="192"/>
      <c r="D304" s="194"/>
      <c r="E304" s="193"/>
      <c r="F304" s="192"/>
      <c r="G304" s="191"/>
      <c r="H304" s="190"/>
      <c r="I304" s="189"/>
      <c r="J304" s="188"/>
      <c r="K304" s="188"/>
      <c r="L304" s="188"/>
      <c r="M304" s="187"/>
      <c r="N304" s="186"/>
      <c r="O304" s="186"/>
      <c r="P304" s="186"/>
    </row>
    <row r="305" spans="1:16" ht="12.75" x14ac:dyDescent="0.2">
      <c r="A305" s="195"/>
      <c r="B305" s="193"/>
      <c r="C305" s="192"/>
      <c r="D305" s="194"/>
      <c r="E305" s="193"/>
      <c r="F305" s="192"/>
      <c r="G305" s="191"/>
      <c r="H305" s="190"/>
      <c r="I305" s="189"/>
      <c r="J305" s="188"/>
      <c r="K305" s="188"/>
      <c r="L305" s="188"/>
      <c r="M305" s="187"/>
      <c r="N305" s="186"/>
      <c r="O305" s="186"/>
      <c r="P305" s="186"/>
    </row>
    <row r="306" spans="1:16" ht="12.75" x14ac:dyDescent="0.2">
      <c r="A306" s="195"/>
      <c r="B306" s="193"/>
      <c r="C306" s="192"/>
      <c r="D306" s="194"/>
      <c r="E306" s="193"/>
      <c r="F306" s="192"/>
      <c r="G306" s="191"/>
      <c r="H306" s="190"/>
      <c r="I306" s="189"/>
      <c r="J306" s="188"/>
      <c r="K306" s="188"/>
      <c r="L306" s="188"/>
      <c r="M306" s="187"/>
      <c r="N306" s="186"/>
      <c r="O306" s="186"/>
      <c r="P306" s="186"/>
    </row>
    <row r="307" spans="1:16" ht="12.75" x14ac:dyDescent="0.2">
      <c r="A307" s="195"/>
      <c r="B307" s="193"/>
      <c r="C307" s="192"/>
      <c r="D307" s="194"/>
      <c r="E307" s="193"/>
      <c r="F307" s="192"/>
      <c r="G307" s="191"/>
      <c r="H307" s="190"/>
      <c r="I307" s="189"/>
      <c r="J307" s="188"/>
      <c r="K307" s="188"/>
      <c r="L307" s="188"/>
      <c r="M307" s="187"/>
      <c r="N307" s="186"/>
      <c r="O307" s="186"/>
      <c r="P307" s="186"/>
    </row>
    <row r="308" spans="1:16" ht="12.75" x14ac:dyDescent="0.2">
      <c r="A308" s="195"/>
      <c r="B308" s="193"/>
      <c r="C308" s="192"/>
      <c r="D308" s="194"/>
      <c r="E308" s="193"/>
      <c r="F308" s="192"/>
      <c r="G308" s="191"/>
      <c r="H308" s="190"/>
      <c r="I308" s="189"/>
      <c r="J308" s="188"/>
      <c r="K308" s="188"/>
      <c r="L308" s="188"/>
      <c r="M308" s="187"/>
      <c r="N308" s="186"/>
      <c r="O308" s="186"/>
      <c r="P308" s="186"/>
    </row>
    <row r="309" spans="1:16" ht="12.75" x14ac:dyDescent="0.2">
      <c r="A309" s="195"/>
      <c r="B309" s="193"/>
      <c r="C309" s="192"/>
      <c r="D309" s="194"/>
      <c r="E309" s="193"/>
      <c r="F309" s="192"/>
      <c r="G309" s="191"/>
      <c r="H309" s="190"/>
      <c r="I309" s="189"/>
      <c r="J309" s="188"/>
      <c r="K309" s="188"/>
      <c r="L309" s="188"/>
      <c r="M309" s="187"/>
      <c r="N309" s="186"/>
      <c r="O309" s="186"/>
      <c r="P309" s="186"/>
    </row>
    <row r="310" spans="1:16" ht="12.75" x14ac:dyDescent="0.2">
      <c r="A310" s="195"/>
      <c r="B310" s="193"/>
      <c r="C310" s="192"/>
      <c r="D310" s="194"/>
      <c r="E310" s="193"/>
      <c r="F310" s="192"/>
      <c r="G310" s="191"/>
      <c r="H310" s="190"/>
      <c r="I310" s="189"/>
      <c r="J310" s="188"/>
      <c r="K310" s="188"/>
      <c r="L310" s="188"/>
      <c r="M310" s="187"/>
      <c r="N310" s="186"/>
      <c r="O310" s="186"/>
      <c r="P310" s="186"/>
    </row>
    <row r="311" spans="1:16" ht="12.75" x14ac:dyDescent="0.2">
      <c r="A311" s="195"/>
      <c r="B311" s="193"/>
      <c r="C311" s="192"/>
      <c r="D311" s="194"/>
      <c r="E311" s="193"/>
      <c r="F311" s="192"/>
      <c r="G311" s="191"/>
      <c r="H311" s="190"/>
      <c r="I311" s="189"/>
      <c r="J311" s="188"/>
      <c r="K311" s="188"/>
      <c r="L311" s="188"/>
      <c r="M311" s="187"/>
      <c r="N311" s="186"/>
      <c r="O311" s="186"/>
      <c r="P311" s="186"/>
    </row>
    <row r="312" spans="1:16" ht="12.75" x14ac:dyDescent="0.2">
      <c r="A312" s="195"/>
      <c r="B312" s="193"/>
      <c r="C312" s="192"/>
      <c r="D312" s="194"/>
      <c r="E312" s="193"/>
      <c r="F312" s="192"/>
      <c r="G312" s="191"/>
      <c r="H312" s="190"/>
      <c r="I312" s="189"/>
      <c r="J312" s="188"/>
      <c r="K312" s="188"/>
      <c r="L312" s="188"/>
      <c r="M312" s="187"/>
      <c r="N312" s="186"/>
      <c r="O312" s="186"/>
      <c r="P312" s="186"/>
    </row>
    <row r="313" spans="1:16" ht="12.75" x14ac:dyDescent="0.2">
      <c r="A313" s="195"/>
      <c r="B313" s="193"/>
      <c r="C313" s="192"/>
      <c r="D313" s="194"/>
      <c r="E313" s="193"/>
      <c r="F313" s="192"/>
      <c r="G313" s="191"/>
      <c r="H313" s="190"/>
      <c r="I313" s="189"/>
      <c r="J313" s="188"/>
      <c r="K313" s="188"/>
      <c r="L313" s="188"/>
      <c r="M313" s="187"/>
      <c r="N313" s="186"/>
      <c r="O313" s="186"/>
      <c r="P313" s="186"/>
    </row>
    <row r="314" spans="1:16" ht="12.75" x14ac:dyDescent="0.2">
      <c r="A314" s="195"/>
      <c r="B314" s="193"/>
      <c r="C314" s="192"/>
      <c r="D314" s="194"/>
      <c r="E314" s="193"/>
      <c r="F314" s="192"/>
      <c r="G314" s="191"/>
      <c r="H314" s="190"/>
      <c r="I314" s="189"/>
      <c r="J314" s="188"/>
      <c r="K314" s="188"/>
      <c r="L314" s="188"/>
      <c r="M314" s="187"/>
      <c r="N314" s="186"/>
      <c r="O314" s="186"/>
      <c r="P314" s="186"/>
    </row>
    <row r="315" spans="1:16" ht="12.75" x14ac:dyDescent="0.2">
      <c r="A315" s="195"/>
      <c r="B315" s="193"/>
      <c r="C315" s="192"/>
      <c r="D315" s="194"/>
      <c r="E315" s="193"/>
      <c r="F315" s="192"/>
      <c r="G315" s="191"/>
      <c r="H315" s="190"/>
      <c r="I315" s="189"/>
      <c r="J315" s="188"/>
      <c r="K315" s="188"/>
      <c r="L315" s="188"/>
      <c r="M315" s="187"/>
      <c r="N315" s="186"/>
      <c r="O315" s="186"/>
      <c r="P315" s="186"/>
    </row>
    <row r="316" spans="1:16" ht="12.75" x14ac:dyDescent="0.2">
      <c r="A316" s="195"/>
      <c r="B316" s="193"/>
      <c r="C316" s="192"/>
      <c r="D316" s="194"/>
      <c r="E316" s="193"/>
      <c r="F316" s="192"/>
      <c r="G316" s="191"/>
      <c r="H316" s="190"/>
      <c r="I316" s="189"/>
      <c r="J316" s="188"/>
      <c r="K316" s="188"/>
      <c r="L316" s="188"/>
      <c r="M316" s="187"/>
      <c r="N316" s="186"/>
      <c r="O316" s="186"/>
      <c r="P316" s="186"/>
    </row>
    <row r="317" spans="1:16" ht="12.75" x14ac:dyDescent="0.2">
      <c r="A317" s="195"/>
      <c r="B317" s="193"/>
      <c r="C317" s="192"/>
      <c r="D317" s="194"/>
      <c r="E317" s="193"/>
      <c r="F317" s="192"/>
      <c r="G317" s="191"/>
      <c r="H317" s="190"/>
      <c r="I317" s="189"/>
      <c r="J317" s="188"/>
      <c r="K317" s="188"/>
      <c r="L317" s="188"/>
      <c r="M317" s="187"/>
      <c r="N317" s="186"/>
      <c r="O317" s="186"/>
      <c r="P317" s="186"/>
    </row>
    <row r="318" spans="1:16" ht="12.75" x14ac:dyDescent="0.2">
      <c r="A318" s="195"/>
      <c r="B318" s="193"/>
      <c r="C318" s="192"/>
      <c r="D318" s="194"/>
      <c r="E318" s="193"/>
      <c r="F318" s="192"/>
      <c r="G318" s="191"/>
      <c r="H318" s="190"/>
      <c r="I318" s="189"/>
      <c r="J318" s="188"/>
      <c r="K318" s="188"/>
      <c r="L318" s="188"/>
      <c r="M318" s="187"/>
      <c r="N318" s="186"/>
      <c r="O318" s="186"/>
      <c r="P318" s="186"/>
    </row>
    <row r="319" spans="1:16" ht="12.75" x14ac:dyDescent="0.2">
      <c r="A319" s="195"/>
      <c r="B319" s="193"/>
      <c r="C319" s="192"/>
      <c r="D319" s="194"/>
      <c r="E319" s="193"/>
      <c r="F319" s="192"/>
      <c r="G319" s="191"/>
      <c r="H319" s="190"/>
      <c r="I319" s="189"/>
      <c r="J319" s="188"/>
      <c r="K319" s="188"/>
      <c r="L319" s="188"/>
      <c r="M319" s="187"/>
      <c r="N319" s="186"/>
      <c r="O319" s="186"/>
      <c r="P319" s="186"/>
    </row>
    <row r="320" spans="1:16" ht="12.75" x14ac:dyDescent="0.2">
      <c r="A320" s="195"/>
      <c r="B320" s="193"/>
      <c r="C320" s="192"/>
      <c r="D320" s="194"/>
      <c r="E320" s="193"/>
      <c r="F320" s="192"/>
      <c r="G320" s="191"/>
      <c r="H320" s="190"/>
      <c r="I320" s="189"/>
      <c r="J320" s="188"/>
      <c r="K320" s="188"/>
      <c r="L320" s="188"/>
      <c r="M320" s="187"/>
      <c r="N320" s="186"/>
      <c r="O320" s="186"/>
      <c r="P320" s="186"/>
    </row>
    <row r="321" spans="1:16" ht="12.75" x14ac:dyDescent="0.2">
      <c r="A321" s="195"/>
      <c r="B321" s="193"/>
      <c r="C321" s="192"/>
      <c r="D321" s="194"/>
      <c r="E321" s="193"/>
      <c r="F321" s="192"/>
      <c r="G321" s="191"/>
      <c r="H321" s="190"/>
      <c r="I321" s="189"/>
      <c r="J321" s="188"/>
      <c r="K321" s="188"/>
      <c r="L321" s="188"/>
      <c r="M321" s="187"/>
      <c r="N321" s="186"/>
      <c r="O321" s="186"/>
      <c r="P321" s="186"/>
    </row>
    <row r="322" spans="1:16" ht="12.75" x14ac:dyDescent="0.2">
      <c r="A322" s="195"/>
      <c r="B322" s="193"/>
      <c r="C322" s="192"/>
      <c r="D322" s="194"/>
      <c r="E322" s="193"/>
      <c r="F322" s="192"/>
      <c r="G322" s="191"/>
      <c r="H322" s="190"/>
      <c r="I322" s="189"/>
      <c r="J322" s="188"/>
      <c r="K322" s="188"/>
      <c r="L322" s="188"/>
      <c r="M322" s="187"/>
      <c r="N322" s="186"/>
      <c r="O322" s="186"/>
      <c r="P322" s="186"/>
    </row>
    <row r="323" spans="1:16" ht="12.75" x14ac:dyDescent="0.2">
      <c r="A323" s="195"/>
      <c r="B323" s="193"/>
      <c r="C323" s="192"/>
      <c r="D323" s="194"/>
      <c r="E323" s="193"/>
      <c r="F323" s="192"/>
      <c r="G323" s="191"/>
      <c r="H323" s="190"/>
      <c r="I323" s="189"/>
      <c r="J323" s="188"/>
      <c r="K323" s="188"/>
      <c r="L323" s="188"/>
      <c r="M323" s="187"/>
      <c r="N323" s="186"/>
      <c r="O323" s="186"/>
      <c r="P323" s="186"/>
    </row>
    <row r="324" spans="1:16" ht="12.75" x14ac:dyDescent="0.2">
      <c r="A324" s="195"/>
      <c r="B324" s="193"/>
      <c r="C324" s="192"/>
      <c r="D324" s="194"/>
      <c r="E324" s="193"/>
      <c r="F324" s="192"/>
      <c r="G324" s="191"/>
      <c r="H324" s="190"/>
      <c r="I324" s="189"/>
      <c r="J324" s="188"/>
      <c r="K324" s="188"/>
      <c r="L324" s="188"/>
      <c r="M324" s="187"/>
      <c r="N324" s="186"/>
      <c r="O324" s="186"/>
      <c r="P324" s="186"/>
    </row>
    <row r="325" spans="1:16" ht="12.75" x14ac:dyDescent="0.2">
      <c r="A325" s="195"/>
      <c r="B325" s="193"/>
      <c r="C325" s="192"/>
      <c r="D325" s="194"/>
      <c r="E325" s="193"/>
      <c r="F325" s="192"/>
      <c r="G325" s="191"/>
      <c r="H325" s="190"/>
      <c r="I325" s="189"/>
      <c r="J325" s="188"/>
      <c r="K325" s="188"/>
      <c r="L325" s="188"/>
      <c r="M325" s="187"/>
      <c r="N325" s="186"/>
      <c r="O325" s="186"/>
      <c r="P325" s="186"/>
    </row>
    <row r="326" spans="1:16" ht="12.75" x14ac:dyDescent="0.2">
      <c r="A326" s="195"/>
      <c r="B326" s="193"/>
      <c r="C326" s="192"/>
      <c r="D326" s="194"/>
      <c r="E326" s="193"/>
      <c r="F326" s="192"/>
      <c r="G326" s="191"/>
      <c r="H326" s="190"/>
      <c r="I326" s="189"/>
      <c r="J326" s="188"/>
      <c r="K326" s="188"/>
      <c r="L326" s="188"/>
      <c r="M326" s="187"/>
      <c r="N326" s="186"/>
      <c r="O326" s="186"/>
      <c r="P326" s="186"/>
    </row>
    <row r="327" spans="1:16" ht="12.75" x14ac:dyDescent="0.2">
      <c r="A327" s="195"/>
      <c r="B327" s="193"/>
      <c r="C327" s="192"/>
      <c r="D327" s="194"/>
      <c r="E327" s="193"/>
      <c r="F327" s="192"/>
      <c r="G327" s="191"/>
      <c r="H327" s="190"/>
      <c r="I327" s="189"/>
      <c r="J327" s="188"/>
      <c r="K327" s="188"/>
      <c r="L327" s="188"/>
      <c r="M327" s="187"/>
      <c r="N327" s="186"/>
      <c r="O327" s="186"/>
      <c r="P327" s="186"/>
    </row>
    <row r="328" spans="1:16" ht="12.75" x14ac:dyDescent="0.2">
      <c r="A328" s="195"/>
      <c r="B328" s="193"/>
      <c r="C328" s="192"/>
      <c r="D328" s="194"/>
      <c r="E328" s="193"/>
      <c r="F328" s="192"/>
      <c r="G328" s="191"/>
      <c r="H328" s="190"/>
      <c r="I328" s="189"/>
      <c r="J328" s="188"/>
      <c r="K328" s="188"/>
      <c r="L328" s="188"/>
      <c r="M328" s="187"/>
      <c r="N328" s="186"/>
      <c r="O328" s="186"/>
      <c r="P328" s="186"/>
    </row>
    <row r="329" spans="1:16" ht="12.75" x14ac:dyDescent="0.2">
      <c r="A329" s="195"/>
      <c r="B329" s="193"/>
      <c r="C329" s="192"/>
      <c r="D329" s="194"/>
      <c r="E329" s="193"/>
      <c r="F329" s="192"/>
      <c r="G329" s="191"/>
      <c r="H329" s="190"/>
      <c r="I329" s="189"/>
      <c r="J329" s="188"/>
      <c r="K329" s="188"/>
      <c r="L329" s="188"/>
      <c r="M329" s="187"/>
      <c r="N329" s="186"/>
      <c r="O329" s="186"/>
      <c r="P329" s="186"/>
    </row>
    <row r="330" spans="1:16" ht="12.75" x14ac:dyDescent="0.2">
      <c r="A330" s="195"/>
      <c r="B330" s="193"/>
      <c r="C330" s="192"/>
      <c r="D330" s="194"/>
      <c r="E330" s="193"/>
      <c r="F330" s="192"/>
      <c r="G330" s="191"/>
      <c r="H330" s="190"/>
      <c r="I330" s="189"/>
      <c r="J330" s="188"/>
      <c r="K330" s="188"/>
      <c r="L330" s="188"/>
      <c r="M330" s="187"/>
      <c r="N330" s="186"/>
      <c r="O330" s="186"/>
      <c r="P330" s="186"/>
    </row>
    <row r="331" spans="1:16" ht="12.75" x14ac:dyDescent="0.2">
      <c r="A331" s="195"/>
      <c r="B331" s="193"/>
      <c r="C331" s="192"/>
      <c r="D331" s="194"/>
      <c r="E331" s="193"/>
      <c r="F331" s="192"/>
      <c r="G331" s="191"/>
      <c r="H331" s="190"/>
      <c r="I331" s="189"/>
      <c r="J331" s="188"/>
      <c r="K331" s="188"/>
      <c r="L331" s="188"/>
      <c r="M331" s="187"/>
      <c r="N331" s="186"/>
      <c r="O331" s="186"/>
      <c r="P331" s="186"/>
    </row>
    <row r="332" spans="1:16" ht="12.75" x14ac:dyDescent="0.2">
      <c r="A332" s="195"/>
      <c r="B332" s="193"/>
      <c r="C332" s="192"/>
      <c r="D332" s="194"/>
      <c r="E332" s="193"/>
      <c r="F332" s="192"/>
      <c r="G332" s="191"/>
      <c r="H332" s="190"/>
      <c r="I332" s="189"/>
      <c r="J332" s="188"/>
      <c r="K332" s="188"/>
      <c r="L332" s="188"/>
      <c r="M332" s="187"/>
      <c r="N332" s="186"/>
      <c r="O332" s="186"/>
      <c r="P332" s="186"/>
    </row>
    <row r="333" spans="1:16" ht="12.75" x14ac:dyDescent="0.2">
      <c r="A333" s="195"/>
      <c r="B333" s="193"/>
      <c r="C333" s="192"/>
      <c r="D333" s="194"/>
      <c r="E333" s="193"/>
      <c r="F333" s="192"/>
      <c r="G333" s="191"/>
      <c r="H333" s="190"/>
      <c r="I333" s="189"/>
      <c r="J333" s="188"/>
      <c r="K333" s="188"/>
      <c r="L333" s="188"/>
      <c r="M333" s="187"/>
      <c r="N333" s="186"/>
      <c r="O333" s="186"/>
      <c r="P333" s="186"/>
    </row>
    <row r="334" spans="1:16" ht="12.75" x14ac:dyDescent="0.2">
      <c r="A334" s="195"/>
      <c r="B334" s="193"/>
      <c r="C334" s="192"/>
      <c r="D334" s="194"/>
      <c r="E334" s="193"/>
      <c r="F334" s="192"/>
      <c r="G334" s="191"/>
      <c r="H334" s="190"/>
      <c r="I334" s="189"/>
      <c r="J334" s="188"/>
      <c r="K334" s="188"/>
      <c r="L334" s="188"/>
      <c r="M334" s="187"/>
      <c r="N334" s="186"/>
      <c r="O334" s="186"/>
      <c r="P334" s="186"/>
    </row>
    <row r="335" spans="1:16" ht="12.75" x14ac:dyDescent="0.2">
      <c r="A335" s="195"/>
      <c r="B335" s="193"/>
      <c r="C335" s="192"/>
      <c r="D335" s="194"/>
      <c r="E335" s="193"/>
      <c r="F335" s="192"/>
      <c r="G335" s="191"/>
      <c r="H335" s="190"/>
      <c r="I335" s="189"/>
      <c r="J335" s="188"/>
      <c r="K335" s="188"/>
      <c r="L335" s="188"/>
      <c r="M335" s="187"/>
      <c r="N335" s="186"/>
      <c r="O335" s="186"/>
      <c r="P335" s="186"/>
    </row>
    <row r="336" spans="1:16" ht="12.75" x14ac:dyDescent="0.2">
      <c r="A336" s="195"/>
      <c r="B336" s="193"/>
      <c r="C336" s="192"/>
      <c r="D336" s="194"/>
      <c r="E336" s="193"/>
      <c r="F336" s="192"/>
      <c r="G336" s="191"/>
      <c r="H336" s="190"/>
      <c r="I336" s="189"/>
      <c r="J336" s="188"/>
      <c r="K336" s="188"/>
      <c r="L336" s="188"/>
      <c r="M336" s="187"/>
      <c r="N336" s="186"/>
      <c r="O336" s="186"/>
      <c r="P336" s="186"/>
    </row>
    <row r="337" spans="1:16" ht="12.75" x14ac:dyDescent="0.2">
      <c r="A337" s="195"/>
      <c r="B337" s="193"/>
      <c r="C337" s="192"/>
      <c r="D337" s="194"/>
      <c r="E337" s="193"/>
      <c r="F337" s="192"/>
      <c r="G337" s="191"/>
      <c r="H337" s="190"/>
      <c r="I337" s="189"/>
      <c r="J337" s="188"/>
      <c r="K337" s="188"/>
      <c r="L337" s="188"/>
      <c r="M337" s="187"/>
      <c r="N337" s="186"/>
      <c r="O337" s="186"/>
      <c r="P337" s="186"/>
    </row>
    <row r="338" spans="1:16" ht="12.75" x14ac:dyDescent="0.2">
      <c r="A338" s="195"/>
      <c r="B338" s="193"/>
      <c r="C338" s="192"/>
      <c r="D338" s="194"/>
      <c r="E338" s="193"/>
      <c r="F338" s="192"/>
      <c r="G338" s="191"/>
      <c r="H338" s="190"/>
      <c r="I338" s="189"/>
      <c r="J338" s="188"/>
      <c r="K338" s="188"/>
      <c r="L338" s="188"/>
      <c r="M338" s="187"/>
      <c r="N338" s="186"/>
      <c r="O338" s="186"/>
      <c r="P338" s="186"/>
    </row>
    <row r="339" spans="1:16" ht="12.75" x14ac:dyDescent="0.2">
      <c r="A339" s="195"/>
      <c r="B339" s="193"/>
      <c r="C339" s="192"/>
      <c r="D339" s="194"/>
      <c r="E339" s="193"/>
      <c r="F339" s="192"/>
      <c r="G339" s="191"/>
      <c r="H339" s="190"/>
      <c r="I339" s="189"/>
      <c r="J339" s="188"/>
      <c r="K339" s="188"/>
      <c r="L339" s="188"/>
      <c r="M339" s="187"/>
      <c r="N339" s="186"/>
      <c r="O339" s="186"/>
      <c r="P339" s="186"/>
    </row>
    <row r="340" spans="1:16" ht="12.75" x14ac:dyDescent="0.2">
      <c r="A340" s="195"/>
      <c r="B340" s="193"/>
      <c r="C340" s="192"/>
      <c r="D340" s="194"/>
      <c r="E340" s="193"/>
      <c r="F340" s="192"/>
      <c r="G340" s="191"/>
      <c r="H340" s="190"/>
      <c r="I340" s="189"/>
      <c r="J340" s="188"/>
      <c r="K340" s="188"/>
      <c r="L340" s="188"/>
      <c r="M340" s="187"/>
      <c r="N340" s="186"/>
      <c r="O340" s="186"/>
      <c r="P340" s="186"/>
    </row>
    <row r="341" spans="1:16" ht="12.75" x14ac:dyDescent="0.2"/>
    <row r="342" spans="1:16" ht="12.75" x14ac:dyDescent="0.2"/>
    <row r="343" spans="1:16" ht="12.75" x14ac:dyDescent="0.2"/>
    <row r="344" spans="1:16" ht="12.75" x14ac:dyDescent="0.2"/>
    <row r="345" spans="1:16" ht="12.75" x14ac:dyDescent="0.2"/>
    <row r="346" spans="1:16" ht="12.75" x14ac:dyDescent="0.2"/>
    <row r="347" spans="1:16" ht="12.75" x14ac:dyDescent="0.2"/>
  </sheetData>
  <autoFilter ref="A10:P346" xr:uid="{00000000-0009-0000-0000-000002000000}"/>
  <mergeCells count="10">
    <mergeCell ref="C1:D1"/>
    <mergeCell ref="A2:P2"/>
    <mergeCell ref="F1:P1"/>
    <mergeCell ref="D6:F6"/>
    <mergeCell ref="D7:F7"/>
    <mergeCell ref="A5:C5"/>
    <mergeCell ref="A6:C6"/>
    <mergeCell ref="A7:C7"/>
    <mergeCell ref="A4:F4"/>
    <mergeCell ref="D5:F5"/>
  </mergeCells>
  <hyperlinks>
    <hyperlink ref="A1" location="Overview!A1" display="Back to Overview" xr:uid="{C3385AAB-ACDF-4291-A607-042DA3D70F06}"/>
  </hyperlinks>
  <pageMargins left="0.39370078740157483" right="0.39370078740157483" top="0.51181102362204722" bottom="0.74803149606299213" header="0.27559055118110237" footer="0.27559055118110237"/>
  <pageSetup paperSize="9" scale="56" fitToHeight="0" orientation="landscape" r:id="rId1"/>
  <headerFooter scaleWithDoc="0">
    <oddHeader>&amp;LAnnex 2 - Schedule of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DAF25-C7A9-4217-8465-67F730CF6478}">
  <sheetPr>
    <pageSetUpPr fitToPage="1"/>
  </sheetPr>
  <dimension ref="A1:N330"/>
  <sheetViews>
    <sheetView zoomScale="90" zoomScaleNormal="90" zoomScaleSheetLayoutView="100" workbookViewId="0">
      <selection activeCell="A3" sqref="A3"/>
    </sheetView>
  </sheetViews>
  <sheetFormatPr defaultColWidth="9.140625" defaultRowHeight="12.75" x14ac:dyDescent="0.2"/>
  <cols>
    <col min="1" max="2" width="14" style="182" bestFit="1" customWidth="1"/>
    <col min="3" max="3" width="18.140625" style="185" bestFit="1" customWidth="1"/>
    <col min="4" max="4" width="36.28515625" style="185" bestFit="1" customWidth="1"/>
    <col min="5" max="5" width="14.7109375" style="184" customWidth="1"/>
    <col min="6" max="7" width="14.7109375" style="183" customWidth="1"/>
    <col min="8" max="8" width="14.7109375" style="182" customWidth="1"/>
    <col min="9" max="9" width="15.5703125" style="182" customWidth="1"/>
    <col min="10" max="13" width="9.140625" style="182"/>
    <col min="14" max="14" width="9.42578125" style="182" bestFit="1" customWidth="1"/>
    <col min="15" max="16384" width="9.140625" style="182"/>
  </cols>
  <sheetData>
    <row r="1" spans="1:14" ht="66.75" customHeight="1" x14ac:dyDescent="0.2">
      <c r="A1" s="237" t="s">
        <v>770</v>
      </c>
      <c r="B1" s="237"/>
      <c r="C1" s="237"/>
      <c r="D1" s="237"/>
      <c r="E1" s="237"/>
      <c r="F1" s="237"/>
      <c r="G1" s="237"/>
      <c r="H1" s="237"/>
    </row>
    <row r="2" spans="1:14" s="199" customFormat="1" ht="17.45" customHeight="1" x14ac:dyDescent="0.2">
      <c r="A2" s="246" t="str">
        <f>Overview!B4&amp; " - Effective from "&amp;[1]Overview!D4&amp;" - "&amp;Overview!E4&amp;" Designated EHV import charges"</f>
        <v>Aidien Limited - GSP_B - Effective from 1 April 2025 - Final Designated EHV import charges</v>
      </c>
      <c r="B2" s="247"/>
      <c r="C2" s="247"/>
      <c r="D2" s="247"/>
      <c r="E2" s="247"/>
      <c r="F2" s="247"/>
      <c r="G2" s="247"/>
      <c r="H2" s="248"/>
    </row>
    <row r="3" spans="1:14" s="198" customFormat="1" ht="18" x14ac:dyDescent="0.2">
      <c r="A3" s="209"/>
      <c r="B3" s="209"/>
      <c r="C3" s="209"/>
      <c r="D3" s="208"/>
      <c r="E3" s="207"/>
      <c r="F3" s="207"/>
      <c r="G3" s="206"/>
      <c r="H3" s="206"/>
      <c r="I3" s="70"/>
      <c r="J3" s="70"/>
      <c r="K3" s="70"/>
      <c r="L3" s="70"/>
      <c r="M3" s="70"/>
      <c r="N3" s="70"/>
    </row>
    <row r="4" spans="1:14" ht="60.75" customHeight="1" x14ac:dyDescent="0.2">
      <c r="A4" s="50" t="s">
        <v>96</v>
      </c>
      <c r="B4" s="51" t="s">
        <v>64</v>
      </c>
      <c r="C4" s="50" t="s">
        <v>65</v>
      </c>
      <c r="D4" s="52" t="s">
        <v>61</v>
      </c>
      <c r="E4" s="205" t="str">
        <f>'Annex 2 Designated EHV charges'!I10</f>
        <v>Import
Super Red
unit charge
(p/kWh)</v>
      </c>
      <c r="F4" s="205" t="str">
        <f>'Annex 2 Designated EHV charges'!J10</f>
        <v>Import
fixed charge
(p/day)</v>
      </c>
      <c r="G4" s="205" t="str">
        <f>'Annex 2 Designated EHV charges'!K10</f>
        <v>Import
capacity charge
(p/kVA/day)</v>
      </c>
      <c r="H4" s="205" t="str">
        <f>'Annex 2 Designated EHV charges'!L10</f>
        <v>Import
exceeded capacity charge
(p/kVA/day)</v>
      </c>
    </row>
    <row r="5" spans="1:14" x14ac:dyDescent="0.2">
      <c r="A5" s="203" t="str">
        <f t="array" ref="A5">IFERROR(INDEX('Annex 2 Designated EHV charges'!$A$11:$A$400, MATCH(0, IF(ISBLANK('Annex 2 Designated EHV charges'!$A$11:$A$400),1, COUNTIF(A$4:$A4, 'Annex 2 Designated EHV charges'!$A$11:$A$400)), 0)),"")</f>
        <v/>
      </c>
      <c r="B5" s="203" t="str">
        <f>IF($A5="","",VLOOKUP($A5,'Annex 2 Designated EHV charges'!$A:$O,2,0))</f>
        <v/>
      </c>
      <c r="C5" s="204" t="str">
        <f>IF($A5="","",VLOOKUP($A5,'Annex 2 Designated EHV charges'!$A:$O,3,0))</f>
        <v/>
      </c>
      <c r="D5" s="203" t="str">
        <f>IF($A5="","",VLOOKUP($A5,'Annex 2 Designated EHV charges'!$A:$O,7,0))</f>
        <v/>
      </c>
      <c r="E5" s="202" t="str">
        <f>IFERROR(IF(VLOOKUP($A5,'Annex 2 Designated EHV charges'!$A:$P,COLUMN(E5)+4,FALSE)=0,"",VLOOKUP($A5,'Annex 2 Designated EHV charges'!$A:$P,COLUMN(E5)+4,FALSE)),"")</f>
        <v/>
      </c>
      <c r="F5" s="201" t="str">
        <f>IFERROR(IF(VLOOKUP($A5,'Annex 2 Designated EHV charges'!$A:$P,COLUMN(F5)+4,FALSE)=0,"",VLOOKUP($A5,'Annex 2 Designated EHV charges'!$A:$P,COLUMN(F5)+4,FALSE)),"")</f>
        <v/>
      </c>
      <c r="G5" s="201" t="str">
        <f>IFERROR(IF(VLOOKUP($A5,'Annex 2 Designated EHV charges'!$A:$P,COLUMN(G5)+4,FALSE)=0,"",VLOOKUP($A5,'Annex 2 Designated EHV charges'!$A:$P,COLUMN(G5)+4,FALSE)),"")</f>
        <v/>
      </c>
      <c r="H5" s="201" t="str">
        <f>IFERROR(IF(VLOOKUP($A5,'Annex 2 Designated EHV charges'!$A:$P,COLUMN(H5)+4,FALSE)=0,"",VLOOKUP($A5,'Annex 2 Designated EHV charges'!$A:$P,COLUMN(H5)+4,FALSE)),"")</f>
        <v/>
      </c>
    </row>
    <row r="6" spans="1:14" x14ac:dyDescent="0.2">
      <c r="A6" s="203" t="str">
        <f t="array" ref="A6">IFERROR(INDEX('Annex 2 Designated EHV charges'!$A$11:$A$400, MATCH(0, IF(ISBLANK('Annex 2 Designated EHV charges'!$A$11:$A$400),1, COUNTIF(A$4:$A5, 'Annex 2 Designated EHV charges'!$A$11:$A$400)), 0)),"")</f>
        <v/>
      </c>
      <c r="B6" s="203" t="str">
        <f>IF($A6="","",VLOOKUP($A6,'Annex 2 Designated EHV charges'!$A:$O,2,0))</f>
        <v/>
      </c>
      <c r="C6" s="204" t="str">
        <f>IF($A6="","",VLOOKUP($A6,'Annex 2 Designated EHV charges'!$A:$O,3,0))</f>
        <v/>
      </c>
      <c r="D6" s="203" t="str">
        <f>IF($A6="","",VLOOKUP($A6,'Annex 2 Designated EHV charges'!$A:$O,7,0))</f>
        <v/>
      </c>
      <c r="E6" s="202" t="str">
        <f>IFERROR(IF(VLOOKUP($A6,'Annex 2 Designated EHV charges'!$A:$P,COLUMN(E6)+4,FALSE)=0,"",VLOOKUP($A6,'Annex 2 Designated EHV charges'!$A:$P,COLUMN(E6)+4,FALSE)),"")</f>
        <v/>
      </c>
      <c r="F6" s="201" t="str">
        <f>IFERROR(IF(VLOOKUP($A6,'Annex 2 Designated EHV charges'!$A:$P,COLUMN(F6)+4,FALSE)=0,"",VLOOKUP($A6,'Annex 2 Designated EHV charges'!$A:$P,COLUMN(F6)+4,FALSE)),"")</f>
        <v/>
      </c>
      <c r="G6" s="201" t="str">
        <f>IFERROR(IF(VLOOKUP($A6,'Annex 2 Designated EHV charges'!$A:$P,COLUMN(G6)+4,FALSE)=0,"",VLOOKUP($A6,'Annex 2 Designated EHV charges'!$A:$P,COLUMN(G6)+4,FALSE)),"")</f>
        <v/>
      </c>
      <c r="H6" s="201" t="str">
        <f>IFERROR(IF(VLOOKUP($A6,'Annex 2 Designated EHV charges'!$A:$P,COLUMN(H6)+4,FALSE)=0,"",VLOOKUP($A6,'Annex 2 Designated EHV charges'!$A:$P,COLUMN(H6)+4,FALSE)),"")</f>
        <v/>
      </c>
    </row>
    <row r="7" spans="1:14" x14ac:dyDescent="0.2">
      <c r="A7" s="203" t="str">
        <f t="array" ref="A7">IFERROR(INDEX('Annex 2 Designated EHV charges'!$A$11:$A$400, MATCH(0, IF(ISBLANK('Annex 2 Designated EHV charges'!$A$11:$A$400),1, COUNTIF(A$4:$A6, 'Annex 2 Designated EHV charges'!$A$11:$A$400)), 0)),"")</f>
        <v/>
      </c>
      <c r="B7" s="203" t="str">
        <f>IF($A7="","",VLOOKUP($A7,'Annex 2 Designated EHV charges'!$A:$O,2,0))</f>
        <v/>
      </c>
      <c r="C7" s="204" t="str">
        <f>IF($A7="","",VLOOKUP($A7,'Annex 2 Designated EHV charges'!$A:$O,3,0))</f>
        <v/>
      </c>
      <c r="D7" s="203" t="str">
        <f>IF($A7="","",VLOOKUP($A7,'Annex 2 Designated EHV charges'!$A:$O,7,0))</f>
        <v/>
      </c>
      <c r="E7" s="202" t="str">
        <f>IFERROR(IF(VLOOKUP($A7,'Annex 2 Designated EHV charges'!$A:$P,COLUMN(E7)+4,FALSE)=0,"",VLOOKUP($A7,'Annex 2 Designated EHV charges'!$A:$P,COLUMN(E7)+4,FALSE)),"")</f>
        <v/>
      </c>
      <c r="F7" s="201" t="str">
        <f>IFERROR(IF(VLOOKUP($A7,'Annex 2 Designated EHV charges'!$A:$P,COLUMN(F7)+4,FALSE)=0,"",VLOOKUP($A7,'Annex 2 Designated EHV charges'!$A:$P,COLUMN(F7)+4,FALSE)),"")</f>
        <v/>
      </c>
      <c r="G7" s="201" t="str">
        <f>IFERROR(IF(VLOOKUP($A7,'Annex 2 Designated EHV charges'!$A:$P,COLUMN(G7)+4,FALSE)=0,"",VLOOKUP($A7,'Annex 2 Designated EHV charges'!$A:$P,COLUMN(G7)+4,FALSE)),"")</f>
        <v/>
      </c>
      <c r="H7" s="201" t="str">
        <f>IFERROR(IF(VLOOKUP($A7,'Annex 2 Designated EHV charges'!$A:$P,COLUMN(H7)+4,FALSE)=0,"",VLOOKUP($A7,'Annex 2 Designated EHV charges'!$A:$P,COLUMN(H7)+4,FALSE)),"")</f>
        <v/>
      </c>
    </row>
    <row r="8" spans="1:14" x14ac:dyDescent="0.2">
      <c r="A8" s="203" t="str">
        <f t="array" ref="A8">IFERROR(INDEX('Annex 2 Designated EHV charges'!$A$11:$A$400, MATCH(0, IF(ISBLANK('Annex 2 Designated EHV charges'!$A$11:$A$400),1, COUNTIF(A$4:$A7, 'Annex 2 Designated EHV charges'!$A$11:$A$400)), 0)),"")</f>
        <v/>
      </c>
      <c r="B8" s="203" t="str">
        <f>IF($A8="","",VLOOKUP($A8,'Annex 2 Designated EHV charges'!$A:$O,2,0))</f>
        <v/>
      </c>
      <c r="C8" s="204" t="str">
        <f>IF($A8="","",VLOOKUP($A8,'Annex 2 Designated EHV charges'!$A:$O,3,0))</f>
        <v/>
      </c>
      <c r="D8" s="203" t="str">
        <f>IF($A8="","",VLOOKUP($A8,'Annex 2 Designated EHV charges'!$A:$O,7,0))</f>
        <v/>
      </c>
      <c r="E8" s="202" t="str">
        <f>IFERROR(IF(VLOOKUP($A8,'Annex 2 Designated EHV charges'!$A:$P,COLUMN(E8)+4,FALSE)=0,"",VLOOKUP($A8,'Annex 2 Designated EHV charges'!$A:$P,COLUMN(E8)+4,FALSE)),"")</f>
        <v/>
      </c>
      <c r="F8" s="201" t="str">
        <f>IFERROR(IF(VLOOKUP($A8,'Annex 2 Designated EHV charges'!$A:$P,COLUMN(F8)+4,FALSE)=0,"",VLOOKUP($A8,'Annex 2 Designated EHV charges'!$A:$P,COLUMN(F8)+4,FALSE)),"")</f>
        <v/>
      </c>
      <c r="G8" s="201" t="str">
        <f>IFERROR(IF(VLOOKUP($A8,'Annex 2 Designated EHV charges'!$A:$P,COLUMN(G8)+4,FALSE)=0,"",VLOOKUP($A8,'Annex 2 Designated EHV charges'!$A:$P,COLUMN(G8)+4,FALSE)),"")</f>
        <v/>
      </c>
      <c r="H8" s="201" t="str">
        <f>IFERROR(IF(VLOOKUP($A8,'Annex 2 Designated EHV charges'!$A:$P,COLUMN(H8)+4,FALSE)=0,"",VLOOKUP($A8,'Annex 2 Designated EHV charges'!$A:$P,COLUMN(H8)+4,FALSE)),"")</f>
        <v/>
      </c>
    </row>
    <row r="9" spans="1:14" x14ac:dyDescent="0.2">
      <c r="A9" s="203" t="str">
        <f t="array" ref="A9">IFERROR(INDEX('Annex 2 Designated EHV charges'!$A$11:$A$400, MATCH(0, IF(ISBLANK('Annex 2 Designated EHV charges'!$A$11:$A$400),1, COUNTIF(A$4:$A8, 'Annex 2 Designated EHV charges'!$A$11:$A$400)), 0)),"")</f>
        <v/>
      </c>
      <c r="B9" s="203" t="str">
        <f>IF($A9="","",VLOOKUP($A9,'Annex 2 Designated EHV charges'!$A:$O,2,0))</f>
        <v/>
      </c>
      <c r="C9" s="204" t="str">
        <f>IF($A9="","",VLOOKUP($A9,'Annex 2 Designated EHV charges'!$A:$O,3,0))</f>
        <v/>
      </c>
      <c r="D9" s="203" t="str">
        <f>IF($A9="","",VLOOKUP($A9,'Annex 2 Designated EHV charges'!$A:$O,7,0))</f>
        <v/>
      </c>
      <c r="E9" s="202" t="str">
        <f>IFERROR(IF(VLOOKUP($A9,'Annex 2 Designated EHV charges'!$A:$P,COLUMN(E9)+4,FALSE)=0,"",VLOOKUP($A9,'Annex 2 Designated EHV charges'!$A:$P,COLUMN(E9)+4,FALSE)),"")</f>
        <v/>
      </c>
      <c r="F9" s="201" t="str">
        <f>IFERROR(IF(VLOOKUP($A9,'Annex 2 Designated EHV charges'!$A:$P,COLUMN(F9)+4,FALSE)=0,"",VLOOKUP($A9,'Annex 2 Designated EHV charges'!$A:$P,COLUMN(F9)+4,FALSE)),"")</f>
        <v/>
      </c>
      <c r="G9" s="201" t="str">
        <f>IFERROR(IF(VLOOKUP($A9,'Annex 2 Designated EHV charges'!$A:$P,COLUMN(G9)+4,FALSE)=0,"",VLOOKUP($A9,'Annex 2 Designated EHV charges'!$A:$P,COLUMN(G9)+4,FALSE)),"")</f>
        <v/>
      </c>
      <c r="H9" s="201" t="str">
        <f>IFERROR(IF(VLOOKUP($A9,'Annex 2 Designated EHV charges'!$A:$P,COLUMN(H9)+4,FALSE)=0,"",VLOOKUP($A9,'Annex 2 Designated EHV charges'!$A:$P,COLUMN(H9)+4,FALSE)),"")</f>
        <v/>
      </c>
    </row>
    <row r="10" spans="1:14" x14ac:dyDescent="0.2">
      <c r="A10" s="203" t="str">
        <f t="array" ref="A10">IFERROR(INDEX('Annex 2 Designated EHV charges'!$A$11:$A$400, MATCH(0, IF(ISBLANK('Annex 2 Designated EHV charges'!$A$11:$A$400),1, COUNTIF(A$4:$A9, 'Annex 2 Designated EHV charges'!$A$11:$A$400)), 0)),"")</f>
        <v/>
      </c>
      <c r="B10" s="203" t="str">
        <f>IF($A10="","",VLOOKUP($A10,'Annex 2 Designated EHV charges'!$A:$O,2,0))</f>
        <v/>
      </c>
      <c r="C10" s="204" t="str">
        <f>IF($A10="","",VLOOKUP($A10,'Annex 2 Designated EHV charges'!$A:$O,3,0))</f>
        <v/>
      </c>
      <c r="D10" s="203" t="str">
        <f>IF($A10="","",VLOOKUP($A10,'Annex 2 Designated EHV charges'!$A:$O,7,0))</f>
        <v/>
      </c>
      <c r="E10" s="202" t="str">
        <f>IFERROR(IF(VLOOKUP($A10,'Annex 2 Designated EHV charges'!$A:$P,COLUMN(E10)+4,FALSE)=0,"",VLOOKUP($A10,'Annex 2 Designated EHV charges'!$A:$P,COLUMN(E10)+4,FALSE)),"")</f>
        <v/>
      </c>
      <c r="F10" s="201" t="str">
        <f>IFERROR(IF(VLOOKUP($A10,'Annex 2 Designated EHV charges'!$A:$P,COLUMN(F10)+4,FALSE)=0,"",VLOOKUP($A10,'Annex 2 Designated EHV charges'!$A:$P,COLUMN(F10)+4,FALSE)),"")</f>
        <v/>
      </c>
      <c r="G10" s="201" t="str">
        <f>IFERROR(IF(VLOOKUP($A10,'Annex 2 Designated EHV charges'!$A:$P,COLUMN(G10)+4,FALSE)=0,"",VLOOKUP($A10,'Annex 2 Designated EHV charges'!$A:$P,COLUMN(G10)+4,FALSE)),"")</f>
        <v/>
      </c>
      <c r="H10" s="201" t="str">
        <f>IFERROR(IF(VLOOKUP($A10,'Annex 2 Designated EHV charges'!$A:$P,COLUMN(H10)+4,FALSE)=0,"",VLOOKUP($A10,'Annex 2 Designated EHV charges'!$A:$P,COLUMN(H10)+4,FALSE)),"")</f>
        <v/>
      </c>
    </row>
    <row r="11" spans="1:14" x14ac:dyDescent="0.2">
      <c r="A11" s="203" t="str">
        <f t="array" ref="A11">IFERROR(INDEX('Annex 2 Designated EHV charges'!$A$11:$A$400, MATCH(0, IF(ISBLANK('Annex 2 Designated EHV charges'!$A$11:$A$400),1, COUNTIF(A$4:$A10, 'Annex 2 Designated EHV charges'!$A$11:$A$400)), 0)),"")</f>
        <v/>
      </c>
      <c r="B11" s="203" t="str">
        <f>IF($A11="","",VLOOKUP($A11,'Annex 2 Designated EHV charges'!$A:$O,2,0))</f>
        <v/>
      </c>
      <c r="C11" s="204" t="str">
        <f>IF($A11="","",VLOOKUP($A11,'Annex 2 Designated EHV charges'!$A:$O,3,0))</f>
        <v/>
      </c>
      <c r="D11" s="203" t="str">
        <f>IF($A11="","",VLOOKUP($A11,'Annex 2 Designated EHV charges'!$A:$O,7,0))</f>
        <v/>
      </c>
      <c r="E11" s="202" t="str">
        <f>IFERROR(IF(VLOOKUP($A11,'Annex 2 Designated EHV charges'!$A:$P,COLUMN(E11)+4,FALSE)=0,"",VLOOKUP($A11,'Annex 2 Designated EHV charges'!$A:$P,COLUMN(E11)+4,FALSE)),"")</f>
        <v/>
      </c>
      <c r="F11" s="201" t="str">
        <f>IFERROR(IF(VLOOKUP($A11,'Annex 2 Designated EHV charges'!$A:$P,COLUMN(F11)+4,FALSE)=0,"",VLOOKUP($A11,'Annex 2 Designated EHV charges'!$A:$P,COLUMN(F11)+4,FALSE)),"")</f>
        <v/>
      </c>
      <c r="G11" s="201" t="str">
        <f>IFERROR(IF(VLOOKUP($A11,'Annex 2 Designated EHV charges'!$A:$P,COLUMN(G11)+4,FALSE)=0,"",VLOOKUP($A11,'Annex 2 Designated EHV charges'!$A:$P,COLUMN(G11)+4,FALSE)),"")</f>
        <v/>
      </c>
      <c r="H11" s="201" t="str">
        <f>IFERROR(IF(VLOOKUP($A11,'Annex 2 Designated EHV charges'!$A:$P,COLUMN(H11)+4,FALSE)=0,"",VLOOKUP($A11,'Annex 2 Designated EHV charges'!$A:$P,COLUMN(H11)+4,FALSE)),"")</f>
        <v/>
      </c>
    </row>
    <row r="12" spans="1:14" x14ac:dyDescent="0.2">
      <c r="A12" s="203" t="str">
        <f t="array" ref="A12">IFERROR(INDEX('Annex 2 Designated EHV charges'!$A$11:$A$400, MATCH(0, IF(ISBLANK('Annex 2 Designated EHV charges'!$A$11:$A$400),1, COUNTIF(A$4:$A11, 'Annex 2 Designated EHV charges'!$A$11:$A$400)), 0)),"")</f>
        <v/>
      </c>
      <c r="B12" s="203" t="str">
        <f>IF($A12="","",VLOOKUP($A12,'Annex 2 Designated EHV charges'!$A:$O,2,0))</f>
        <v/>
      </c>
      <c r="C12" s="204" t="str">
        <f>IF($A12="","",VLOOKUP($A12,'Annex 2 Designated EHV charges'!$A:$O,3,0))</f>
        <v/>
      </c>
      <c r="D12" s="203" t="str">
        <f>IF($A12="","",VLOOKUP($A12,'Annex 2 Designated EHV charges'!$A:$O,7,0))</f>
        <v/>
      </c>
      <c r="E12" s="202" t="str">
        <f>IFERROR(IF(VLOOKUP($A12,'Annex 2 Designated EHV charges'!$A:$P,COLUMN(E12)+4,FALSE)=0,"",VLOOKUP($A12,'Annex 2 Designated EHV charges'!$A:$P,COLUMN(E12)+4,FALSE)),"")</f>
        <v/>
      </c>
      <c r="F12" s="201" t="str">
        <f>IFERROR(IF(VLOOKUP($A12,'Annex 2 Designated EHV charges'!$A:$P,COLUMN(F12)+4,FALSE)=0,"",VLOOKUP($A12,'Annex 2 Designated EHV charges'!$A:$P,COLUMN(F12)+4,FALSE)),"")</f>
        <v/>
      </c>
      <c r="G12" s="201" t="str">
        <f>IFERROR(IF(VLOOKUP($A12,'Annex 2 Designated EHV charges'!$A:$P,COLUMN(G12)+4,FALSE)=0,"",VLOOKUP($A12,'Annex 2 Designated EHV charges'!$A:$P,COLUMN(G12)+4,FALSE)),"")</f>
        <v/>
      </c>
      <c r="H12" s="201" t="str">
        <f>IFERROR(IF(VLOOKUP($A12,'Annex 2 Designated EHV charges'!$A:$P,COLUMN(H12)+4,FALSE)=0,"",VLOOKUP($A12,'Annex 2 Designated EHV charges'!$A:$P,COLUMN(H12)+4,FALSE)),"")</f>
        <v/>
      </c>
    </row>
    <row r="13" spans="1:14" x14ac:dyDescent="0.2">
      <c r="A13" s="203" t="str">
        <f t="array" ref="A13">IFERROR(INDEX('Annex 2 Designated EHV charges'!$A$11:$A$400, MATCH(0, IF(ISBLANK('Annex 2 Designated EHV charges'!$A$11:$A$400),1, COUNTIF(A$4:$A12, 'Annex 2 Designated EHV charges'!$A$11:$A$400)), 0)),"")</f>
        <v/>
      </c>
      <c r="B13" s="203" t="str">
        <f>IF($A13="","",VLOOKUP($A13,'Annex 2 Designated EHV charges'!$A:$O,2,0))</f>
        <v/>
      </c>
      <c r="C13" s="204" t="str">
        <f>IF($A13="","",VLOOKUP($A13,'Annex 2 Designated EHV charges'!$A:$O,3,0))</f>
        <v/>
      </c>
      <c r="D13" s="203" t="str">
        <f>IF($A13="","",VLOOKUP($A13,'Annex 2 Designated EHV charges'!$A:$O,7,0))</f>
        <v/>
      </c>
      <c r="E13" s="202" t="str">
        <f>IFERROR(IF(VLOOKUP($A13,'Annex 2 Designated EHV charges'!$A:$P,COLUMN(E13)+4,FALSE)=0,"",VLOOKUP($A13,'Annex 2 Designated EHV charges'!$A:$P,COLUMN(E13)+4,FALSE)),"")</f>
        <v/>
      </c>
      <c r="F13" s="201" t="str">
        <f>IFERROR(IF(VLOOKUP($A13,'Annex 2 Designated EHV charges'!$A:$P,COLUMN(F13)+4,FALSE)=0,"",VLOOKUP($A13,'Annex 2 Designated EHV charges'!$A:$P,COLUMN(F13)+4,FALSE)),"")</f>
        <v/>
      </c>
      <c r="G13" s="201" t="str">
        <f>IFERROR(IF(VLOOKUP($A13,'Annex 2 Designated EHV charges'!$A:$P,COLUMN(G13)+4,FALSE)=0,"",VLOOKUP($A13,'Annex 2 Designated EHV charges'!$A:$P,COLUMN(G13)+4,FALSE)),"")</f>
        <v/>
      </c>
      <c r="H13" s="201" t="str">
        <f>IFERROR(IF(VLOOKUP($A13,'Annex 2 Designated EHV charges'!$A:$P,COLUMN(H13)+4,FALSE)=0,"",VLOOKUP($A13,'Annex 2 Designated EHV charges'!$A:$P,COLUMN(H13)+4,FALSE)),"")</f>
        <v/>
      </c>
    </row>
    <row r="14" spans="1:14" x14ac:dyDescent="0.2">
      <c r="A14" s="203" t="str">
        <f t="array" ref="A14">IFERROR(INDEX('Annex 2 Designated EHV charges'!$A$11:$A$400, MATCH(0, IF(ISBLANK('Annex 2 Designated EHV charges'!$A$11:$A$400),1, COUNTIF(A$4:$A13, 'Annex 2 Designated EHV charges'!$A$11:$A$400)), 0)),"")</f>
        <v/>
      </c>
      <c r="B14" s="203" t="str">
        <f>IF($A14="","",VLOOKUP($A14,'Annex 2 Designated EHV charges'!$A:$O,2,0))</f>
        <v/>
      </c>
      <c r="C14" s="204" t="str">
        <f>IF($A14="","",VLOOKUP($A14,'Annex 2 Designated EHV charges'!$A:$O,3,0))</f>
        <v/>
      </c>
      <c r="D14" s="203" t="str">
        <f>IF($A14="","",VLOOKUP($A14,'Annex 2 Designated EHV charges'!$A:$O,7,0))</f>
        <v/>
      </c>
      <c r="E14" s="202" t="str">
        <f>IFERROR(IF(VLOOKUP($A14,'Annex 2 Designated EHV charges'!$A:$P,COLUMN(E14)+4,FALSE)=0,"",VLOOKUP($A14,'Annex 2 Designated EHV charges'!$A:$P,COLUMN(E14)+4,FALSE)),"")</f>
        <v/>
      </c>
      <c r="F14" s="201" t="str">
        <f>IFERROR(IF(VLOOKUP($A14,'Annex 2 Designated EHV charges'!$A:$P,COLUMN(F14)+4,FALSE)=0,"",VLOOKUP($A14,'Annex 2 Designated EHV charges'!$A:$P,COLUMN(F14)+4,FALSE)),"")</f>
        <v/>
      </c>
      <c r="G14" s="201" t="str">
        <f>IFERROR(IF(VLOOKUP($A14,'Annex 2 Designated EHV charges'!$A:$P,COLUMN(G14)+4,FALSE)=0,"",VLOOKUP($A14,'Annex 2 Designated EHV charges'!$A:$P,COLUMN(G14)+4,FALSE)),"")</f>
        <v/>
      </c>
      <c r="H14" s="201" t="str">
        <f>IFERROR(IF(VLOOKUP($A14,'Annex 2 Designated EHV charges'!$A:$P,COLUMN(H14)+4,FALSE)=0,"",VLOOKUP($A14,'Annex 2 Designated EHV charges'!$A:$P,COLUMN(H14)+4,FALSE)),"")</f>
        <v/>
      </c>
    </row>
    <row r="15" spans="1:14" x14ac:dyDescent="0.2">
      <c r="A15" s="203" t="str">
        <f t="array" ref="A15">IFERROR(INDEX('Annex 2 Designated EHV charges'!$A$11:$A$400, MATCH(0, IF(ISBLANK('Annex 2 Designated EHV charges'!$A$11:$A$400),1, COUNTIF(A$4:$A14, 'Annex 2 Designated EHV charges'!$A$11:$A$400)), 0)),"")</f>
        <v/>
      </c>
      <c r="B15" s="203" t="str">
        <f>IF($A15="","",VLOOKUP($A15,'Annex 2 Designated EHV charges'!$A:$O,2,0))</f>
        <v/>
      </c>
      <c r="C15" s="204" t="str">
        <f>IF($A15="","",VLOOKUP($A15,'Annex 2 Designated EHV charges'!$A:$O,3,0))</f>
        <v/>
      </c>
      <c r="D15" s="203" t="str">
        <f>IF($A15="","",VLOOKUP($A15,'Annex 2 Designated EHV charges'!$A:$O,7,0))</f>
        <v/>
      </c>
      <c r="E15" s="202" t="str">
        <f>IFERROR(IF(VLOOKUP($A15,'Annex 2 Designated EHV charges'!$A:$P,COLUMN(E15)+4,FALSE)=0,"",VLOOKUP($A15,'Annex 2 Designated EHV charges'!$A:$P,COLUMN(E15)+4,FALSE)),"")</f>
        <v/>
      </c>
      <c r="F15" s="201" t="str">
        <f>IFERROR(IF(VLOOKUP($A15,'Annex 2 Designated EHV charges'!$A:$P,COLUMN(F15)+4,FALSE)=0,"",VLOOKUP($A15,'Annex 2 Designated EHV charges'!$A:$P,COLUMN(F15)+4,FALSE)),"")</f>
        <v/>
      </c>
      <c r="G15" s="201" t="str">
        <f>IFERROR(IF(VLOOKUP($A15,'Annex 2 Designated EHV charges'!$A:$P,COLUMN(G15)+4,FALSE)=0,"",VLOOKUP($A15,'Annex 2 Designated EHV charges'!$A:$P,COLUMN(G15)+4,FALSE)),"")</f>
        <v/>
      </c>
      <c r="H15" s="201" t="str">
        <f>IFERROR(IF(VLOOKUP($A15,'Annex 2 Designated EHV charges'!$A:$P,COLUMN(H15)+4,FALSE)=0,"",VLOOKUP($A15,'Annex 2 Designated EHV charges'!$A:$P,COLUMN(H15)+4,FALSE)),"")</f>
        <v/>
      </c>
    </row>
    <row r="16" spans="1:14" x14ac:dyDescent="0.2">
      <c r="A16" s="203" t="str">
        <f t="array" ref="A16">IFERROR(INDEX('Annex 2 Designated EHV charges'!$A$11:$A$400, MATCH(0, IF(ISBLANK('Annex 2 Designated EHV charges'!$A$11:$A$400),1, COUNTIF(A$4:$A15, 'Annex 2 Designated EHV charges'!$A$11:$A$400)), 0)),"")</f>
        <v/>
      </c>
      <c r="B16" s="203" t="str">
        <f>IF($A16="","",VLOOKUP($A16,'Annex 2 Designated EHV charges'!$A:$O,2,0))</f>
        <v/>
      </c>
      <c r="C16" s="204" t="str">
        <f>IF($A16="","",VLOOKUP($A16,'Annex 2 Designated EHV charges'!$A:$O,3,0))</f>
        <v/>
      </c>
      <c r="D16" s="203" t="str">
        <f>IF($A16="","",VLOOKUP($A16,'Annex 2 Designated EHV charges'!$A:$O,7,0))</f>
        <v/>
      </c>
      <c r="E16" s="202" t="str">
        <f>IFERROR(IF(VLOOKUP($A16,'Annex 2 Designated EHV charges'!$A:$P,COLUMN(E16)+4,FALSE)=0,"",VLOOKUP($A16,'Annex 2 Designated EHV charges'!$A:$P,COLUMN(E16)+4,FALSE)),"")</f>
        <v/>
      </c>
      <c r="F16" s="201" t="str">
        <f>IFERROR(IF(VLOOKUP($A16,'Annex 2 Designated EHV charges'!$A:$P,COLUMN(F16)+4,FALSE)=0,"",VLOOKUP($A16,'Annex 2 Designated EHV charges'!$A:$P,COLUMN(F16)+4,FALSE)),"")</f>
        <v/>
      </c>
      <c r="G16" s="201" t="str">
        <f>IFERROR(IF(VLOOKUP($A16,'Annex 2 Designated EHV charges'!$A:$P,COLUMN(G16)+4,FALSE)=0,"",VLOOKUP($A16,'Annex 2 Designated EHV charges'!$A:$P,COLUMN(G16)+4,FALSE)),"")</f>
        <v/>
      </c>
      <c r="H16" s="201" t="str">
        <f>IFERROR(IF(VLOOKUP($A16,'Annex 2 Designated EHV charges'!$A:$P,COLUMN(H16)+4,FALSE)=0,"",VLOOKUP($A16,'Annex 2 Designated EHV charges'!$A:$P,COLUMN(H16)+4,FALSE)),"")</f>
        <v/>
      </c>
    </row>
    <row r="17" spans="1:8" x14ac:dyDescent="0.2">
      <c r="A17" s="203" t="str">
        <f t="array" ref="A17">IFERROR(INDEX('Annex 2 Designated EHV charges'!$A$11:$A$400, MATCH(0, IF(ISBLANK('Annex 2 Designated EHV charges'!$A$11:$A$400),1, COUNTIF(A$4:$A16, 'Annex 2 Designated EHV charges'!$A$11:$A$400)), 0)),"")</f>
        <v/>
      </c>
      <c r="B17" s="203" t="str">
        <f>IF($A17="","",VLOOKUP($A17,'Annex 2 Designated EHV charges'!$A:$O,2,0))</f>
        <v/>
      </c>
      <c r="C17" s="204" t="str">
        <f>IF($A17="","",VLOOKUP($A17,'Annex 2 Designated EHV charges'!$A:$O,3,0))</f>
        <v/>
      </c>
      <c r="D17" s="203" t="str">
        <f>IF($A17="","",VLOOKUP($A17,'Annex 2 Designated EHV charges'!$A:$O,7,0))</f>
        <v/>
      </c>
      <c r="E17" s="202" t="str">
        <f>IFERROR(IF(VLOOKUP($A17,'Annex 2 Designated EHV charges'!$A:$P,COLUMN(E17)+4,FALSE)=0,"",VLOOKUP($A17,'Annex 2 Designated EHV charges'!$A:$P,COLUMN(E17)+4,FALSE)),"")</f>
        <v/>
      </c>
      <c r="F17" s="201" t="str">
        <f>IFERROR(IF(VLOOKUP($A17,'Annex 2 Designated EHV charges'!$A:$P,COLUMN(F17)+4,FALSE)=0,"",VLOOKUP($A17,'Annex 2 Designated EHV charges'!$A:$P,COLUMN(F17)+4,FALSE)),"")</f>
        <v/>
      </c>
      <c r="G17" s="201" t="str">
        <f>IFERROR(IF(VLOOKUP($A17,'Annex 2 Designated EHV charges'!$A:$P,COLUMN(G17)+4,FALSE)=0,"",VLOOKUP($A17,'Annex 2 Designated EHV charges'!$A:$P,COLUMN(G17)+4,FALSE)),"")</f>
        <v/>
      </c>
      <c r="H17" s="201" t="str">
        <f>IFERROR(IF(VLOOKUP($A17,'Annex 2 Designated EHV charges'!$A:$P,COLUMN(H17)+4,FALSE)=0,"",VLOOKUP($A17,'Annex 2 Designated EHV charges'!$A:$P,COLUMN(H17)+4,FALSE)),"")</f>
        <v/>
      </c>
    </row>
    <row r="18" spans="1:8" x14ac:dyDescent="0.2">
      <c r="A18" s="203" t="str">
        <f t="array" ref="A18">IFERROR(INDEX('Annex 2 Designated EHV charges'!$A$11:$A$400, MATCH(0, IF(ISBLANK('Annex 2 Designated EHV charges'!$A$11:$A$400),1, COUNTIF(A$4:$A17, 'Annex 2 Designated EHV charges'!$A$11:$A$400)), 0)),"")</f>
        <v/>
      </c>
      <c r="B18" s="203" t="str">
        <f>IF($A18="","",VLOOKUP($A18,'Annex 2 Designated EHV charges'!$A:$O,2,0))</f>
        <v/>
      </c>
      <c r="C18" s="204" t="str">
        <f>IF($A18="","",VLOOKUP($A18,'Annex 2 Designated EHV charges'!$A:$O,3,0))</f>
        <v/>
      </c>
      <c r="D18" s="203" t="str">
        <f>IF($A18="","",VLOOKUP($A18,'Annex 2 Designated EHV charges'!$A:$O,7,0))</f>
        <v/>
      </c>
      <c r="E18" s="202" t="str">
        <f>IFERROR(IF(VLOOKUP($A18,'Annex 2 Designated EHV charges'!$A:$P,COLUMN(E18)+4,FALSE)=0,"",VLOOKUP($A18,'Annex 2 Designated EHV charges'!$A:$P,COLUMN(E18)+4,FALSE)),"")</f>
        <v/>
      </c>
      <c r="F18" s="201" t="str">
        <f>IFERROR(IF(VLOOKUP($A18,'Annex 2 Designated EHV charges'!$A:$P,COLUMN(F18)+4,FALSE)=0,"",VLOOKUP($A18,'Annex 2 Designated EHV charges'!$A:$P,COLUMN(F18)+4,FALSE)),"")</f>
        <v/>
      </c>
      <c r="G18" s="201" t="str">
        <f>IFERROR(IF(VLOOKUP($A18,'Annex 2 Designated EHV charges'!$A:$P,COLUMN(G18)+4,FALSE)=0,"",VLOOKUP($A18,'Annex 2 Designated EHV charges'!$A:$P,COLUMN(G18)+4,FALSE)),"")</f>
        <v/>
      </c>
      <c r="H18" s="201" t="str">
        <f>IFERROR(IF(VLOOKUP($A18,'Annex 2 Designated EHV charges'!$A:$P,COLUMN(H18)+4,FALSE)=0,"",VLOOKUP($A18,'Annex 2 Designated EHV charges'!$A:$P,COLUMN(H18)+4,FALSE)),"")</f>
        <v/>
      </c>
    </row>
    <row r="19" spans="1:8" x14ac:dyDescent="0.2">
      <c r="A19" s="203" t="str">
        <f t="array" ref="A19">IFERROR(INDEX('Annex 2 Designated EHV charges'!$A$11:$A$400, MATCH(0, IF(ISBLANK('Annex 2 Designated EHV charges'!$A$11:$A$400),1, COUNTIF(A$4:$A18, 'Annex 2 Designated EHV charges'!$A$11:$A$400)), 0)),"")</f>
        <v/>
      </c>
      <c r="B19" s="203" t="str">
        <f>IF($A19="","",VLOOKUP($A19,'Annex 2 Designated EHV charges'!$A:$O,2,0))</f>
        <v/>
      </c>
      <c r="C19" s="204" t="str">
        <f>IF($A19="","",VLOOKUP($A19,'Annex 2 Designated EHV charges'!$A:$O,3,0))</f>
        <v/>
      </c>
      <c r="D19" s="203" t="str">
        <f>IF($A19="","",VLOOKUP($A19,'Annex 2 Designated EHV charges'!$A:$O,7,0))</f>
        <v/>
      </c>
      <c r="E19" s="202" t="str">
        <f>IFERROR(IF(VLOOKUP($A19,'Annex 2 Designated EHV charges'!$A:$P,COLUMN(E19)+4,FALSE)=0,"",VLOOKUP($A19,'Annex 2 Designated EHV charges'!$A:$P,COLUMN(E19)+4,FALSE)),"")</f>
        <v/>
      </c>
      <c r="F19" s="201" t="str">
        <f>IFERROR(IF(VLOOKUP($A19,'Annex 2 Designated EHV charges'!$A:$P,COLUMN(F19)+4,FALSE)=0,"",VLOOKUP($A19,'Annex 2 Designated EHV charges'!$A:$P,COLUMN(F19)+4,FALSE)),"")</f>
        <v/>
      </c>
      <c r="G19" s="201" t="str">
        <f>IFERROR(IF(VLOOKUP($A19,'Annex 2 Designated EHV charges'!$A:$P,COLUMN(G19)+4,FALSE)=0,"",VLOOKUP($A19,'Annex 2 Designated EHV charges'!$A:$P,COLUMN(G19)+4,FALSE)),"")</f>
        <v/>
      </c>
      <c r="H19" s="201" t="str">
        <f>IFERROR(IF(VLOOKUP($A19,'Annex 2 Designated EHV charges'!$A:$P,COLUMN(H19)+4,FALSE)=0,"",VLOOKUP($A19,'Annex 2 Designated EHV charges'!$A:$P,COLUMN(H19)+4,FALSE)),"")</f>
        <v/>
      </c>
    </row>
    <row r="20" spans="1:8" x14ac:dyDescent="0.2">
      <c r="A20" s="203" t="str">
        <f t="array" ref="A20">IFERROR(INDEX('Annex 2 Designated EHV charges'!$A$11:$A$400, MATCH(0, IF(ISBLANK('Annex 2 Designated EHV charges'!$A$11:$A$400),1, COUNTIF(A$4:$A19, 'Annex 2 Designated EHV charges'!$A$11:$A$400)), 0)),"")</f>
        <v/>
      </c>
      <c r="B20" s="203" t="str">
        <f>IF($A20="","",VLOOKUP($A20,'Annex 2 Designated EHV charges'!$A:$O,2,0))</f>
        <v/>
      </c>
      <c r="C20" s="204" t="str">
        <f>IF($A20="","",VLOOKUP($A20,'Annex 2 Designated EHV charges'!$A:$O,3,0))</f>
        <v/>
      </c>
      <c r="D20" s="203" t="str">
        <f>IF($A20="","",VLOOKUP($A20,'Annex 2 Designated EHV charges'!$A:$O,7,0))</f>
        <v/>
      </c>
      <c r="E20" s="202" t="str">
        <f>IFERROR(IF(VLOOKUP($A20,'Annex 2 Designated EHV charges'!$A:$P,COLUMN(E20)+4,FALSE)=0,"",VLOOKUP($A20,'Annex 2 Designated EHV charges'!$A:$P,COLUMN(E20)+4,FALSE)),"")</f>
        <v/>
      </c>
      <c r="F20" s="201" t="str">
        <f>IFERROR(IF(VLOOKUP($A20,'Annex 2 Designated EHV charges'!$A:$P,COLUMN(F20)+4,FALSE)=0,"",VLOOKUP($A20,'Annex 2 Designated EHV charges'!$A:$P,COLUMN(F20)+4,FALSE)),"")</f>
        <v/>
      </c>
      <c r="G20" s="201" t="str">
        <f>IFERROR(IF(VLOOKUP($A20,'Annex 2 Designated EHV charges'!$A:$P,COLUMN(G20)+4,FALSE)=0,"",VLOOKUP($A20,'Annex 2 Designated EHV charges'!$A:$P,COLUMN(G20)+4,FALSE)),"")</f>
        <v/>
      </c>
      <c r="H20" s="201" t="str">
        <f>IFERROR(IF(VLOOKUP($A20,'Annex 2 Designated EHV charges'!$A:$P,COLUMN(H20)+4,FALSE)=0,"",VLOOKUP($A20,'Annex 2 Designated EHV charges'!$A:$P,COLUMN(H20)+4,FALSE)),"")</f>
        <v/>
      </c>
    </row>
    <row r="21" spans="1:8" x14ac:dyDescent="0.2">
      <c r="A21" s="203" t="str">
        <f t="array" ref="A21">IFERROR(INDEX('Annex 2 Designated EHV charges'!$A$11:$A$400, MATCH(0, IF(ISBLANK('Annex 2 Designated EHV charges'!$A$11:$A$400),1, COUNTIF(A$4:$A20, 'Annex 2 Designated EHV charges'!$A$11:$A$400)), 0)),"")</f>
        <v/>
      </c>
      <c r="B21" s="203" t="str">
        <f>IF($A21="","",VLOOKUP($A21,'Annex 2 Designated EHV charges'!$A:$O,2,0))</f>
        <v/>
      </c>
      <c r="C21" s="204" t="str">
        <f>IF($A21="","",VLOOKUP($A21,'Annex 2 Designated EHV charges'!$A:$O,3,0))</f>
        <v/>
      </c>
      <c r="D21" s="203" t="str">
        <f>IF($A21="","",VLOOKUP($A21,'Annex 2 Designated EHV charges'!$A:$O,7,0))</f>
        <v/>
      </c>
      <c r="E21" s="202" t="str">
        <f>IFERROR(IF(VLOOKUP($A21,'Annex 2 Designated EHV charges'!$A:$P,COLUMN(E21)+4,FALSE)=0,"",VLOOKUP($A21,'Annex 2 Designated EHV charges'!$A:$P,COLUMN(E21)+4,FALSE)),"")</f>
        <v/>
      </c>
      <c r="F21" s="201" t="str">
        <f>IFERROR(IF(VLOOKUP($A21,'Annex 2 Designated EHV charges'!$A:$P,COLUMN(F21)+4,FALSE)=0,"",VLOOKUP($A21,'Annex 2 Designated EHV charges'!$A:$P,COLUMN(F21)+4,FALSE)),"")</f>
        <v/>
      </c>
      <c r="G21" s="201" t="str">
        <f>IFERROR(IF(VLOOKUP($A21,'Annex 2 Designated EHV charges'!$A:$P,COLUMN(G21)+4,FALSE)=0,"",VLOOKUP($A21,'Annex 2 Designated EHV charges'!$A:$P,COLUMN(G21)+4,FALSE)),"")</f>
        <v/>
      </c>
      <c r="H21" s="201" t="str">
        <f>IFERROR(IF(VLOOKUP($A21,'Annex 2 Designated EHV charges'!$A:$P,COLUMN(H21)+4,FALSE)=0,"",VLOOKUP($A21,'Annex 2 Designated EHV charges'!$A:$P,COLUMN(H21)+4,FALSE)),"")</f>
        <v/>
      </c>
    </row>
    <row r="22" spans="1:8" x14ac:dyDescent="0.2">
      <c r="A22" s="203" t="str">
        <f t="array" ref="A22">IFERROR(INDEX('Annex 2 Designated EHV charges'!$A$11:$A$400, MATCH(0, IF(ISBLANK('Annex 2 Designated EHV charges'!$A$11:$A$400),1, COUNTIF(A$4:$A21, 'Annex 2 Designated EHV charges'!$A$11:$A$400)), 0)),"")</f>
        <v/>
      </c>
      <c r="B22" s="203" t="str">
        <f>IF($A22="","",VLOOKUP($A22,'Annex 2 Designated EHV charges'!$A:$O,2,0))</f>
        <v/>
      </c>
      <c r="C22" s="204" t="str">
        <f>IF($A22="","",VLOOKUP($A22,'Annex 2 Designated EHV charges'!$A:$O,3,0))</f>
        <v/>
      </c>
      <c r="D22" s="203" t="str">
        <f>IF($A22="","",VLOOKUP($A22,'Annex 2 Designated EHV charges'!$A:$O,7,0))</f>
        <v/>
      </c>
      <c r="E22" s="202" t="str">
        <f>IFERROR(IF(VLOOKUP($A22,'Annex 2 Designated EHV charges'!$A:$P,COLUMN(E22)+4,FALSE)=0,"",VLOOKUP($A22,'Annex 2 Designated EHV charges'!$A:$P,COLUMN(E22)+4,FALSE)),"")</f>
        <v/>
      </c>
      <c r="F22" s="201" t="str">
        <f>IFERROR(IF(VLOOKUP($A22,'Annex 2 Designated EHV charges'!$A:$P,COLUMN(F22)+4,FALSE)=0,"",VLOOKUP($A22,'Annex 2 Designated EHV charges'!$A:$P,COLUMN(F22)+4,FALSE)),"")</f>
        <v/>
      </c>
      <c r="G22" s="201" t="str">
        <f>IFERROR(IF(VLOOKUP($A22,'Annex 2 Designated EHV charges'!$A:$P,COLUMN(G22)+4,FALSE)=0,"",VLOOKUP($A22,'Annex 2 Designated EHV charges'!$A:$P,COLUMN(G22)+4,FALSE)),"")</f>
        <v/>
      </c>
      <c r="H22" s="201" t="str">
        <f>IFERROR(IF(VLOOKUP($A22,'Annex 2 Designated EHV charges'!$A:$P,COLUMN(H22)+4,FALSE)=0,"",VLOOKUP($A22,'Annex 2 Designated EHV charges'!$A:$P,COLUMN(H22)+4,FALSE)),"")</f>
        <v/>
      </c>
    </row>
    <row r="23" spans="1:8" x14ac:dyDescent="0.2">
      <c r="A23" s="203" t="str">
        <f t="array" ref="A23">IFERROR(INDEX('Annex 2 Designated EHV charges'!$A$11:$A$400, MATCH(0, IF(ISBLANK('Annex 2 Designated EHV charges'!$A$11:$A$400),1, COUNTIF(A$4:$A22, 'Annex 2 Designated EHV charges'!$A$11:$A$400)), 0)),"")</f>
        <v/>
      </c>
      <c r="B23" s="203" t="str">
        <f>IF($A23="","",VLOOKUP($A23,'Annex 2 Designated EHV charges'!$A:$O,2,0))</f>
        <v/>
      </c>
      <c r="C23" s="204" t="str">
        <f>IF($A23="","",VLOOKUP($A23,'Annex 2 Designated EHV charges'!$A:$O,3,0))</f>
        <v/>
      </c>
      <c r="D23" s="203" t="str">
        <f>IF($A23="","",VLOOKUP($A23,'Annex 2 Designated EHV charges'!$A:$O,7,0))</f>
        <v/>
      </c>
      <c r="E23" s="202" t="str">
        <f>IFERROR(IF(VLOOKUP($A23,'Annex 2 Designated EHV charges'!$A:$P,COLUMN(E23)+4,FALSE)=0,"",VLOOKUP($A23,'Annex 2 Designated EHV charges'!$A:$P,COLUMN(E23)+4,FALSE)),"")</f>
        <v/>
      </c>
      <c r="F23" s="201" t="str">
        <f>IFERROR(IF(VLOOKUP($A23,'Annex 2 Designated EHV charges'!$A:$P,COLUMN(F23)+4,FALSE)=0,"",VLOOKUP($A23,'Annex 2 Designated EHV charges'!$A:$P,COLUMN(F23)+4,FALSE)),"")</f>
        <v/>
      </c>
      <c r="G23" s="201" t="str">
        <f>IFERROR(IF(VLOOKUP($A23,'Annex 2 Designated EHV charges'!$A:$P,COLUMN(G23)+4,FALSE)=0,"",VLOOKUP($A23,'Annex 2 Designated EHV charges'!$A:$P,COLUMN(G23)+4,FALSE)),"")</f>
        <v/>
      </c>
      <c r="H23" s="201" t="str">
        <f>IFERROR(IF(VLOOKUP($A23,'Annex 2 Designated EHV charges'!$A:$P,COLUMN(H23)+4,FALSE)=0,"",VLOOKUP($A23,'Annex 2 Designated EHV charges'!$A:$P,COLUMN(H23)+4,FALSE)),"")</f>
        <v/>
      </c>
    </row>
    <row r="24" spans="1:8" x14ac:dyDescent="0.2">
      <c r="A24" s="203" t="str">
        <f t="array" ref="A24">IFERROR(INDEX('Annex 2 Designated EHV charges'!$A$11:$A$400, MATCH(0, IF(ISBLANK('Annex 2 Designated EHV charges'!$A$11:$A$400),1, COUNTIF(A$4:$A23, 'Annex 2 Designated EHV charges'!$A$11:$A$400)), 0)),"")</f>
        <v/>
      </c>
      <c r="B24" s="203" t="str">
        <f>IF($A24="","",VLOOKUP($A24,'Annex 2 Designated EHV charges'!$A:$O,2,0))</f>
        <v/>
      </c>
      <c r="C24" s="204" t="str">
        <f>IF($A24="","",VLOOKUP($A24,'Annex 2 Designated EHV charges'!$A:$O,3,0))</f>
        <v/>
      </c>
      <c r="D24" s="203" t="str">
        <f>IF($A24="","",VLOOKUP($A24,'Annex 2 Designated EHV charges'!$A:$O,7,0))</f>
        <v/>
      </c>
      <c r="E24" s="202" t="str">
        <f>IFERROR(IF(VLOOKUP($A24,'Annex 2 Designated EHV charges'!$A:$P,COLUMN(E24)+4,FALSE)=0,"",VLOOKUP($A24,'Annex 2 Designated EHV charges'!$A:$P,COLUMN(E24)+4,FALSE)),"")</f>
        <v/>
      </c>
      <c r="F24" s="201" t="str">
        <f>IFERROR(IF(VLOOKUP($A24,'Annex 2 Designated EHV charges'!$A:$P,COLUMN(F24)+4,FALSE)=0,"",VLOOKUP($A24,'Annex 2 Designated EHV charges'!$A:$P,COLUMN(F24)+4,FALSE)),"")</f>
        <v/>
      </c>
      <c r="G24" s="201" t="str">
        <f>IFERROR(IF(VLOOKUP($A24,'Annex 2 Designated EHV charges'!$A:$P,COLUMN(G24)+4,FALSE)=0,"",VLOOKUP($A24,'Annex 2 Designated EHV charges'!$A:$P,COLUMN(G24)+4,FALSE)),"")</f>
        <v/>
      </c>
      <c r="H24" s="201" t="str">
        <f>IFERROR(IF(VLOOKUP($A24,'Annex 2 Designated EHV charges'!$A:$P,COLUMN(H24)+4,FALSE)=0,"",VLOOKUP($A24,'Annex 2 Designated EHV charges'!$A:$P,COLUMN(H24)+4,FALSE)),"")</f>
        <v/>
      </c>
    </row>
    <row r="25" spans="1:8" x14ac:dyDescent="0.2">
      <c r="A25" s="203" t="str">
        <f t="array" ref="A25">IFERROR(INDEX('Annex 2 Designated EHV charges'!$A$11:$A$400, MATCH(0, IF(ISBLANK('Annex 2 Designated EHV charges'!$A$11:$A$400),1, COUNTIF(A$4:$A24, 'Annex 2 Designated EHV charges'!$A$11:$A$400)), 0)),"")</f>
        <v/>
      </c>
      <c r="B25" s="203" t="str">
        <f>IF($A25="","",VLOOKUP($A25,'Annex 2 Designated EHV charges'!$A:$O,2,0))</f>
        <v/>
      </c>
      <c r="C25" s="204" t="str">
        <f>IF($A25="","",VLOOKUP($A25,'Annex 2 Designated EHV charges'!$A:$O,3,0))</f>
        <v/>
      </c>
      <c r="D25" s="203" t="str">
        <f>IF($A25="","",VLOOKUP($A25,'Annex 2 Designated EHV charges'!$A:$O,7,0))</f>
        <v/>
      </c>
      <c r="E25" s="202" t="str">
        <f>IFERROR(IF(VLOOKUP($A25,'Annex 2 Designated EHV charges'!$A:$P,COLUMN(E25)+4,FALSE)=0,"",VLOOKUP($A25,'Annex 2 Designated EHV charges'!$A:$P,COLUMN(E25)+4,FALSE)),"")</f>
        <v/>
      </c>
      <c r="F25" s="201" t="str">
        <f>IFERROR(IF(VLOOKUP($A25,'Annex 2 Designated EHV charges'!$A:$P,COLUMN(F25)+4,FALSE)=0,"",VLOOKUP($A25,'Annex 2 Designated EHV charges'!$A:$P,COLUMN(F25)+4,FALSE)),"")</f>
        <v/>
      </c>
      <c r="G25" s="201" t="str">
        <f>IFERROR(IF(VLOOKUP($A25,'Annex 2 Designated EHV charges'!$A:$P,COLUMN(G25)+4,FALSE)=0,"",VLOOKUP($A25,'Annex 2 Designated EHV charges'!$A:$P,COLUMN(G25)+4,FALSE)),"")</f>
        <v/>
      </c>
      <c r="H25" s="201" t="str">
        <f>IFERROR(IF(VLOOKUP($A25,'Annex 2 Designated EHV charges'!$A:$P,COLUMN(H25)+4,FALSE)=0,"",VLOOKUP($A25,'Annex 2 Designated EHV charges'!$A:$P,COLUMN(H25)+4,FALSE)),"")</f>
        <v/>
      </c>
    </row>
    <row r="26" spans="1:8" x14ac:dyDescent="0.2">
      <c r="A26" s="203" t="str">
        <f t="array" ref="A26">IFERROR(INDEX('Annex 2 Designated EHV charges'!$A$11:$A$400, MATCH(0, IF(ISBLANK('Annex 2 Designated EHV charges'!$A$11:$A$400),1, COUNTIF(A$4:$A25, 'Annex 2 Designated EHV charges'!$A$11:$A$400)), 0)),"")</f>
        <v/>
      </c>
      <c r="B26" s="203" t="str">
        <f>IF($A26="","",VLOOKUP($A26,'Annex 2 Designated EHV charges'!$A:$O,2,0))</f>
        <v/>
      </c>
      <c r="C26" s="204" t="str">
        <f>IF($A26="","",VLOOKUP($A26,'Annex 2 Designated EHV charges'!$A:$O,3,0))</f>
        <v/>
      </c>
      <c r="D26" s="203" t="str">
        <f>IF($A26="","",VLOOKUP($A26,'Annex 2 Designated EHV charges'!$A:$O,7,0))</f>
        <v/>
      </c>
      <c r="E26" s="202" t="str">
        <f>IFERROR(IF(VLOOKUP($A26,'Annex 2 Designated EHV charges'!$A:$P,COLUMN(E26)+4,FALSE)=0,"",VLOOKUP($A26,'Annex 2 Designated EHV charges'!$A:$P,COLUMN(E26)+4,FALSE)),"")</f>
        <v/>
      </c>
      <c r="F26" s="201" t="str">
        <f>IFERROR(IF(VLOOKUP($A26,'Annex 2 Designated EHV charges'!$A:$P,COLUMN(F26)+4,FALSE)=0,"",VLOOKUP($A26,'Annex 2 Designated EHV charges'!$A:$P,COLUMN(F26)+4,FALSE)),"")</f>
        <v/>
      </c>
      <c r="G26" s="201" t="str">
        <f>IFERROR(IF(VLOOKUP($A26,'Annex 2 Designated EHV charges'!$A:$P,COLUMN(G26)+4,FALSE)=0,"",VLOOKUP($A26,'Annex 2 Designated EHV charges'!$A:$P,COLUMN(G26)+4,FALSE)),"")</f>
        <v/>
      </c>
      <c r="H26" s="201" t="str">
        <f>IFERROR(IF(VLOOKUP($A26,'Annex 2 Designated EHV charges'!$A:$P,COLUMN(H26)+4,FALSE)=0,"",VLOOKUP($A26,'Annex 2 Designated EHV charges'!$A:$P,COLUMN(H26)+4,FALSE)),"")</f>
        <v/>
      </c>
    </row>
    <row r="27" spans="1:8" x14ac:dyDescent="0.2">
      <c r="A27" s="203" t="str">
        <f t="array" ref="A27">IFERROR(INDEX('Annex 2 Designated EHV charges'!$A$11:$A$400, MATCH(0, IF(ISBLANK('Annex 2 Designated EHV charges'!$A$11:$A$400),1, COUNTIF(A$4:$A26, 'Annex 2 Designated EHV charges'!$A$11:$A$400)), 0)),"")</f>
        <v/>
      </c>
      <c r="B27" s="203" t="str">
        <f>IF($A27="","",VLOOKUP($A27,'Annex 2 Designated EHV charges'!$A:$O,2,0))</f>
        <v/>
      </c>
      <c r="C27" s="204" t="str">
        <f>IF($A27="","",VLOOKUP($A27,'Annex 2 Designated EHV charges'!$A:$O,3,0))</f>
        <v/>
      </c>
      <c r="D27" s="203" t="str">
        <f>IF($A27="","",VLOOKUP($A27,'Annex 2 Designated EHV charges'!$A:$O,7,0))</f>
        <v/>
      </c>
      <c r="E27" s="202" t="str">
        <f>IFERROR(IF(VLOOKUP($A27,'Annex 2 Designated EHV charges'!$A:$P,COLUMN(E27)+4,FALSE)=0,"",VLOOKUP($A27,'Annex 2 Designated EHV charges'!$A:$P,COLUMN(E27)+4,FALSE)),"")</f>
        <v/>
      </c>
      <c r="F27" s="201" t="str">
        <f>IFERROR(IF(VLOOKUP($A27,'Annex 2 Designated EHV charges'!$A:$P,COLUMN(F27)+4,FALSE)=0,"",VLOOKUP($A27,'Annex 2 Designated EHV charges'!$A:$P,COLUMN(F27)+4,FALSE)),"")</f>
        <v/>
      </c>
      <c r="G27" s="201" t="str">
        <f>IFERROR(IF(VLOOKUP($A27,'Annex 2 Designated EHV charges'!$A:$P,COLUMN(G27)+4,FALSE)=0,"",VLOOKUP($A27,'Annex 2 Designated EHV charges'!$A:$P,COLUMN(G27)+4,FALSE)),"")</f>
        <v/>
      </c>
      <c r="H27" s="201" t="str">
        <f>IFERROR(IF(VLOOKUP($A27,'Annex 2 Designated EHV charges'!$A:$P,COLUMN(H27)+4,FALSE)=0,"",VLOOKUP($A27,'Annex 2 Designated EHV charges'!$A:$P,COLUMN(H27)+4,FALSE)),"")</f>
        <v/>
      </c>
    </row>
    <row r="28" spans="1:8" x14ac:dyDescent="0.2">
      <c r="A28" s="203" t="str">
        <f t="array" ref="A28">IFERROR(INDEX('Annex 2 Designated EHV charges'!$A$11:$A$400, MATCH(0, IF(ISBLANK('Annex 2 Designated EHV charges'!$A$11:$A$400),1, COUNTIF(A$4:$A27, 'Annex 2 Designated EHV charges'!$A$11:$A$400)), 0)),"")</f>
        <v/>
      </c>
      <c r="B28" s="203" t="str">
        <f>IF($A28="","",VLOOKUP($A28,'Annex 2 Designated EHV charges'!$A:$O,2,0))</f>
        <v/>
      </c>
      <c r="C28" s="204" t="str">
        <f>IF($A28="","",VLOOKUP($A28,'Annex 2 Designated EHV charges'!$A:$O,3,0))</f>
        <v/>
      </c>
      <c r="D28" s="203" t="str">
        <f>IF($A28="","",VLOOKUP($A28,'Annex 2 Designated EHV charges'!$A:$O,7,0))</f>
        <v/>
      </c>
      <c r="E28" s="202" t="str">
        <f>IFERROR(IF(VLOOKUP($A28,'Annex 2 Designated EHV charges'!$A:$P,COLUMN(E28)+4,FALSE)=0,"",VLOOKUP($A28,'Annex 2 Designated EHV charges'!$A:$P,COLUMN(E28)+4,FALSE)),"")</f>
        <v/>
      </c>
      <c r="F28" s="201" t="str">
        <f>IFERROR(IF(VLOOKUP($A28,'Annex 2 Designated EHV charges'!$A:$P,COLUMN(F28)+4,FALSE)=0,"",VLOOKUP($A28,'Annex 2 Designated EHV charges'!$A:$P,COLUMN(F28)+4,FALSE)),"")</f>
        <v/>
      </c>
      <c r="G28" s="201" t="str">
        <f>IFERROR(IF(VLOOKUP($A28,'Annex 2 Designated EHV charges'!$A:$P,COLUMN(G28)+4,FALSE)=0,"",VLOOKUP($A28,'Annex 2 Designated EHV charges'!$A:$P,COLUMN(G28)+4,FALSE)),"")</f>
        <v/>
      </c>
      <c r="H28" s="201" t="str">
        <f>IFERROR(IF(VLOOKUP($A28,'Annex 2 Designated EHV charges'!$A:$P,COLUMN(H28)+4,FALSE)=0,"",VLOOKUP($A28,'Annex 2 Designated EHV charges'!$A:$P,COLUMN(H28)+4,FALSE)),"")</f>
        <v/>
      </c>
    </row>
    <row r="29" spans="1:8" x14ac:dyDescent="0.2">
      <c r="A29" s="203" t="str">
        <f t="array" ref="A29">IFERROR(INDEX('Annex 2 Designated EHV charges'!$A$11:$A$400, MATCH(0, IF(ISBLANK('Annex 2 Designated EHV charges'!$A$11:$A$400),1, COUNTIF(A$4:$A28, 'Annex 2 Designated EHV charges'!$A$11:$A$400)), 0)),"")</f>
        <v/>
      </c>
      <c r="B29" s="203" t="str">
        <f>IF($A29="","",VLOOKUP($A29,'Annex 2 Designated EHV charges'!$A:$O,2,0))</f>
        <v/>
      </c>
      <c r="C29" s="204" t="str">
        <f>IF($A29="","",VLOOKUP($A29,'Annex 2 Designated EHV charges'!$A:$O,3,0))</f>
        <v/>
      </c>
      <c r="D29" s="203" t="str">
        <f>IF($A29="","",VLOOKUP($A29,'Annex 2 Designated EHV charges'!$A:$O,7,0))</f>
        <v/>
      </c>
      <c r="E29" s="202" t="str">
        <f>IFERROR(IF(VLOOKUP($A29,'Annex 2 Designated EHV charges'!$A:$P,COLUMN(E29)+4,FALSE)=0,"",VLOOKUP($A29,'Annex 2 Designated EHV charges'!$A:$P,COLUMN(E29)+4,FALSE)),"")</f>
        <v/>
      </c>
      <c r="F29" s="201" t="str">
        <f>IFERROR(IF(VLOOKUP($A29,'Annex 2 Designated EHV charges'!$A:$P,COLUMN(F29)+4,FALSE)=0,"",VLOOKUP($A29,'Annex 2 Designated EHV charges'!$A:$P,COLUMN(F29)+4,FALSE)),"")</f>
        <v/>
      </c>
      <c r="G29" s="201" t="str">
        <f>IFERROR(IF(VLOOKUP($A29,'Annex 2 Designated EHV charges'!$A:$P,COLUMN(G29)+4,FALSE)=0,"",VLOOKUP($A29,'Annex 2 Designated EHV charges'!$A:$P,COLUMN(G29)+4,FALSE)),"")</f>
        <v/>
      </c>
      <c r="H29" s="201" t="str">
        <f>IFERROR(IF(VLOOKUP($A29,'Annex 2 Designated EHV charges'!$A:$P,COLUMN(H29)+4,FALSE)=0,"",VLOOKUP($A29,'Annex 2 Designated EHV charges'!$A:$P,COLUMN(H29)+4,FALSE)),"")</f>
        <v/>
      </c>
    </row>
    <row r="30" spans="1:8" x14ac:dyDescent="0.2">
      <c r="A30" s="203" t="str">
        <f t="array" ref="A30">IFERROR(INDEX('Annex 2 Designated EHV charges'!$A$11:$A$400, MATCH(0, IF(ISBLANK('Annex 2 Designated EHV charges'!$A$11:$A$400),1, COUNTIF(A$4:$A29, 'Annex 2 Designated EHV charges'!$A$11:$A$400)), 0)),"")</f>
        <v/>
      </c>
      <c r="B30" s="203" t="str">
        <f>IF($A30="","",VLOOKUP($A30,'Annex 2 Designated EHV charges'!$A:$O,2,0))</f>
        <v/>
      </c>
      <c r="C30" s="204" t="str">
        <f>IF($A30="","",VLOOKUP($A30,'Annex 2 Designated EHV charges'!$A:$O,3,0))</f>
        <v/>
      </c>
      <c r="D30" s="203" t="str">
        <f>IF($A30="","",VLOOKUP($A30,'Annex 2 Designated EHV charges'!$A:$O,7,0))</f>
        <v/>
      </c>
      <c r="E30" s="202" t="str">
        <f>IFERROR(IF(VLOOKUP($A30,'Annex 2 Designated EHV charges'!$A:$P,COLUMN(E30)+4,FALSE)=0,"",VLOOKUP($A30,'Annex 2 Designated EHV charges'!$A:$P,COLUMN(E30)+4,FALSE)),"")</f>
        <v/>
      </c>
      <c r="F30" s="201" t="str">
        <f>IFERROR(IF(VLOOKUP($A30,'Annex 2 Designated EHV charges'!$A:$P,COLUMN(F30)+4,FALSE)=0,"",VLOOKUP($A30,'Annex 2 Designated EHV charges'!$A:$P,COLUMN(F30)+4,FALSE)),"")</f>
        <v/>
      </c>
      <c r="G30" s="201" t="str">
        <f>IFERROR(IF(VLOOKUP($A30,'Annex 2 Designated EHV charges'!$A:$P,COLUMN(G30)+4,FALSE)=0,"",VLOOKUP($A30,'Annex 2 Designated EHV charges'!$A:$P,COLUMN(G30)+4,FALSE)),"")</f>
        <v/>
      </c>
      <c r="H30" s="201" t="str">
        <f>IFERROR(IF(VLOOKUP($A30,'Annex 2 Designated EHV charges'!$A:$P,COLUMN(H30)+4,FALSE)=0,"",VLOOKUP($A30,'Annex 2 Designated EHV charges'!$A:$P,COLUMN(H30)+4,FALSE)),"")</f>
        <v/>
      </c>
    </row>
    <row r="31" spans="1:8" x14ac:dyDescent="0.2">
      <c r="A31" s="203" t="str">
        <f t="array" ref="A31">IFERROR(INDEX('Annex 2 Designated EHV charges'!$A$11:$A$400, MATCH(0, IF(ISBLANK('Annex 2 Designated EHV charges'!$A$11:$A$400),1, COUNTIF(A$4:$A30, 'Annex 2 Designated EHV charges'!$A$11:$A$400)), 0)),"")</f>
        <v/>
      </c>
      <c r="B31" s="203" t="str">
        <f>IF($A31="","",VLOOKUP($A31,'Annex 2 Designated EHV charges'!$A:$O,2,0))</f>
        <v/>
      </c>
      <c r="C31" s="204" t="str">
        <f>IF($A31="","",VLOOKUP($A31,'Annex 2 Designated EHV charges'!$A:$O,3,0))</f>
        <v/>
      </c>
      <c r="D31" s="203" t="str">
        <f>IF($A31="","",VLOOKUP($A31,'Annex 2 Designated EHV charges'!$A:$O,7,0))</f>
        <v/>
      </c>
      <c r="E31" s="202" t="str">
        <f>IFERROR(IF(VLOOKUP($A31,'Annex 2 Designated EHV charges'!$A:$P,COLUMN(E31)+4,FALSE)=0,"",VLOOKUP($A31,'Annex 2 Designated EHV charges'!$A:$P,COLUMN(E31)+4,FALSE)),"")</f>
        <v/>
      </c>
      <c r="F31" s="201" t="str">
        <f>IFERROR(IF(VLOOKUP($A31,'Annex 2 Designated EHV charges'!$A:$P,COLUMN(F31)+4,FALSE)=0,"",VLOOKUP($A31,'Annex 2 Designated EHV charges'!$A:$P,COLUMN(F31)+4,FALSE)),"")</f>
        <v/>
      </c>
      <c r="G31" s="201" t="str">
        <f>IFERROR(IF(VLOOKUP($A31,'Annex 2 Designated EHV charges'!$A:$P,COLUMN(G31)+4,FALSE)=0,"",VLOOKUP($A31,'Annex 2 Designated EHV charges'!$A:$P,COLUMN(G31)+4,FALSE)),"")</f>
        <v/>
      </c>
      <c r="H31" s="201" t="str">
        <f>IFERROR(IF(VLOOKUP($A31,'Annex 2 Designated EHV charges'!$A:$P,COLUMN(H31)+4,FALSE)=0,"",VLOOKUP($A31,'Annex 2 Designated EHV charges'!$A:$P,COLUMN(H31)+4,FALSE)),"")</f>
        <v/>
      </c>
    </row>
    <row r="32" spans="1:8" x14ac:dyDescent="0.2">
      <c r="A32" s="203" t="str">
        <f t="array" ref="A32">IFERROR(INDEX('Annex 2 Designated EHV charges'!$A$11:$A$400, MATCH(0, IF(ISBLANK('Annex 2 Designated EHV charges'!$A$11:$A$400),1, COUNTIF(A$4:$A31, 'Annex 2 Designated EHV charges'!$A$11:$A$400)), 0)),"")</f>
        <v/>
      </c>
      <c r="B32" s="203" t="str">
        <f>IF($A32="","",VLOOKUP($A32,'Annex 2 Designated EHV charges'!$A:$O,2,0))</f>
        <v/>
      </c>
      <c r="C32" s="204" t="str">
        <f>IF($A32="","",VLOOKUP($A32,'Annex 2 Designated EHV charges'!$A:$O,3,0))</f>
        <v/>
      </c>
      <c r="D32" s="203" t="str">
        <f>IF($A32="","",VLOOKUP($A32,'Annex 2 Designated EHV charges'!$A:$O,7,0))</f>
        <v/>
      </c>
      <c r="E32" s="202" t="str">
        <f>IFERROR(IF(VLOOKUP($A32,'Annex 2 Designated EHV charges'!$A:$P,COLUMN(E32)+4,FALSE)=0,"",VLOOKUP($A32,'Annex 2 Designated EHV charges'!$A:$P,COLUMN(E32)+4,FALSE)),"")</f>
        <v/>
      </c>
      <c r="F32" s="201" t="str">
        <f>IFERROR(IF(VLOOKUP($A32,'Annex 2 Designated EHV charges'!$A:$P,COLUMN(F32)+4,FALSE)=0,"",VLOOKUP($A32,'Annex 2 Designated EHV charges'!$A:$P,COLUMN(F32)+4,FALSE)),"")</f>
        <v/>
      </c>
      <c r="G32" s="201" t="str">
        <f>IFERROR(IF(VLOOKUP($A32,'Annex 2 Designated EHV charges'!$A:$P,COLUMN(G32)+4,FALSE)=0,"",VLOOKUP($A32,'Annex 2 Designated EHV charges'!$A:$P,COLUMN(G32)+4,FALSE)),"")</f>
        <v/>
      </c>
      <c r="H32" s="201" t="str">
        <f>IFERROR(IF(VLOOKUP($A32,'Annex 2 Designated EHV charges'!$A:$P,COLUMN(H32)+4,FALSE)=0,"",VLOOKUP($A32,'Annex 2 Designated EHV charges'!$A:$P,COLUMN(H32)+4,FALSE)),"")</f>
        <v/>
      </c>
    </row>
    <row r="33" spans="1:8" x14ac:dyDescent="0.2">
      <c r="A33" s="203" t="str">
        <f t="array" ref="A33">IFERROR(INDEX('Annex 2 Designated EHV charges'!$A$11:$A$400, MATCH(0, IF(ISBLANK('Annex 2 Designated EHV charges'!$A$11:$A$400),1, COUNTIF(A$4:$A32, 'Annex 2 Designated EHV charges'!$A$11:$A$400)), 0)),"")</f>
        <v/>
      </c>
      <c r="B33" s="203" t="str">
        <f>IF($A33="","",VLOOKUP($A33,'Annex 2 Designated EHV charges'!$A:$O,2,0))</f>
        <v/>
      </c>
      <c r="C33" s="204" t="str">
        <f>IF($A33="","",VLOOKUP($A33,'Annex 2 Designated EHV charges'!$A:$O,3,0))</f>
        <v/>
      </c>
      <c r="D33" s="203" t="str">
        <f>IF($A33="","",VLOOKUP($A33,'Annex 2 Designated EHV charges'!$A:$O,7,0))</f>
        <v/>
      </c>
      <c r="E33" s="202" t="str">
        <f>IFERROR(IF(VLOOKUP($A33,'Annex 2 Designated EHV charges'!$A:$P,COLUMN(E33)+4,FALSE)=0,"",VLOOKUP($A33,'Annex 2 Designated EHV charges'!$A:$P,COLUMN(E33)+4,FALSE)),"")</f>
        <v/>
      </c>
      <c r="F33" s="201" t="str">
        <f>IFERROR(IF(VLOOKUP($A33,'Annex 2 Designated EHV charges'!$A:$P,COLUMN(F33)+4,FALSE)=0,"",VLOOKUP($A33,'Annex 2 Designated EHV charges'!$A:$P,COLUMN(F33)+4,FALSE)),"")</f>
        <v/>
      </c>
      <c r="G33" s="201" t="str">
        <f>IFERROR(IF(VLOOKUP($A33,'Annex 2 Designated EHV charges'!$A:$P,COLUMN(G33)+4,FALSE)=0,"",VLOOKUP($A33,'Annex 2 Designated EHV charges'!$A:$P,COLUMN(G33)+4,FALSE)),"")</f>
        <v/>
      </c>
      <c r="H33" s="201" t="str">
        <f>IFERROR(IF(VLOOKUP($A33,'Annex 2 Designated EHV charges'!$A:$P,COLUMN(H33)+4,FALSE)=0,"",VLOOKUP($A33,'Annex 2 Designated EHV charges'!$A:$P,COLUMN(H33)+4,FALSE)),"")</f>
        <v/>
      </c>
    </row>
    <row r="34" spans="1:8" x14ac:dyDescent="0.2">
      <c r="A34" s="203" t="str">
        <f t="array" ref="A34">IFERROR(INDEX('Annex 2 Designated EHV charges'!$A$11:$A$400, MATCH(0, IF(ISBLANK('Annex 2 Designated EHV charges'!$A$11:$A$400),1, COUNTIF(A$4:$A33, 'Annex 2 Designated EHV charges'!$A$11:$A$400)), 0)),"")</f>
        <v/>
      </c>
      <c r="B34" s="203" t="str">
        <f>IF($A34="","",VLOOKUP($A34,'Annex 2 Designated EHV charges'!$A:$O,2,0))</f>
        <v/>
      </c>
      <c r="C34" s="204" t="str">
        <f>IF($A34="","",VLOOKUP($A34,'Annex 2 Designated EHV charges'!$A:$O,3,0))</f>
        <v/>
      </c>
      <c r="D34" s="203" t="str">
        <f>IF($A34="","",VLOOKUP($A34,'Annex 2 Designated EHV charges'!$A:$O,7,0))</f>
        <v/>
      </c>
      <c r="E34" s="202" t="str">
        <f>IFERROR(IF(VLOOKUP($A34,'Annex 2 Designated EHV charges'!$A:$P,COLUMN(E34)+4,FALSE)=0,"",VLOOKUP($A34,'Annex 2 Designated EHV charges'!$A:$P,COLUMN(E34)+4,FALSE)),"")</f>
        <v/>
      </c>
      <c r="F34" s="201" t="str">
        <f>IFERROR(IF(VLOOKUP($A34,'Annex 2 Designated EHV charges'!$A:$P,COLUMN(F34)+4,FALSE)=0,"",VLOOKUP($A34,'Annex 2 Designated EHV charges'!$A:$P,COLUMN(F34)+4,FALSE)),"")</f>
        <v/>
      </c>
      <c r="G34" s="201" t="str">
        <f>IFERROR(IF(VLOOKUP($A34,'Annex 2 Designated EHV charges'!$A:$P,COLUMN(G34)+4,FALSE)=0,"",VLOOKUP($A34,'Annex 2 Designated EHV charges'!$A:$P,COLUMN(G34)+4,FALSE)),"")</f>
        <v/>
      </c>
      <c r="H34" s="201" t="str">
        <f>IFERROR(IF(VLOOKUP($A34,'Annex 2 Designated EHV charges'!$A:$P,COLUMN(H34)+4,FALSE)=0,"",VLOOKUP($A34,'Annex 2 Designated EHV charges'!$A:$P,COLUMN(H34)+4,FALSE)),"")</f>
        <v/>
      </c>
    </row>
    <row r="35" spans="1:8" x14ac:dyDescent="0.2">
      <c r="A35" s="203" t="str">
        <f t="array" ref="A35">IFERROR(INDEX('Annex 2 Designated EHV charges'!$A$11:$A$400, MATCH(0, IF(ISBLANK('Annex 2 Designated EHV charges'!$A$11:$A$400),1, COUNTIF(A$4:$A34, 'Annex 2 Designated EHV charges'!$A$11:$A$400)), 0)),"")</f>
        <v/>
      </c>
      <c r="B35" s="203" t="str">
        <f>IF($A35="","",VLOOKUP($A35,'Annex 2 Designated EHV charges'!$A:$O,2,0))</f>
        <v/>
      </c>
      <c r="C35" s="204" t="str">
        <f>IF($A35="","",VLOOKUP($A35,'Annex 2 Designated EHV charges'!$A:$O,3,0))</f>
        <v/>
      </c>
      <c r="D35" s="203" t="str">
        <f>IF($A35="","",VLOOKUP($A35,'Annex 2 Designated EHV charges'!$A:$O,7,0))</f>
        <v/>
      </c>
      <c r="E35" s="202" t="str">
        <f>IFERROR(IF(VLOOKUP($A35,'Annex 2 Designated EHV charges'!$A:$P,COLUMN(E35)+4,FALSE)=0,"",VLOOKUP($A35,'Annex 2 Designated EHV charges'!$A:$P,COLUMN(E35)+4,FALSE)),"")</f>
        <v/>
      </c>
      <c r="F35" s="201" t="str">
        <f>IFERROR(IF(VLOOKUP($A35,'Annex 2 Designated EHV charges'!$A:$P,COLUMN(F35)+4,FALSE)=0,"",VLOOKUP($A35,'Annex 2 Designated EHV charges'!$A:$P,COLUMN(F35)+4,FALSE)),"")</f>
        <v/>
      </c>
      <c r="G35" s="201" t="str">
        <f>IFERROR(IF(VLOOKUP($A35,'Annex 2 Designated EHV charges'!$A:$P,COLUMN(G35)+4,FALSE)=0,"",VLOOKUP($A35,'Annex 2 Designated EHV charges'!$A:$P,COLUMN(G35)+4,FALSE)),"")</f>
        <v/>
      </c>
      <c r="H35" s="201" t="str">
        <f>IFERROR(IF(VLOOKUP($A35,'Annex 2 Designated EHV charges'!$A:$P,COLUMN(H35)+4,FALSE)=0,"",VLOOKUP($A35,'Annex 2 Designated EHV charges'!$A:$P,COLUMN(H35)+4,FALSE)),"")</f>
        <v/>
      </c>
    </row>
    <row r="36" spans="1:8" x14ac:dyDescent="0.2">
      <c r="A36" s="203" t="str">
        <f t="array" ref="A36">IFERROR(INDEX('Annex 2 Designated EHV charges'!$A$11:$A$400, MATCH(0, IF(ISBLANK('Annex 2 Designated EHV charges'!$A$11:$A$400),1, COUNTIF(A$4:$A35, 'Annex 2 Designated EHV charges'!$A$11:$A$400)), 0)),"")</f>
        <v/>
      </c>
      <c r="B36" s="203" t="str">
        <f>IF($A36="","",VLOOKUP($A36,'Annex 2 Designated EHV charges'!$A:$O,2,0))</f>
        <v/>
      </c>
      <c r="C36" s="204" t="str">
        <f>IF($A36="","",VLOOKUP($A36,'Annex 2 Designated EHV charges'!$A:$O,3,0))</f>
        <v/>
      </c>
      <c r="D36" s="203" t="str">
        <f>IF($A36="","",VLOOKUP($A36,'Annex 2 Designated EHV charges'!$A:$O,7,0))</f>
        <v/>
      </c>
      <c r="E36" s="202" t="str">
        <f>IFERROR(IF(VLOOKUP($A36,'Annex 2 Designated EHV charges'!$A:$P,COLUMN(E36)+4,FALSE)=0,"",VLOOKUP($A36,'Annex 2 Designated EHV charges'!$A:$P,COLUMN(E36)+4,FALSE)),"")</f>
        <v/>
      </c>
      <c r="F36" s="201" t="str">
        <f>IFERROR(IF(VLOOKUP($A36,'Annex 2 Designated EHV charges'!$A:$P,COLUMN(F36)+4,FALSE)=0,"",VLOOKUP($A36,'Annex 2 Designated EHV charges'!$A:$P,COLUMN(F36)+4,FALSE)),"")</f>
        <v/>
      </c>
      <c r="G36" s="201" t="str">
        <f>IFERROR(IF(VLOOKUP($A36,'Annex 2 Designated EHV charges'!$A:$P,COLUMN(G36)+4,FALSE)=0,"",VLOOKUP($A36,'Annex 2 Designated EHV charges'!$A:$P,COLUMN(G36)+4,FALSE)),"")</f>
        <v/>
      </c>
      <c r="H36" s="201" t="str">
        <f>IFERROR(IF(VLOOKUP($A36,'Annex 2 Designated EHV charges'!$A:$P,COLUMN(H36)+4,FALSE)=0,"",VLOOKUP($A36,'Annex 2 Designated EHV charges'!$A:$P,COLUMN(H36)+4,FALSE)),"")</f>
        <v/>
      </c>
    </row>
    <row r="37" spans="1:8" x14ac:dyDescent="0.2">
      <c r="A37" s="203" t="str">
        <f t="array" ref="A37">IFERROR(INDEX('Annex 2 Designated EHV charges'!$A$11:$A$400, MATCH(0, IF(ISBLANK('Annex 2 Designated EHV charges'!$A$11:$A$400),1, COUNTIF(A$4:$A36, 'Annex 2 Designated EHV charges'!$A$11:$A$400)), 0)),"")</f>
        <v/>
      </c>
      <c r="B37" s="203" t="str">
        <f>IF($A37="","",VLOOKUP($A37,'Annex 2 Designated EHV charges'!$A:$O,2,0))</f>
        <v/>
      </c>
      <c r="C37" s="204" t="str">
        <f>IF($A37="","",VLOOKUP($A37,'Annex 2 Designated EHV charges'!$A:$O,3,0))</f>
        <v/>
      </c>
      <c r="D37" s="203" t="str">
        <f>IF($A37="","",VLOOKUP($A37,'Annex 2 Designated EHV charges'!$A:$O,7,0))</f>
        <v/>
      </c>
      <c r="E37" s="202" t="str">
        <f>IFERROR(IF(VLOOKUP($A37,'Annex 2 Designated EHV charges'!$A:$P,COLUMN(E37)+4,FALSE)=0,"",VLOOKUP($A37,'Annex 2 Designated EHV charges'!$A:$P,COLUMN(E37)+4,FALSE)),"")</f>
        <v/>
      </c>
      <c r="F37" s="201" t="str">
        <f>IFERROR(IF(VLOOKUP($A37,'Annex 2 Designated EHV charges'!$A:$P,COLUMN(F37)+4,FALSE)=0,"",VLOOKUP($A37,'Annex 2 Designated EHV charges'!$A:$P,COLUMN(F37)+4,FALSE)),"")</f>
        <v/>
      </c>
      <c r="G37" s="201" t="str">
        <f>IFERROR(IF(VLOOKUP($A37,'Annex 2 Designated EHV charges'!$A:$P,COLUMN(G37)+4,FALSE)=0,"",VLOOKUP($A37,'Annex 2 Designated EHV charges'!$A:$P,COLUMN(G37)+4,FALSE)),"")</f>
        <v/>
      </c>
      <c r="H37" s="201" t="str">
        <f>IFERROR(IF(VLOOKUP($A37,'Annex 2 Designated EHV charges'!$A:$P,COLUMN(H37)+4,FALSE)=0,"",VLOOKUP($A37,'Annex 2 Designated EHV charges'!$A:$P,COLUMN(H37)+4,FALSE)),"")</f>
        <v/>
      </c>
    </row>
    <row r="38" spans="1:8" x14ac:dyDescent="0.2">
      <c r="A38" s="203" t="str">
        <f t="array" ref="A38">IFERROR(INDEX('Annex 2 Designated EHV charges'!$A$11:$A$400, MATCH(0, IF(ISBLANK('Annex 2 Designated EHV charges'!$A$11:$A$400),1, COUNTIF(A$4:$A37, 'Annex 2 Designated EHV charges'!$A$11:$A$400)), 0)),"")</f>
        <v/>
      </c>
      <c r="B38" s="203" t="str">
        <f>IF($A38="","",VLOOKUP($A38,'Annex 2 Designated EHV charges'!$A:$O,2,0))</f>
        <v/>
      </c>
      <c r="C38" s="204" t="str">
        <f>IF($A38="","",VLOOKUP($A38,'Annex 2 Designated EHV charges'!$A:$O,3,0))</f>
        <v/>
      </c>
      <c r="D38" s="203" t="str">
        <f>IF($A38="","",VLOOKUP($A38,'Annex 2 Designated EHV charges'!$A:$O,7,0))</f>
        <v/>
      </c>
      <c r="E38" s="202" t="str">
        <f>IFERROR(IF(VLOOKUP($A38,'Annex 2 Designated EHV charges'!$A:$P,COLUMN(E38)+4,FALSE)=0,"",VLOOKUP($A38,'Annex 2 Designated EHV charges'!$A:$P,COLUMN(E38)+4,FALSE)),"")</f>
        <v/>
      </c>
      <c r="F38" s="201" t="str">
        <f>IFERROR(IF(VLOOKUP($A38,'Annex 2 Designated EHV charges'!$A:$P,COLUMN(F38)+4,FALSE)=0,"",VLOOKUP($A38,'Annex 2 Designated EHV charges'!$A:$P,COLUMN(F38)+4,FALSE)),"")</f>
        <v/>
      </c>
      <c r="G38" s="201" t="str">
        <f>IFERROR(IF(VLOOKUP($A38,'Annex 2 Designated EHV charges'!$A:$P,COLUMN(G38)+4,FALSE)=0,"",VLOOKUP($A38,'Annex 2 Designated EHV charges'!$A:$P,COLUMN(G38)+4,FALSE)),"")</f>
        <v/>
      </c>
      <c r="H38" s="201" t="str">
        <f>IFERROR(IF(VLOOKUP($A38,'Annex 2 Designated EHV charges'!$A:$P,COLUMN(H38)+4,FALSE)=0,"",VLOOKUP($A38,'Annex 2 Designated EHV charges'!$A:$P,COLUMN(H38)+4,FALSE)),"")</f>
        <v/>
      </c>
    </row>
    <row r="39" spans="1:8" x14ac:dyDescent="0.2">
      <c r="A39" s="203" t="str">
        <f t="array" ref="A39">IFERROR(INDEX('Annex 2 Designated EHV charges'!$A$11:$A$400, MATCH(0, IF(ISBLANK('Annex 2 Designated EHV charges'!$A$11:$A$400),1, COUNTIF(A$4:$A38, 'Annex 2 Designated EHV charges'!$A$11:$A$400)), 0)),"")</f>
        <v/>
      </c>
      <c r="B39" s="203" t="str">
        <f>IF($A39="","",VLOOKUP($A39,'Annex 2 Designated EHV charges'!$A:$O,2,0))</f>
        <v/>
      </c>
      <c r="C39" s="204" t="str">
        <f>IF($A39="","",VLOOKUP($A39,'Annex 2 Designated EHV charges'!$A:$O,3,0))</f>
        <v/>
      </c>
      <c r="D39" s="203" t="str">
        <f>IF($A39="","",VLOOKUP($A39,'Annex 2 Designated EHV charges'!$A:$O,7,0))</f>
        <v/>
      </c>
      <c r="E39" s="202" t="str">
        <f>IFERROR(IF(VLOOKUP($A39,'Annex 2 Designated EHV charges'!$A:$P,COLUMN(E39)+4,FALSE)=0,"",VLOOKUP($A39,'Annex 2 Designated EHV charges'!$A:$P,COLUMN(E39)+4,FALSE)),"")</f>
        <v/>
      </c>
      <c r="F39" s="201" t="str">
        <f>IFERROR(IF(VLOOKUP($A39,'Annex 2 Designated EHV charges'!$A:$P,COLUMN(F39)+4,FALSE)=0,"",VLOOKUP($A39,'Annex 2 Designated EHV charges'!$A:$P,COLUMN(F39)+4,FALSE)),"")</f>
        <v/>
      </c>
      <c r="G39" s="201" t="str">
        <f>IFERROR(IF(VLOOKUP($A39,'Annex 2 Designated EHV charges'!$A:$P,COLUMN(G39)+4,FALSE)=0,"",VLOOKUP($A39,'Annex 2 Designated EHV charges'!$A:$P,COLUMN(G39)+4,FALSE)),"")</f>
        <v/>
      </c>
      <c r="H39" s="201" t="str">
        <f>IFERROR(IF(VLOOKUP($A39,'Annex 2 Designated EHV charges'!$A:$P,COLUMN(H39)+4,FALSE)=0,"",VLOOKUP($A39,'Annex 2 Designated EHV charges'!$A:$P,COLUMN(H39)+4,FALSE)),"")</f>
        <v/>
      </c>
    </row>
    <row r="40" spans="1:8" x14ac:dyDescent="0.2">
      <c r="A40" s="203" t="str">
        <f t="array" ref="A40">IFERROR(INDEX('Annex 2 Designated EHV charges'!$A$11:$A$400, MATCH(0, IF(ISBLANK('Annex 2 Designated EHV charges'!$A$11:$A$400),1, COUNTIF(A$4:$A39, 'Annex 2 Designated EHV charges'!$A$11:$A$400)), 0)),"")</f>
        <v/>
      </c>
      <c r="B40" s="203" t="str">
        <f>IF($A40="","",VLOOKUP($A40,'Annex 2 Designated EHV charges'!$A:$O,2,0))</f>
        <v/>
      </c>
      <c r="C40" s="204" t="str">
        <f>IF($A40="","",VLOOKUP($A40,'Annex 2 Designated EHV charges'!$A:$O,3,0))</f>
        <v/>
      </c>
      <c r="D40" s="203" t="str">
        <f>IF($A40="","",VLOOKUP($A40,'Annex 2 Designated EHV charges'!$A:$O,7,0))</f>
        <v/>
      </c>
      <c r="E40" s="202" t="str">
        <f>IFERROR(IF(VLOOKUP($A40,'Annex 2 Designated EHV charges'!$A:$P,COLUMN(E40)+4,FALSE)=0,"",VLOOKUP($A40,'Annex 2 Designated EHV charges'!$A:$P,COLUMN(E40)+4,FALSE)),"")</f>
        <v/>
      </c>
      <c r="F40" s="201" t="str">
        <f>IFERROR(IF(VLOOKUP($A40,'Annex 2 Designated EHV charges'!$A:$P,COLUMN(F40)+4,FALSE)=0,"",VLOOKUP($A40,'Annex 2 Designated EHV charges'!$A:$P,COLUMN(F40)+4,FALSE)),"")</f>
        <v/>
      </c>
      <c r="G40" s="201" t="str">
        <f>IFERROR(IF(VLOOKUP($A40,'Annex 2 Designated EHV charges'!$A:$P,COLUMN(G40)+4,FALSE)=0,"",VLOOKUP($A40,'Annex 2 Designated EHV charges'!$A:$P,COLUMN(G40)+4,FALSE)),"")</f>
        <v/>
      </c>
      <c r="H40" s="201" t="str">
        <f>IFERROR(IF(VLOOKUP($A40,'Annex 2 Designated EHV charges'!$A:$P,COLUMN(H40)+4,FALSE)=0,"",VLOOKUP($A40,'Annex 2 Designated EHV charges'!$A:$P,COLUMN(H40)+4,FALSE)),"")</f>
        <v/>
      </c>
    </row>
    <row r="41" spans="1:8" x14ac:dyDescent="0.2">
      <c r="A41" s="203" t="str">
        <f t="array" ref="A41">IFERROR(INDEX('Annex 2 Designated EHV charges'!$A$11:$A$400, MATCH(0, IF(ISBLANK('Annex 2 Designated EHV charges'!$A$11:$A$400),1, COUNTIF(A$4:$A40, 'Annex 2 Designated EHV charges'!$A$11:$A$400)), 0)),"")</f>
        <v/>
      </c>
      <c r="B41" s="203" t="str">
        <f>IF($A41="","",VLOOKUP($A41,'Annex 2 Designated EHV charges'!$A:$O,2,0))</f>
        <v/>
      </c>
      <c r="C41" s="204" t="str">
        <f>IF($A41="","",VLOOKUP($A41,'Annex 2 Designated EHV charges'!$A:$O,3,0))</f>
        <v/>
      </c>
      <c r="D41" s="203" t="str">
        <f>IF($A41="","",VLOOKUP($A41,'Annex 2 Designated EHV charges'!$A:$O,7,0))</f>
        <v/>
      </c>
      <c r="E41" s="202" t="str">
        <f>IFERROR(IF(VLOOKUP($A41,'Annex 2 Designated EHV charges'!$A:$P,COLUMN(E41)+4,FALSE)=0,"",VLOOKUP($A41,'Annex 2 Designated EHV charges'!$A:$P,COLUMN(E41)+4,FALSE)),"")</f>
        <v/>
      </c>
      <c r="F41" s="201" t="str">
        <f>IFERROR(IF(VLOOKUP($A41,'Annex 2 Designated EHV charges'!$A:$P,COLUMN(F41)+4,FALSE)=0,"",VLOOKUP($A41,'Annex 2 Designated EHV charges'!$A:$P,COLUMN(F41)+4,FALSE)),"")</f>
        <v/>
      </c>
      <c r="G41" s="201" t="str">
        <f>IFERROR(IF(VLOOKUP($A41,'Annex 2 Designated EHV charges'!$A:$P,COLUMN(G41)+4,FALSE)=0,"",VLOOKUP($A41,'Annex 2 Designated EHV charges'!$A:$P,COLUMN(G41)+4,FALSE)),"")</f>
        <v/>
      </c>
      <c r="H41" s="201" t="str">
        <f>IFERROR(IF(VLOOKUP($A41,'Annex 2 Designated EHV charges'!$A:$P,COLUMN(H41)+4,FALSE)=0,"",VLOOKUP($A41,'Annex 2 Designated EHV charges'!$A:$P,COLUMN(H41)+4,FALSE)),"")</f>
        <v/>
      </c>
    </row>
    <row r="42" spans="1:8" x14ac:dyDescent="0.2">
      <c r="A42" s="203" t="str">
        <f t="array" ref="A42">IFERROR(INDEX('Annex 2 Designated EHV charges'!$A$11:$A$400, MATCH(0, IF(ISBLANK('Annex 2 Designated EHV charges'!$A$11:$A$400),1, COUNTIF(A$4:$A41, 'Annex 2 Designated EHV charges'!$A$11:$A$400)), 0)),"")</f>
        <v/>
      </c>
      <c r="B42" s="203" t="str">
        <f>IF($A42="","",VLOOKUP($A42,'Annex 2 Designated EHV charges'!$A:$O,2,0))</f>
        <v/>
      </c>
      <c r="C42" s="204" t="str">
        <f>IF($A42="","",VLOOKUP($A42,'Annex 2 Designated EHV charges'!$A:$O,3,0))</f>
        <v/>
      </c>
      <c r="D42" s="203" t="str">
        <f>IF($A42="","",VLOOKUP($A42,'Annex 2 Designated EHV charges'!$A:$O,7,0))</f>
        <v/>
      </c>
      <c r="E42" s="202" t="str">
        <f>IFERROR(IF(VLOOKUP($A42,'Annex 2 Designated EHV charges'!$A:$P,COLUMN(E42)+4,FALSE)=0,"",VLOOKUP($A42,'Annex 2 Designated EHV charges'!$A:$P,COLUMN(E42)+4,FALSE)),"")</f>
        <v/>
      </c>
      <c r="F42" s="201" t="str">
        <f>IFERROR(IF(VLOOKUP($A42,'Annex 2 Designated EHV charges'!$A:$P,COLUMN(F42)+4,FALSE)=0,"",VLOOKUP($A42,'Annex 2 Designated EHV charges'!$A:$P,COLUMN(F42)+4,FALSE)),"")</f>
        <v/>
      </c>
      <c r="G42" s="201" t="str">
        <f>IFERROR(IF(VLOOKUP($A42,'Annex 2 Designated EHV charges'!$A:$P,COLUMN(G42)+4,FALSE)=0,"",VLOOKUP($A42,'Annex 2 Designated EHV charges'!$A:$P,COLUMN(G42)+4,FALSE)),"")</f>
        <v/>
      </c>
      <c r="H42" s="201" t="str">
        <f>IFERROR(IF(VLOOKUP($A42,'Annex 2 Designated EHV charges'!$A:$P,COLUMN(H42)+4,FALSE)=0,"",VLOOKUP($A42,'Annex 2 Designated EHV charges'!$A:$P,COLUMN(H42)+4,FALSE)),"")</f>
        <v/>
      </c>
    </row>
    <row r="43" spans="1:8" x14ac:dyDescent="0.2">
      <c r="A43" s="203" t="str">
        <f t="array" ref="A43">IFERROR(INDEX('Annex 2 Designated EHV charges'!$A$11:$A$400, MATCH(0, IF(ISBLANK('Annex 2 Designated EHV charges'!$A$11:$A$400),1, COUNTIF(A$4:$A42, 'Annex 2 Designated EHV charges'!$A$11:$A$400)), 0)),"")</f>
        <v/>
      </c>
      <c r="B43" s="203" t="str">
        <f>IF($A43="","",VLOOKUP($A43,'Annex 2 Designated EHV charges'!$A:$O,2,0))</f>
        <v/>
      </c>
      <c r="C43" s="204" t="str">
        <f>IF($A43="","",VLOOKUP($A43,'Annex 2 Designated EHV charges'!$A:$O,3,0))</f>
        <v/>
      </c>
      <c r="D43" s="203" t="str">
        <f>IF($A43="","",VLOOKUP($A43,'Annex 2 Designated EHV charges'!$A:$O,7,0))</f>
        <v/>
      </c>
      <c r="E43" s="202" t="str">
        <f>IFERROR(IF(VLOOKUP($A43,'Annex 2 Designated EHV charges'!$A:$P,COLUMN(E43)+4,FALSE)=0,"",VLOOKUP($A43,'Annex 2 Designated EHV charges'!$A:$P,COLUMN(E43)+4,FALSE)),"")</f>
        <v/>
      </c>
      <c r="F43" s="201" t="str">
        <f>IFERROR(IF(VLOOKUP($A43,'Annex 2 Designated EHV charges'!$A:$P,COLUMN(F43)+4,FALSE)=0,"",VLOOKUP($A43,'Annex 2 Designated EHV charges'!$A:$P,COLUMN(F43)+4,FALSE)),"")</f>
        <v/>
      </c>
      <c r="G43" s="201" t="str">
        <f>IFERROR(IF(VLOOKUP($A43,'Annex 2 Designated EHV charges'!$A:$P,COLUMN(G43)+4,FALSE)=0,"",VLOOKUP($A43,'Annex 2 Designated EHV charges'!$A:$P,COLUMN(G43)+4,FALSE)),"")</f>
        <v/>
      </c>
      <c r="H43" s="201" t="str">
        <f>IFERROR(IF(VLOOKUP($A43,'Annex 2 Designated EHV charges'!$A:$P,COLUMN(H43)+4,FALSE)=0,"",VLOOKUP($A43,'Annex 2 Designated EHV charges'!$A:$P,COLUMN(H43)+4,FALSE)),"")</f>
        <v/>
      </c>
    </row>
    <row r="44" spans="1:8" x14ac:dyDescent="0.2">
      <c r="A44" s="203" t="str">
        <f t="array" ref="A44">IFERROR(INDEX('Annex 2 Designated EHV charges'!$A$11:$A$400, MATCH(0, IF(ISBLANK('Annex 2 Designated EHV charges'!$A$11:$A$400),1, COUNTIF(A$4:$A43, 'Annex 2 Designated EHV charges'!$A$11:$A$400)), 0)),"")</f>
        <v/>
      </c>
      <c r="B44" s="203" t="str">
        <f>IF($A44="","",VLOOKUP($A44,'Annex 2 Designated EHV charges'!$A:$O,2,0))</f>
        <v/>
      </c>
      <c r="C44" s="204" t="str">
        <f>IF($A44="","",VLOOKUP($A44,'Annex 2 Designated EHV charges'!$A:$O,3,0))</f>
        <v/>
      </c>
      <c r="D44" s="203" t="str">
        <f>IF($A44="","",VLOOKUP($A44,'Annex 2 Designated EHV charges'!$A:$O,7,0))</f>
        <v/>
      </c>
      <c r="E44" s="202" t="str">
        <f>IFERROR(IF(VLOOKUP($A44,'Annex 2 Designated EHV charges'!$A:$P,COLUMN(E44)+4,FALSE)=0,"",VLOOKUP($A44,'Annex 2 Designated EHV charges'!$A:$P,COLUMN(E44)+4,FALSE)),"")</f>
        <v/>
      </c>
      <c r="F44" s="201" t="str">
        <f>IFERROR(IF(VLOOKUP($A44,'Annex 2 Designated EHV charges'!$A:$P,COLUMN(F44)+4,FALSE)=0,"",VLOOKUP($A44,'Annex 2 Designated EHV charges'!$A:$P,COLUMN(F44)+4,FALSE)),"")</f>
        <v/>
      </c>
      <c r="G44" s="201" t="str">
        <f>IFERROR(IF(VLOOKUP($A44,'Annex 2 Designated EHV charges'!$A:$P,COLUMN(G44)+4,FALSE)=0,"",VLOOKUP($A44,'Annex 2 Designated EHV charges'!$A:$P,COLUMN(G44)+4,FALSE)),"")</f>
        <v/>
      </c>
      <c r="H44" s="201" t="str">
        <f>IFERROR(IF(VLOOKUP($A44,'Annex 2 Designated EHV charges'!$A:$P,COLUMN(H44)+4,FALSE)=0,"",VLOOKUP($A44,'Annex 2 Designated EHV charges'!$A:$P,COLUMN(H44)+4,FALSE)),"")</f>
        <v/>
      </c>
    </row>
    <row r="45" spans="1:8" x14ac:dyDescent="0.2">
      <c r="A45" s="203" t="str">
        <f t="array" ref="A45">IFERROR(INDEX('Annex 2 Designated EHV charges'!$A$11:$A$400, MATCH(0, IF(ISBLANK('Annex 2 Designated EHV charges'!$A$11:$A$400),1, COUNTIF(A$4:$A44, 'Annex 2 Designated EHV charges'!$A$11:$A$400)), 0)),"")</f>
        <v/>
      </c>
      <c r="B45" s="203" t="str">
        <f>IF($A45="","",VLOOKUP($A45,'Annex 2 Designated EHV charges'!$A:$O,2,0))</f>
        <v/>
      </c>
      <c r="C45" s="204" t="str">
        <f>IF($A45="","",VLOOKUP($A45,'Annex 2 Designated EHV charges'!$A:$O,3,0))</f>
        <v/>
      </c>
      <c r="D45" s="203" t="str">
        <f>IF($A45="","",VLOOKUP($A45,'Annex 2 Designated EHV charges'!$A:$O,7,0))</f>
        <v/>
      </c>
      <c r="E45" s="202" t="str">
        <f>IFERROR(IF(VLOOKUP($A45,'Annex 2 Designated EHV charges'!$A:$P,COLUMN(E45)+4,FALSE)=0,"",VLOOKUP($A45,'Annex 2 Designated EHV charges'!$A:$P,COLUMN(E45)+4,FALSE)),"")</f>
        <v/>
      </c>
      <c r="F45" s="201" t="str">
        <f>IFERROR(IF(VLOOKUP($A45,'Annex 2 Designated EHV charges'!$A:$P,COLUMN(F45)+4,FALSE)=0,"",VLOOKUP($A45,'Annex 2 Designated EHV charges'!$A:$P,COLUMN(F45)+4,FALSE)),"")</f>
        <v/>
      </c>
      <c r="G45" s="201" t="str">
        <f>IFERROR(IF(VLOOKUP($A45,'Annex 2 Designated EHV charges'!$A:$P,COLUMN(G45)+4,FALSE)=0,"",VLOOKUP($A45,'Annex 2 Designated EHV charges'!$A:$P,COLUMN(G45)+4,FALSE)),"")</f>
        <v/>
      </c>
      <c r="H45" s="201" t="str">
        <f>IFERROR(IF(VLOOKUP($A45,'Annex 2 Designated EHV charges'!$A:$P,COLUMN(H45)+4,FALSE)=0,"",VLOOKUP($A45,'Annex 2 Designated EHV charges'!$A:$P,COLUMN(H45)+4,FALSE)),"")</f>
        <v/>
      </c>
    </row>
    <row r="46" spans="1:8" x14ac:dyDescent="0.2">
      <c r="A46" s="203" t="str">
        <f t="array" ref="A46">IFERROR(INDEX('Annex 2 Designated EHV charges'!$A$11:$A$400, MATCH(0, IF(ISBLANK('Annex 2 Designated EHV charges'!$A$11:$A$400),1, COUNTIF(A$4:$A45, 'Annex 2 Designated EHV charges'!$A$11:$A$400)), 0)),"")</f>
        <v/>
      </c>
      <c r="B46" s="203" t="str">
        <f>IF($A46="","",VLOOKUP($A46,'Annex 2 Designated EHV charges'!$A:$O,2,0))</f>
        <v/>
      </c>
      <c r="C46" s="204" t="str">
        <f>IF($A46="","",VLOOKUP($A46,'Annex 2 Designated EHV charges'!$A:$O,3,0))</f>
        <v/>
      </c>
      <c r="D46" s="203" t="str">
        <f>IF($A46="","",VLOOKUP($A46,'Annex 2 Designated EHV charges'!$A:$O,7,0))</f>
        <v/>
      </c>
      <c r="E46" s="202" t="str">
        <f>IFERROR(IF(VLOOKUP($A46,'Annex 2 Designated EHV charges'!$A:$P,COLUMN(E46)+4,FALSE)=0,"",VLOOKUP($A46,'Annex 2 Designated EHV charges'!$A:$P,COLUMN(E46)+4,FALSE)),"")</f>
        <v/>
      </c>
      <c r="F46" s="201" t="str">
        <f>IFERROR(IF(VLOOKUP($A46,'Annex 2 Designated EHV charges'!$A:$P,COLUMN(F46)+4,FALSE)=0,"",VLOOKUP($A46,'Annex 2 Designated EHV charges'!$A:$P,COLUMN(F46)+4,FALSE)),"")</f>
        <v/>
      </c>
      <c r="G46" s="201" t="str">
        <f>IFERROR(IF(VLOOKUP($A46,'Annex 2 Designated EHV charges'!$A:$P,COLUMN(G46)+4,FALSE)=0,"",VLOOKUP($A46,'Annex 2 Designated EHV charges'!$A:$P,COLUMN(G46)+4,FALSE)),"")</f>
        <v/>
      </c>
      <c r="H46" s="201" t="str">
        <f>IFERROR(IF(VLOOKUP($A46,'Annex 2 Designated EHV charges'!$A:$P,COLUMN(H46)+4,FALSE)=0,"",VLOOKUP($A46,'Annex 2 Designated EHV charges'!$A:$P,COLUMN(H46)+4,FALSE)),"")</f>
        <v/>
      </c>
    </row>
    <row r="47" spans="1:8" x14ac:dyDescent="0.2">
      <c r="A47" s="203" t="str">
        <f t="array" ref="A47">IFERROR(INDEX('Annex 2 Designated EHV charges'!$A$11:$A$400, MATCH(0, IF(ISBLANK('Annex 2 Designated EHV charges'!$A$11:$A$400),1, COUNTIF(A$4:$A46, 'Annex 2 Designated EHV charges'!$A$11:$A$400)), 0)),"")</f>
        <v/>
      </c>
      <c r="B47" s="203" t="str">
        <f>IF($A47="","",VLOOKUP($A47,'Annex 2 Designated EHV charges'!$A:$O,2,0))</f>
        <v/>
      </c>
      <c r="C47" s="204" t="str">
        <f>IF($A47="","",VLOOKUP($A47,'Annex 2 Designated EHV charges'!$A:$O,3,0))</f>
        <v/>
      </c>
      <c r="D47" s="203" t="str">
        <f>IF($A47="","",VLOOKUP($A47,'Annex 2 Designated EHV charges'!$A:$O,7,0))</f>
        <v/>
      </c>
      <c r="E47" s="202" t="str">
        <f>IFERROR(IF(VLOOKUP($A47,'Annex 2 Designated EHV charges'!$A:$P,COLUMN(E47)+4,FALSE)=0,"",VLOOKUP($A47,'Annex 2 Designated EHV charges'!$A:$P,COLUMN(E47)+4,FALSE)),"")</f>
        <v/>
      </c>
      <c r="F47" s="201" t="str">
        <f>IFERROR(IF(VLOOKUP($A47,'Annex 2 Designated EHV charges'!$A:$P,COLUMN(F47)+4,FALSE)=0,"",VLOOKUP($A47,'Annex 2 Designated EHV charges'!$A:$P,COLUMN(F47)+4,FALSE)),"")</f>
        <v/>
      </c>
      <c r="G47" s="201" t="str">
        <f>IFERROR(IF(VLOOKUP($A47,'Annex 2 Designated EHV charges'!$A:$P,COLUMN(G47)+4,FALSE)=0,"",VLOOKUP($A47,'Annex 2 Designated EHV charges'!$A:$P,COLUMN(G47)+4,FALSE)),"")</f>
        <v/>
      </c>
      <c r="H47" s="201" t="str">
        <f>IFERROR(IF(VLOOKUP($A47,'Annex 2 Designated EHV charges'!$A:$P,COLUMN(H47)+4,FALSE)=0,"",VLOOKUP($A47,'Annex 2 Designated EHV charges'!$A:$P,COLUMN(H47)+4,FALSE)),"")</f>
        <v/>
      </c>
    </row>
    <row r="48" spans="1:8" x14ac:dyDescent="0.2">
      <c r="A48" s="203" t="str">
        <f t="array" ref="A48">IFERROR(INDEX('Annex 2 Designated EHV charges'!$A$11:$A$400, MATCH(0, IF(ISBLANK('Annex 2 Designated EHV charges'!$A$11:$A$400),1, COUNTIF(A$4:$A47, 'Annex 2 Designated EHV charges'!$A$11:$A$400)), 0)),"")</f>
        <v/>
      </c>
      <c r="B48" s="203" t="str">
        <f>IF($A48="","",VLOOKUP($A48,'Annex 2 Designated EHV charges'!$A:$O,2,0))</f>
        <v/>
      </c>
      <c r="C48" s="204" t="str">
        <f>IF($A48="","",VLOOKUP($A48,'Annex 2 Designated EHV charges'!$A:$O,3,0))</f>
        <v/>
      </c>
      <c r="D48" s="203" t="str">
        <f>IF($A48="","",VLOOKUP($A48,'Annex 2 Designated EHV charges'!$A:$O,7,0))</f>
        <v/>
      </c>
      <c r="E48" s="202" t="str">
        <f>IFERROR(IF(VLOOKUP($A48,'Annex 2 Designated EHV charges'!$A:$P,COLUMN(E48)+4,FALSE)=0,"",VLOOKUP($A48,'Annex 2 Designated EHV charges'!$A:$P,COLUMN(E48)+4,FALSE)),"")</f>
        <v/>
      </c>
      <c r="F48" s="201" t="str">
        <f>IFERROR(IF(VLOOKUP($A48,'Annex 2 Designated EHV charges'!$A:$P,COLUMN(F48)+4,FALSE)=0,"",VLOOKUP($A48,'Annex 2 Designated EHV charges'!$A:$P,COLUMN(F48)+4,FALSE)),"")</f>
        <v/>
      </c>
      <c r="G48" s="201" t="str">
        <f>IFERROR(IF(VLOOKUP($A48,'Annex 2 Designated EHV charges'!$A:$P,COLUMN(G48)+4,FALSE)=0,"",VLOOKUP($A48,'Annex 2 Designated EHV charges'!$A:$P,COLUMN(G48)+4,FALSE)),"")</f>
        <v/>
      </c>
      <c r="H48" s="201" t="str">
        <f>IFERROR(IF(VLOOKUP($A48,'Annex 2 Designated EHV charges'!$A:$P,COLUMN(H48)+4,FALSE)=0,"",VLOOKUP($A48,'Annex 2 Designated EHV charges'!$A:$P,COLUMN(H48)+4,FALSE)),"")</f>
        <v/>
      </c>
    </row>
    <row r="49" spans="1:8" x14ac:dyDescent="0.2">
      <c r="A49" s="203" t="str">
        <f t="array" ref="A49">IFERROR(INDEX('Annex 2 Designated EHV charges'!$A$11:$A$400, MATCH(0, IF(ISBLANK('Annex 2 Designated EHV charges'!$A$11:$A$400),1, COUNTIF(A$4:$A48, 'Annex 2 Designated EHV charges'!$A$11:$A$400)), 0)),"")</f>
        <v/>
      </c>
      <c r="B49" s="203" t="str">
        <f>IF($A49="","",VLOOKUP($A49,'Annex 2 Designated EHV charges'!$A:$O,2,0))</f>
        <v/>
      </c>
      <c r="C49" s="204" t="str">
        <f>IF($A49="","",VLOOKUP($A49,'Annex 2 Designated EHV charges'!$A:$O,3,0))</f>
        <v/>
      </c>
      <c r="D49" s="203" t="str">
        <f>IF($A49="","",VLOOKUP($A49,'Annex 2 Designated EHV charges'!$A:$O,7,0))</f>
        <v/>
      </c>
      <c r="E49" s="202" t="str">
        <f>IFERROR(IF(VLOOKUP($A49,'Annex 2 Designated EHV charges'!$A:$P,COLUMN(E49)+4,FALSE)=0,"",VLOOKUP($A49,'Annex 2 Designated EHV charges'!$A:$P,COLUMN(E49)+4,FALSE)),"")</f>
        <v/>
      </c>
      <c r="F49" s="201" t="str">
        <f>IFERROR(IF(VLOOKUP($A49,'Annex 2 Designated EHV charges'!$A:$P,COLUMN(F49)+4,FALSE)=0,"",VLOOKUP($A49,'Annex 2 Designated EHV charges'!$A:$P,COLUMN(F49)+4,FALSE)),"")</f>
        <v/>
      </c>
      <c r="G49" s="201" t="str">
        <f>IFERROR(IF(VLOOKUP($A49,'Annex 2 Designated EHV charges'!$A:$P,COLUMN(G49)+4,FALSE)=0,"",VLOOKUP($A49,'Annex 2 Designated EHV charges'!$A:$P,COLUMN(G49)+4,FALSE)),"")</f>
        <v/>
      </c>
      <c r="H49" s="201" t="str">
        <f>IFERROR(IF(VLOOKUP($A49,'Annex 2 Designated EHV charges'!$A:$P,COLUMN(H49)+4,FALSE)=0,"",VLOOKUP($A49,'Annex 2 Designated EHV charges'!$A:$P,COLUMN(H49)+4,FALSE)),"")</f>
        <v/>
      </c>
    </row>
    <row r="50" spans="1:8" x14ac:dyDescent="0.2">
      <c r="A50" s="203" t="str">
        <f t="array" ref="A50">IFERROR(INDEX('Annex 2 Designated EHV charges'!$A$11:$A$400, MATCH(0, IF(ISBLANK('Annex 2 Designated EHV charges'!$A$11:$A$400),1, COUNTIF(A$4:$A49, 'Annex 2 Designated EHV charges'!$A$11:$A$400)), 0)),"")</f>
        <v/>
      </c>
      <c r="B50" s="203" t="str">
        <f>IF($A50="","",VLOOKUP($A50,'Annex 2 Designated EHV charges'!$A:$O,2,0))</f>
        <v/>
      </c>
      <c r="C50" s="204" t="str">
        <f>IF($A50="","",VLOOKUP($A50,'Annex 2 Designated EHV charges'!$A:$O,3,0))</f>
        <v/>
      </c>
      <c r="D50" s="203" t="str">
        <f>IF($A50="","",VLOOKUP($A50,'Annex 2 Designated EHV charges'!$A:$O,7,0))</f>
        <v/>
      </c>
      <c r="E50" s="202" t="str">
        <f>IFERROR(IF(VLOOKUP($A50,'Annex 2 Designated EHV charges'!$A:$P,COLUMN(E50)+4,FALSE)=0,"",VLOOKUP($A50,'Annex 2 Designated EHV charges'!$A:$P,COLUMN(E50)+4,FALSE)),"")</f>
        <v/>
      </c>
      <c r="F50" s="201" t="str">
        <f>IFERROR(IF(VLOOKUP($A50,'Annex 2 Designated EHV charges'!$A:$P,COLUMN(F50)+4,FALSE)=0,"",VLOOKUP($A50,'Annex 2 Designated EHV charges'!$A:$P,COLUMN(F50)+4,FALSE)),"")</f>
        <v/>
      </c>
      <c r="G50" s="201" t="str">
        <f>IFERROR(IF(VLOOKUP($A50,'Annex 2 Designated EHV charges'!$A:$P,COLUMN(G50)+4,FALSE)=0,"",VLOOKUP($A50,'Annex 2 Designated EHV charges'!$A:$P,COLUMN(G50)+4,FALSE)),"")</f>
        <v/>
      </c>
      <c r="H50" s="201" t="str">
        <f>IFERROR(IF(VLOOKUP($A50,'Annex 2 Designated EHV charges'!$A:$P,COLUMN(H50)+4,FALSE)=0,"",VLOOKUP($A50,'Annex 2 Designated EHV charges'!$A:$P,COLUMN(H50)+4,FALSE)),"")</f>
        <v/>
      </c>
    </row>
    <row r="51" spans="1:8" x14ac:dyDescent="0.2">
      <c r="A51" s="203" t="str">
        <f t="array" ref="A51">IFERROR(INDEX('Annex 2 Designated EHV charges'!$A$11:$A$400, MATCH(0, IF(ISBLANK('Annex 2 Designated EHV charges'!$A$11:$A$400),1, COUNTIF(A$4:$A50, 'Annex 2 Designated EHV charges'!$A$11:$A$400)), 0)),"")</f>
        <v/>
      </c>
      <c r="B51" s="203" t="str">
        <f>IF($A51="","",VLOOKUP($A51,'Annex 2 Designated EHV charges'!$A:$O,2,0))</f>
        <v/>
      </c>
      <c r="C51" s="204" t="str">
        <f>IF($A51="","",VLOOKUP($A51,'Annex 2 Designated EHV charges'!$A:$O,3,0))</f>
        <v/>
      </c>
      <c r="D51" s="203" t="str">
        <f>IF($A51="","",VLOOKUP($A51,'Annex 2 Designated EHV charges'!$A:$O,7,0))</f>
        <v/>
      </c>
      <c r="E51" s="202" t="str">
        <f>IFERROR(IF(VLOOKUP($A51,'Annex 2 Designated EHV charges'!$A:$P,COLUMN(E51)+4,FALSE)=0,"",VLOOKUP($A51,'Annex 2 Designated EHV charges'!$A:$P,COLUMN(E51)+4,FALSE)),"")</f>
        <v/>
      </c>
      <c r="F51" s="201" t="str">
        <f>IFERROR(IF(VLOOKUP($A51,'Annex 2 Designated EHV charges'!$A:$P,COLUMN(F51)+4,FALSE)=0,"",VLOOKUP($A51,'Annex 2 Designated EHV charges'!$A:$P,COLUMN(F51)+4,FALSE)),"")</f>
        <v/>
      </c>
      <c r="G51" s="201" t="str">
        <f>IFERROR(IF(VLOOKUP($A51,'Annex 2 Designated EHV charges'!$A:$P,COLUMN(G51)+4,FALSE)=0,"",VLOOKUP($A51,'Annex 2 Designated EHV charges'!$A:$P,COLUMN(G51)+4,FALSE)),"")</f>
        <v/>
      </c>
      <c r="H51" s="201" t="str">
        <f>IFERROR(IF(VLOOKUP($A51,'Annex 2 Designated EHV charges'!$A:$P,COLUMN(H51)+4,FALSE)=0,"",VLOOKUP($A51,'Annex 2 Designated EHV charges'!$A:$P,COLUMN(H51)+4,FALSE)),"")</f>
        <v/>
      </c>
    </row>
    <row r="52" spans="1:8" x14ac:dyDescent="0.2">
      <c r="A52" s="203" t="str">
        <f t="array" ref="A52">IFERROR(INDEX('Annex 2 Designated EHV charges'!$A$11:$A$400, MATCH(0, IF(ISBLANK('Annex 2 Designated EHV charges'!$A$11:$A$400),1, COUNTIF(A$4:$A51, 'Annex 2 Designated EHV charges'!$A$11:$A$400)), 0)),"")</f>
        <v/>
      </c>
      <c r="B52" s="203" t="str">
        <f>IF($A52="","",VLOOKUP($A52,'Annex 2 Designated EHV charges'!$A:$O,2,0))</f>
        <v/>
      </c>
      <c r="C52" s="204" t="str">
        <f>IF($A52="","",VLOOKUP($A52,'Annex 2 Designated EHV charges'!$A:$O,3,0))</f>
        <v/>
      </c>
      <c r="D52" s="203" t="str">
        <f>IF($A52="","",VLOOKUP($A52,'Annex 2 Designated EHV charges'!$A:$O,7,0))</f>
        <v/>
      </c>
      <c r="E52" s="202" t="str">
        <f>IFERROR(IF(VLOOKUP($A52,'Annex 2 Designated EHV charges'!$A:$P,COLUMN(E52)+4,FALSE)=0,"",VLOOKUP($A52,'Annex 2 Designated EHV charges'!$A:$P,COLUMN(E52)+4,FALSE)),"")</f>
        <v/>
      </c>
      <c r="F52" s="201" t="str">
        <f>IFERROR(IF(VLOOKUP($A52,'Annex 2 Designated EHV charges'!$A:$P,COLUMN(F52)+4,FALSE)=0,"",VLOOKUP($A52,'Annex 2 Designated EHV charges'!$A:$P,COLUMN(F52)+4,FALSE)),"")</f>
        <v/>
      </c>
      <c r="G52" s="201" t="str">
        <f>IFERROR(IF(VLOOKUP($A52,'Annex 2 Designated EHV charges'!$A:$P,COLUMN(G52)+4,FALSE)=0,"",VLOOKUP($A52,'Annex 2 Designated EHV charges'!$A:$P,COLUMN(G52)+4,FALSE)),"")</f>
        <v/>
      </c>
      <c r="H52" s="201" t="str">
        <f>IFERROR(IF(VLOOKUP($A52,'Annex 2 Designated EHV charges'!$A:$P,COLUMN(H52)+4,FALSE)=0,"",VLOOKUP($A52,'Annex 2 Designated EHV charges'!$A:$P,COLUMN(H52)+4,FALSE)),"")</f>
        <v/>
      </c>
    </row>
    <row r="53" spans="1:8" x14ac:dyDescent="0.2">
      <c r="A53" s="203" t="str">
        <f t="array" ref="A53">IFERROR(INDEX('Annex 2 Designated EHV charges'!$A$11:$A$400, MATCH(0, IF(ISBLANK('Annex 2 Designated EHV charges'!$A$11:$A$400),1, COUNTIF(A$4:$A52, 'Annex 2 Designated EHV charges'!$A$11:$A$400)), 0)),"")</f>
        <v/>
      </c>
      <c r="B53" s="203" t="str">
        <f>IF($A53="","",VLOOKUP($A53,'Annex 2 Designated EHV charges'!$A:$O,2,0))</f>
        <v/>
      </c>
      <c r="C53" s="204" t="str">
        <f>IF($A53="","",VLOOKUP($A53,'Annex 2 Designated EHV charges'!$A:$O,3,0))</f>
        <v/>
      </c>
      <c r="D53" s="203" t="str">
        <f>IF($A53="","",VLOOKUP($A53,'Annex 2 Designated EHV charges'!$A:$O,7,0))</f>
        <v/>
      </c>
      <c r="E53" s="202" t="str">
        <f>IFERROR(IF(VLOOKUP($A53,'Annex 2 Designated EHV charges'!$A:$P,COLUMN(E53)+4,FALSE)=0,"",VLOOKUP($A53,'Annex 2 Designated EHV charges'!$A:$P,COLUMN(E53)+4,FALSE)),"")</f>
        <v/>
      </c>
      <c r="F53" s="201" t="str">
        <f>IFERROR(IF(VLOOKUP($A53,'Annex 2 Designated EHV charges'!$A:$P,COLUMN(F53)+4,FALSE)=0,"",VLOOKUP($A53,'Annex 2 Designated EHV charges'!$A:$P,COLUMN(F53)+4,FALSE)),"")</f>
        <v/>
      </c>
      <c r="G53" s="201" t="str">
        <f>IFERROR(IF(VLOOKUP($A53,'Annex 2 Designated EHV charges'!$A:$P,COLUMN(G53)+4,FALSE)=0,"",VLOOKUP($A53,'Annex 2 Designated EHV charges'!$A:$P,COLUMN(G53)+4,FALSE)),"")</f>
        <v/>
      </c>
      <c r="H53" s="201" t="str">
        <f>IFERROR(IF(VLOOKUP($A53,'Annex 2 Designated EHV charges'!$A:$P,COLUMN(H53)+4,FALSE)=0,"",VLOOKUP($A53,'Annex 2 Designated EHV charges'!$A:$P,COLUMN(H53)+4,FALSE)),"")</f>
        <v/>
      </c>
    </row>
    <row r="54" spans="1:8" x14ac:dyDescent="0.2">
      <c r="A54" s="203" t="str">
        <f t="array" ref="A54">IFERROR(INDEX('Annex 2 Designated EHV charges'!$A$11:$A$400, MATCH(0, IF(ISBLANK('Annex 2 Designated EHV charges'!$A$11:$A$400),1, COUNTIF(A$4:$A53, 'Annex 2 Designated EHV charges'!$A$11:$A$400)), 0)),"")</f>
        <v/>
      </c>
      <c r="B54" s="203" t="str">
        <f>IF($A54="","",VLOOKUP($A54,'Annex 2 Designated EHV charges'!$A:$O,2,0))</f>
        <v/>
      </c>
      <c r="C54" s="204" t="str">
        <f>IF($A54="","",VLOOKUP($A54,'Annex 2 Designated EHV charges'!$A:$O,3,0))</f>
        <v/>
      </c>
      <c r="D54" s="203" t="str">
        <f>IF($A54="","",VLOOKUP($A54,'Annex 2 Designated EHV charges'!$A:$O,7,0))</f>
        <v/>
      </c>
      <c r="E54" s="202" t="str">
        <f>IFERROR(IF(VLOOKUP($A54,'Annex 2 Designated EHV charges'!$A:$P,COLUMN(E54)+4,FALSE)=0,"",VLOOKUP($A54,'Annex 2 Designated EHV charges'!$A:$P,COLUMN(E54)+4,FALSE)),"")</f>
        <v/>
      </c>
      <c r="F54" s="201" t="str">
        <f>IFERROR(IF(VLOOKUP($A54,'Annex 2 Designated EHV charges'!$A:$P,COLUMN(F54)+4,FALSE)=0,"",VLOOKUP($A54,'Annex 2 Designated EHV charges'!$A:$P,COLUMN(F54)+4,FALSE)),"")</f>
        <v/>
      </c>
      <c r="G54" s="201" t="str">
        <f>IFERROR(IF(VLOOKUP($A54,'Annex 2 Designated EHV charges'!$A:$P,COLUMN(G54)+4,FALSE)=0,"",VLOOKUP($A54,'Annex 2 Designated EHV charges'!$A:$P,COLUMN(G54)+4,FALSE)),"")</f>
        <v/>
      </c>
      <c r="H54" s="201" t="str">
        <f>IFERROR(IF(VLOOKUP($A54,'Annex 2 Designated EHV charges'!$A:$P,COLUMN(H54)+4,FALSE)=0,"",VLOOKUP($A54,'Annex 2 Designated EHV charges'!$A:$P,COLUMN(H54)+4,FALSE)),"")</f>
        <v/>
      </c>
    </row>
    <row r="55" spans="1:8" x14ac:dyDescent="0.2">
      <c r="A55" s="203" t="str">
        <f t="array" ref="A55">IFERROR(INDEX('Annex 2 Designated EHV charges'!$A$11:$A$400, MATCH(0, IF(ISBLANK('Annex 2 Designated EHV charges'!$A$11:$A$400),1, COUNTIF(A$4:$A54, 'Annex 2 Designated EHV charges'!$A$11:$A$400)), 0)),"")</f>
        <v/>
      </c>
      <c r="B55" s="203" t="str">
        <f>IF($A55="","",VLOOKUP($A55,'Annex 2 Designated EHV charges'!$A:$O,2,0))</f>
        <v/>
      </c>
      <c r="C55" s="204" t="str">
        <f>IF($A55="","",VLOOKUP($A55,'Annex 2 Designated EHV charges'!$A:$O,3,0))</f>
        <v/>
      </c>
      <c r="D55" s="203" t="str">
        <f>IF($A55="","",VLOOKUP($A55,'Annex 2 Designated EHV charges'!$A:$O,7,0))</f>
        <v/>
      </c>
      <c r="E55" s="202" t="str">
        <f>IFERROR(IF(VLOOKUP($A55,'Annex 2 Designated EHV charges'!$A:$P,COLUMN(E55)+4,FALSE)=0,"",VLOOKUP($A55,'Annex 2 Designated EHV charges'!$A:$P,COLUMN(E55)+4,FALSE)),"")</f>
        <v/>
      </c>
      <c r="F55" s="201" t="str">
        <f>IFERROR(IF(VLOOKUP($A55,'Annex 2 Designated EHV charges'!$A:$P,COLUMN(F55)+4,FALSE)=0,"",VLOOKUP($A55,'Annex 2 Designated EHV charges'!$A:$P,COLUMN(F55)+4,FALSE)),"")</f>
        <v/>
      </c>
      <c r="G55" s="201" t="str">
        <f>IFERROR(IF(VLOOKUP($A55,'Annex 2 Designated EHV charges'!$A:$P,COLUMN(G55)+4,FALSE)=0,"",VLOOKUP($A55,'Annex 2 Designated EHV charges'!$A:$P,COLUMN(G55)+4,FALSE)),"")</f>
        <v/>
      </c>
      <c r="H55" s="201" t="str">
        <f>IFERROR(IF(VLOOKUP($A55,'Annex 2 Designated EHV charges'!$A:$P,COLUMN(H55)+4,FALSE)=0,"",VLOOKUP($A55,'Annex 2 Designated EHV charges'!$A:$P,COLUMN(H55)+4,FALSE)),"")</f>
        <v/>
      </c>
    </row>
    <row r="56" spans="1:8" x14ac:dyDescent="0.2">
      <c r="A56" s="203" t="str">
        <f t="array" ref="A56">IFERROR(INDEX('Annex 2 Designated EHV charges'!$A$11:$A$400, MATCH(0, IF(ISBLANK('Annex 2 Designated EHV charges'!$A$11:$A$400),1, COUNTIF(A$4:$A55, 'Annex 2 Designated EHV charges'!$A$11:$A$400)), 0)),"")</f>
        <v/>
      </c>
      <c r="B56" s="203" t="str">
        <f>IF($A56="","",VLOOKUP($A56,'Annex 2 Designated EHV charges'!$A:$O,2,0))</f>
        <v/>
      </c>
      <c r="C56" s="204" t="str">
        <f>IF($A56="","",VLOOKUP($A56,'Annex 2 Designated EHV charges'!$A:$O,3,0))</f>
        <v/>
      </c>
      <c r="D56" s="203" t="str">
        <f>IF($A56="","",VLOOKUP($A56,'Annex 2 Designated EHV charges'!$A:$O,7,0))</f>
        <v/>
      </c>
      <c r="E56" s="202" t="str">
        <f>IFERROR(IF(VLOOKUP($A56,'Annex 2 Designated EHV charges'!$A:$P,COLUMN(E56)+4,FALSE)=0,"",VLOOKUP($A56,'Annex 2 Designated EHV charges'!$A:$P,COLUMN(E56)+4,FALSE)),"")</f>
        <v/>
      </c>
      <c r="F56" s="201" t="str">
        <f>IFERROR(IF(VLOOKUP($A56,'Annex 2 Designated EHV charges'!$A:$P,COLUMN(F56)+4,FALSE)=0,"",VLOOKUP($A56,'Annex 2 Designated EHV charges'!$A:$P,COLUMN(F56)+4,FALSE)),"")</f>
        <v/>
      </c>
      <c r="G56" s="201" t="str">
        <f>IFERROR(IF(VLOOKUP($A56,'Annex 2 Designated EHV charges'!$A:$P,COLUMN(G56)+4,FALSE)=0,"",VLOOKUP($A56,'Annex 2 Designated EHV charges'!$A:$P,COLUMN(G56)+4,FALSE)),"")</f>
        <v/>
      </c>
      <c r="H56" s="201" t="str">
        <f>IFERROR(IF(VLOOKUP($A56,'Annex 2 Designated EHV charges'!$A:$P,COLUMN(H56)+4,FALSE)=0,"",VLOOKUP($A56,'Annex 2 Designated EHV charges'!$A:$P,COLUMN(H56)+4,FALSE)),"")</f>
        <v/>
      </c>
    </row>
    <row r="57" spans="1:8" x14ac:dyDescent="0.2">
      <c r="A57" s="203" t="str">
        <f t="array" ref="A57">IFERROR(INDEX('Annex 2 Designated EHV charges'!$A$11:$A$400, MATCH(0, IF(ISBLANK('Annex 2 Designated EHV charges'!$A$11:$A$400),1, COUNTIF(A$4:$A56, 'Annex 2 Designated EHV charges'!$A$11:$A$400)), 0)),"")</f>
        <v/>
      </c>
      <c r="B57" s="203" t="str">
        <f>IF($A57="","",VLOOKUP($A57,'Annex 2 Designated EHV charges'!$A:$O,2,0))</f>
        <v/>
      </c>
      <c r="C57" s="204" t="str">
        <f>IF($A57="","",VLOOKUP($A57,'Annex 2 Designated EHV charges'!$A:$O,3,0))</f>
        <v/>
      </c>
      <c r="D57" s="203" t="str">
        <f>IF($A57="","",VLOOKUP($A57,'Annex 2 Designated EHV charges'!$A:$O,7,0))</f>
        <v/>
      </c>
      <c r="E57" s="202" t="str">
        <f>IFERROR(IF(VLOOKUP($A57,'Annex 2 Designated EHV charges'!$A:$P,COLUMN(E57)+4,FALSE)=0,"",VLOOKUP($A57,'Annex 2 Designated EHV charges'!$A:$P,COLUMN(E57)+4,FALSE)),"")</f>
        <v/>
      </c>
      <c r="F57" s="201" t="str">
        <f>IFERROR(IF(VLOOKUP($A57,'Annex 2 Designated EHV charges'!$A:$P,COLUMN(F57)+4,FALSE)=0,"",VLOOKUP($A57,'Annex 2 Designated EHV charges'!$A:$P,COLUMN(F57)+4,FALSE)),"")</f>
        <v/>
      </c>
      <c r="G57" s="201" t="str">
        <f>IFERROR(IF(VLOOKUP($A57,'Annex 2 Designated EHV charges'!$A:$P,COLUMN(G57)+4,FALSE)=0,"",VLOOKUP($A57,'Annex 2 Designated EHV charges'!$A:$P,COLUMN(G57)+4,FALSE)),"")</f>
        <v/>
      </c>
      <c r="H57" s="201" t="str">
        <f>IFERROR(IF(VLOOKUP($A57,'Annex 2 Designated EHV charges'!$A:$P,COLUMN(H57)+4,FALSE)=0,"",VLOOKUP($A57,'Annex 2 Designated EHV charges'!$A:$P,COLUMN(H57)+4,FALSE)),"")</f>
        <v/>
      </c>
    </row>
    <row r="58" spans="1:8" x14ac:dyDescent="0.2">
      <c r="A58" s="203" t="str">
        <f t="array" ref="A58">IFERROR(INDEX('Annex 2 Designated EHV charges'!$A$11:$A$400, MATCH(0, IF(ISBLANK('Annex 2 Designated EHV charges'!$A$11:$A$400),1, COUNTIF(A$4:$A57, 'Annex 2 Designated EHV charges'!$A$11:$A$400)), 0)),"")</f>
        <v/>
      </c>
      <c r="B58" s="203" t="str">
        <f>IF($A58="","",VLOOKUP($A58,'Annex 2 Designated EHV charges'!$A:$O,2,0))</f>
        <v/>
      </c>
      <c r="C58" s="204" t="str">
        <f>IF($A58="","",VLOOKUP($A58,'Annex 2 Designated EHV charges'!$A:$O,3,0))</f>
        <v/>
      </c>
      <c r="D58" s="203" t="str">
        <f>IF($A58="","",VLOOKUP($A58,'Annex 2 Designated EHV charges'!$A:$O,7,0))</f>
        <v/>
      </c>
      <c r="E58" s="202" t="str">
        <f>IFERROR(IF(VLOOKUP($A58,'Annex 2 Designated EHV charges'!$A:$P,COLUMN(E58)+4,FALSE)=0,"",VLOOKUP($A58,'Annex 2 Designated EHV charges'!$A:$P,COLUMN(E58)+4,FALSE)),"")</f>
        <v/>
      </c>
      <c r="F58" s="201" t="str">
        <f>IFERROR(IF(VLOOKUP($A58,'Annex 2 Designated EHV charges'!$A:$P,COLUMN(F58)+4,FALSE)=0,"",VLOOKUP($A58,'Annex 2 Designated EHV charges'!$A:$P,COLUMN(F58)+4,FALSE)),"")</f>
        <v/>
      </c>
      <c r="G58" s="201" t="str">
        <f>IFERROR(IF(VLOOKUP($A58,'Annex 2 Designated EHV charges'!$A:$P,COLUMN(G58)+4,FALSE)=0,"",VLOOKUP($A58,'Annex 2 Designated EHV charges'!$A:$P,COLUMN(G58)+4,FALSE)),"")</f>
        <v/>
      </c>
      <c r="H58" s="201" t="str">
        <f>IFERROR(IF(VLOOKUP($A58,'Annex 2 Designated EHV charges'!$A:$P,COLUMN(H58)+4,FALSE)=0,"",VLOOKUP($A58,'Annex 2 Designated EHV charges'!$A:$P,COLUMN(H58)+4,FALSE)),"")</f>
        <v/>
      </c>
    </row>
    <row r="59" spans="1:8" x14ac:dyDescent="0.2">
      <c r="A59" s="203" t="str">
        <f t="array" ref="A59">IFERROR(INDEX('Annex 2 Designated EHV charges'!$A$11:$A$400, MATCH(0, IF(ISBLANK('Annex 2 Designated EHV charges'!$A$11:$A$400),1, COUNTIF(A$4:$A58, 'Annex 2 Designated EHV charges'!$A$11:$A$400)), 0)),"")</f>
        <v/>
      </c>
      <c r="B59" s="203" t="str">
        <f>IF($A59="","",VLOOKUP($A59,'Annex 2 Designated EHV charges'!$A:$O,2,0))</f>
        <v/>
      </c>
      <c r="C59" s="204" t="str">
        <f>IF($A59="","",VLOOKUP($A59,'Annex 2 Designated EHV charges'!$A:$O,3,0))</f>
        <v/>
      </c>
      <c r="D59" s="203" t="str">
        <f>IF($A59="","",VLOOKUP($A59,'Annex 2 Designated EHV charges'!$A:$O,7,0))</f>
        <v/>
      </c>
      <c r="E59" s="202" t="str">
        <f>IFERROR(IF(VLOOKUP($A59,'Annex 2 Designated EHV charges'!$A:$P,COLUMN(E59)+4,FALSE)=0,"",VLOOKUP($A59,'Annex 2 Designated EHV charges'!$A:$P,COLUMN(E59)+4,FALSE)),"")</f>
        <v/>
      </c>
      <c r="F59" s="201" t="str">
        <f>IFERROR(IF(VLOOKUP($A59,'Annex 2 Designated EHV charges'!$A:$P,COLUMN(F59)+4,FALSE)=0,"",VLOOKUP($A59,'Annex 2 Designated EHV charges'!$A:$P,COLUMN(F59)+4,FALSE)),"")</f>
        <v/>
      </c>
      <c r="G59" s="201" t="str">
        <f>IFERROR(IF(VLOOKUP($A59,'Annex 2 Designated EHV charges'!$A:$P,COLUMN(G59)+4,FALSE)=0,"",VLOOKUP($A59,'Annex 2 Designated EHV charges'!$A:$P,COLUMN(G59)+4,FALSE)),"")</f>
        <v/>
      </c>
      <c r="H59" s="201" t="str">
        <f>IFERROR(IF(VLOOKUP($A59,'Annex 2 Designated EHV charges'!$A:$P,COLUMN(H59)+4,FALSE)=0,"",VLOOKUP($A59,'Annex 2 Designated EHV charges'!$A:$P,COLUMN(H59)+4,FALSE)),"")</f>
        <v/>
      </c>
    </row>
    <row r="60" spans="1:8" x14ac:dyDescent="0.2">
      <c r="A60" s="203" t="str">
        <f t="array" ref="A60">IFERROR(INDEX('Annex 2 Designated EHV charges'!$A$11:$A$400, MATCH(0, IF(ISBLANK('Annex 2 Designated EHV charges'!$A$11:$A$400),1, COUNTIF(A$4:$A59, 'Annex 2 Designated EHV charges'!$A$11:$A$400)), 0)),"")</f>
        <v/>
      </c>
      <c r="B60" s="203" t="str">
        <f>IF($A60="","",VLOOKUP($A60,'Annex 2 Designated EHV charges'!$A:$O,2,0))</f>
        <v/>
      </c>
      <c r="C60" s="204" t="str">
        <f>IF($A60="","",VLOOKUP($A60,'Annex 2 Designated EHV charges'!$A:$O,3,0))</f>
        <v/>
      </c>
      <c r="D60" s="203" t="str">
        <f>IF($A60="","",VLOOKUP($A60,'Annex 2 Designated EHV charges'!$A:$O,7,0))</f>
        <v/>
      </c>
      <c r="E60" s="202" t="str">
        <f>IFERROR(IF(VLOOKUP($A60,'Annex 2 Designated EHV charges'!$A:$P,COLUMN(E60)+4,FALSE)=0,"",VLOOKUP($A60,'Annex 2 Designated EHV charges'!$A:$P,COLUMN(E60)+4,FALSE)),"")</f>
        <v/>
      </c>
      <c r="F60" s="201" t="str">
        <f>IFERROR(IF(VLOOKUP($A60,'Annex 2 Designated EHV charges'!$A:$P,COLUMN(F60)+4,FALSE)=0,"",VLOOKUP($A60,'Annex 2 Designated EHV charges'!$A:$P,COLUMN(F60)+4,FALSE)),"")</f>
        <v/>
      </c>
      <c r="G60" s="201" t="str">
        <f>IFERROR(IF(VLOOKUP($A60,'Annex 2 Designated EHV charges'!$A:$P,COLUMN(G60)+4,FALSE)=0,"",VLOOKUP($A60,'Annex 2 Designated EHV charges'!$A:$P,COLUMN(G60)+4,FALSE)),"")</f>
        <v/>
      </c>
      <c r="H60" s="201" t="str">
        <f>IFERROR(IF(VLOOKUP($A60,'Annex 2 Designated EHV charges'!$A:$P,COLUMN(H60)+4,FALSE)=0,"",VLOOKUP($A60,'Annex 2 Designated EHV charges'!$A:$P,COLUMN(H60)+4,FALSE)),"")</f>
        <v/>
      </c>
    </row>
    <row r="61" spans="1:8" x14ac:dyDescent="0.2">
      <c r="A61" s="203" t="str">
        <f t="array" ref="A61">IFERROR(INDEX('Annex 2 Designated EHV charges'!$A$11:$A$400, MATCH(0, IF(ISBLANK('Annex 2 Designated EHV charges'!$A$11:$A$400),1, COUNTIF(A$4:$A60, 'Annex 2 Designated EHV charges'!$A$11:$A$400)), 0)),"")</f>
        <v/>
      </c>
      <c r="B61" s="203" t="str">
        <f>IF($A61="","",VLOOKUP($A61,'Annex 2 Designated EHV charges'!$A:$O,2,0))</f>
        <v/>
      </c>
      <c r="C61" s="204" t="str">
        <f>IF($A61="","",VLOOKUP($A61,'Annex 2 Designated EHV charges'!$A:$O,3,0))</f>
        <v/>
      </c>
      <c r="D61" s="203" t="str">
        <f>IF($A61="","",VLOOKUP($A61,'Annex 2 Designated EHV charges'!$A:$O,7,0))</f>
        <v/>
      </c>
      <c r="E61" s="202" t="str">
        <f>IFERROR(IF(VLOOKUP($A61,'Annex 2 Designated EHV charges'!$A:$P,COLUMN(E61)+4,FALSE)=0,"",VLOOKUP($A61,'Annex 2 Designated EHV charges'!$A:$P,COLUMN(E61)+4,FALSE)),"")</f>
        <v/>
      </c>
      <c r="F61" s="201" t="str">
        <f>IFERROR(IF(VLOOKUP($A61,'Annex 2 Designated EHV charges'!$A:$P,COLUMN(F61)+4,FALSE)=0,"",VLOOKUP($A61,'Annex 2 Designated EHV charges'!$A:$P,COLUMN(F61)+4,FALSE)),"")</f>
        <v/>
      </c>
      <c r="G61" s="201" t="str">
        <f>IFERROR(IF(VLOOKUP($A61,'Annex 2 Designated EHV charges'!$A:$P,COLUMN(G61)+4,FALSE)=0,"",VLOOKUP($A61,'Annex 2 Designated EHV charges'!$A:$P,COLUMN(G61)+4,FALSE)),"")</f>
        <v/>
      </c>
      <c r="H61" s="201" t="str">
        <f>IFERROR(IF(VLOOKUP($A61,'Annex 2 Designated EHV charges'!$A:$P,COLUMN(H61)+4,FALSE)=0,"",VLOOKUP($A61,'Annex 2 Designated EHV charges'!$A:$P,COLUMN(H61)+4,FALSE)),"")</f>
        <v/>
      </c>
    </row>
    <row r="62" spans="1:8" x14ac:dyDescent="0.2">
      <c r="A62" s="203" t="str">
        <f t="array" ref="A62">IFERROR(INDEX('Annex 2 Designated EHV charges'!$A$11:$A$400, MATCH(0, IF(ISBLANK('Annex 2 Designated EHV charges'!$A$11:$A$400),1, COUNTIF(A$4:$A61, 'Annex 2 Designated EHV charges'!$A$11:$A$400)), 0)),"")</f>
        <v/>
      </c>
      <c r="B62" s="203" t="str">
        <f>IF($A62="","",VLOOKUP($A62,'Annex 2 Designated EHV charges'!$A:$O,2,0))</f>
        <v/>
      </c>
      <c r="C62" s="204" t="str">
        <f>IF($A62="","",VLOOKUP($A62,'Annex 2 Designated EHV charges'!$A:$O,3,0))</f>
        <v/>
      </c>
      <c r="D62" s="203" t="str">
        <f>IF($A62="","",VLOOKUP($A62,'Annex 2 Designated EHV charges'!$A:$O,7,0))</f>
        <v/>
      </c>
      <c r="E62" s="202" t="str">
        <f>IFERROR(IF(VLOOKUP($A62,'Annex 2 Designated EHV charges'!$A:$P,COLUMN(E62)+4,FALSE)=0,"",VLOOKUP($A62,'Annex 2 Designated EHV charges'!$A:$P,COLUMN(E62)+4,FALSE)),"")</f>
        <v/>
      </c>
      <c r="F62" s="201" t="str">
        <f>IFERROR(IF(VLOOKUP($A62,'Annex 2 Designated EHV charges'!$A:$P,COLUMN(F62)+4,FALSE)=0,"",VLOOKUP($A62,'Annex 2 Designated EHV charges'!$A:$P,COLUMN(F62)+4,FALSE)),"")</f>
        <v/>
      </c>
      <c r="G62" s="201" t="str">
        <f>IFERROR(IF(VLOOKUP($A62,'Annex 2 Designated EHV charges'!$A:$P,COLUMN(G62)+4,FALSE)=0,"",VLOOKUP($A62,'Annex 2 Designated EHV charges'!$A:$P,COLUMN(G62)+4,FALSE)),"")</f>
        <v/>
      </c>
      <c r="H62" s="201" t="str">
        <f>IFERROR(IF(VLOOKUP($A62,'Annex 2 Designated EHV charges'!$A:$P,COLUMN(H62)+4,FALSE)=0,"",VLOOKUP($A62,'Annex 2 Designated EHV charges'!$A:$P,COLUMN(H62)+4,FALSE)),"")</f>
        <v/>
      </c>
    </row>
    <row r="63" spans="1:8" x14ac:dyDescent="0.2">
      <c r="A63" s="203" t="str">
        <f t="array" ref="A63">IFERROR(INDEX('Annex 2 Designated EHV charges'!$A$11:$A$400, MATCH(0, IF(ISBLANK('Annex 2 Designated EHV charges'!$A$11:$A$400),1, COUNTIF(A$4:$A62, 'Annex 2 Designated EHV charges'!$A$11:$A$400)), 0)),"")</f>
        <v/>
      </c>
      <c r="B63" s="203" t="str">
        <f>IF($A63="","",VLOOKUP($A63,'Annex 2 Designated EHV charges'!$A:$O,2,0))</f>
        <v/>
      </c>
      <c r="C63" s="204" t="str">
        <f>IF($A63="","",VLOOKUP($A63,'Annex 2 Designated EHV charges'!$A:$O,3,0))</f>
        <v/>
      </c>
      <c r="D63" s="203" t="str">
        <f>IF($A63="","",VLOOKUP($A63,'Annex 2 Designated EHV charges'!$A:$O,7,0))</f>
        <v/>
      </c>
      <c r="E63" s="202" t="str">
        <f>IFERROR(IF(VLOOKUP($A63,'Annex 2 Designated EHV charges'!$A:$P,COLUMN(E63)+4,FALSE)=0,"",VLOOKUP($A63,'Annex 2 Designated EHV charges'!$A:$P,COLUMN(E63)+4,FALSE)),"")</f>
        <v/>
      </c>
      <c r="F63" s="201" t="str">
        <f>IFERROR(IF(VLOOKUP($A63,'Annex 2 Designated EHV charges'!$A:$P,COLUMN(F63)+4,FALSE)=0,"",VLOOKUP($A63,'Annex 2 Designated EHV charges'!$A:$P,COLUMN(F63)+4,FALSE)),"")</f>
        <v/>
      </c>
      <c r="G63" s="201" t="str">
        <f>IFERROR(IF(VLOOKUP($A63,'Annex 2 Designated EHV charges'!$A:$P,COLUMN(G63)+4,FALSE)=0,"",VLOOKUP($A63,'Annex 2 Designated EHV charges'!$A:$P,COLUMN(G63)+4,FALSE)),"")</f>
        <v/>
      </c>
      <c r="H63" s="201" t="str">
        <f>IFERROR(IF(VLOOKUP($A63,'Annex 2 Designated EHV charges'!$A:$P,COLUMN(H63)+4,FALSE)=0,"",VLOOKUP($A63,'Annex 2 Designated EHV charges'!$A:$P,COLUMN(H63)+4,FALSE)),"")</f>
        <v/>
      </c>
    </row>
    <row r="64" spans="1:8" x14ac:dyDescent="0.2">
      <c r="A64" s="203" t="str">
        <f t="array" ref="A64">IFERROR(INDEX('Annex 2 Designated EHV charges'!$A$11:$A$400, MATCH(0, IF(ISBLANK('Annex 2 Designated EHV charges'!$A$11:$A$400),1, COUNTIF(A$4:$A63, 'Annex 2 Designated EHV charges'!$A$11:$A$400)), 0)),"")</f>
        <v/>
      </c>
      <c r="B64" s="203" t="str">
        <f>IF($A64="","",VLOOKUP($A64,'Annex 2 Designated EHV charges'!$A:$O,2,0))</f>
        <v/>
      </c>
      <c r="C64" s="204" t="str">
        <f>IF($A64="","",VLOOKUP($A64,'Annex 2 Designated EHV charges'!$A:$O,3,0))</f>
        <v/>
      </c>
      <c r="D64" s="203" t="str">
        <f>IF($A64="","",VLOOKUP($A64,'Annex 2 Designated EHV charges'!$A:$O,7,0))</f>
        <v/>
      </c>
      <c r="E64" s="202" t="str">
        <f>IFERROR(IF(VLOOKUP($A64,'Annex 2 Designated EHV charges'!$A:$P,COLUMN(E64)+4,FALSE)=0,"",VLOOKUP($A64,'Annex 2 Designated EHV charges'!$A:$P,COLUMN(E64)+4,FALSE)),"")</f>
        <v/>
      </c>
      <c r="F64" s="201" t="str">
        <f>IFERROR(IF(VLOOKUP($A64,'Annex 2 Designated EHV charges'!$A:$P,COLUMN(F64)+4,FALSE)=0,"",VLOOKUP($A64,'Annex 2 Designated EHV charges'!$A:$P,COLUMN(F64)+4,FALSE)),"")</f>
        <v/>
      </c>
      <c r="G64" s="201" t="str">
        <f>IFERROR(IF(VLOOKUP($A64,'Annex 2 Designated EHV charges'!$A:$P,COLUMN(G64)+4,FALSE)=0,"",VLOOKUP($A64,'Annex 2 Designated EHV charges'!$A:$P,COLUMN(G64)+4,FALSE)),"")</f>
        <v/>
      </c>
      <c r="H64" s="201" t="str">
        <f>IFERROR(IF(VLOOKUP($A64,'Annex 2 Designated EHV charges'!$A:$P,COLUMN(H64)+4,FALSE)=0,"",VLOOKUP($A64,'Annex 2 Designated EHV charges'!$A:$P,COLUMN(H64)+4,FALSE)),"")</f>
        <v/>
      </c>
    </row>
    <row r="65" spans="1:8" x14ac:dyDescent="0.2">
      <c r="A65" s="203" t="str">
        <f t="array" ref="A65">IFERROR(INDEX('Annex 2 Designated EHV charges'!$A$11:$A$400, MATCH(0, IF(ISBLANK('Annex 2 Designated EHV charges'!$A$11:$A$400),1, COUNTIF(A$4:$A64, 'Annex 2 Designated EHV charges'!$A$11:$A$400)), 0)),"")</f>
        <v/>
      </c>
      <c r="B65" s="203" t="str">
        <f>IF($A65="","",VLOOKUP($A65,'Annex 2 Designated EHV charges'!$A:$O,2,0))</f>
        <v/>
      </c>
      <c r="C65" s="204" t="str">
        <f>IF($A65="","",VLOOKUP($A65,'Annex 2 Designated EHV charges'!$A:$O,3,0))</f>
        <v/>
      </c>
      <c r="D65" s="203" t="str">
        <f>IF($A65="","",VLOOKUP($A65,'Annex 2 Designated EHV charges'!$A:$O,7,0))</f>
        <v/>
      </c>
      <c r="E65" s="202" t="str">
        <f>IFERROR(IF(VLOOKUP($A65,'Annex 2 Designated EHV charges'!$A:$P,COLUMN(E65)+4,FALSE)=0,"",VLOOKUP($A65,'Annex 2 Designated EHV charges'!$A:$P,COLUMN(E65)+4,FALSE)),"")</f>
        <v/>
      </c>
      <c r="F65" s="201" t="str">
        <f>IFERROR(IF(VLOOKUP($A65,'Annex 2 Designated EHV charges'!$A:$P,COLUMN(F65)+4,FALSE)=0,"",VLOOKUP($A65,'Annex 2 Designated EHV charges'!$A:$P,COLUMN(F65)+4,FALSE)),"")</f>
        <v/>
      </c>
      <c r="G65" s="201" t="str">
        <f>IFERROR(IF(VLOOKUP($A65,'Annex 2 Designated EHV charges'!$A:$P,COLUMN(G65)+4,FALSE)=0,"",VLOOKUP($A65,'Annex 2 Designated EHV charges'!$A:$P,COLUMN(G65)+4,FALSE)),"")</f>
        <v/>
      </c>
      <c r="H65" s="201" t="str">
        <f>IFERROR(IF(VLOOKUP($A65,'Annex 2 Designated EHV charges'!$A:$P,COLUMN(H65)+4,FALSE)=0,"",VLOOKUP($A65,'Annex 2 Designated EHV charges'!$A:$P,COLUMN(H65)+4,FALSE)),"")</f>
        <v/>
      </c>
    </row>
    <row r="66" spans="1:8" x14ac:dyDescent="0.2">
      <c r="A66" s="203" t="str">
        <f t="array" ref="A66">IFERROR(INDEX('Annex 2 Designated EHV charges'!$A$11:$A$400, MATCH(0, IF(ISBLANK('Annex 2 Designated EHV charges'!$A$11:$A$400),1, COUNTIF(A$4:$A65, 'Annex 2 Designated EHV charges'!$A$11:$A$400)), 0)),"")</f>
        <v/>
      </c>
      <c r="B66" s="203" t="str">
        <f>IF($A66="","",VLOOKUP($A66,'Annex 2 Designated EHV charges'!$A:$O,2,0))</f>
        <v/>
      </c>
      <c r="C66" s="204" t="str">
        <f>IF($A66="","",VLOOKUP($A66,'Annex 2 Designated EHV charges'!$A:$O,3,0))</f>
        <v/>
      </c>
      <c r="D66" s="203" t="str">
        <f>IF($A66="","",VLOOKUP($A66,'Annex 2 Designated EHV charges'!$A:$O,7,0))</f>
        <v/>
      </c>
      <c r="E66" s="202" t="str">
        <f>IFERROR(IF(VLOOKUP($A66,'Annex 2 Designated EHV charges'!$A:$P,COLUMN(E66)+4,FALSE)=0,"",VLOOKUP($A66,'Annex 2 Designated EHV charges'!$A:$P,COLUMN(E66)+4,FALSE)),"")</f>
        <v/>
      </c>
      <c r="F66" s="201" t="str">
        <f>IFERROR(IF(VLOOKUP($A66,'Annex 2 Designated EHV charges'!$A:$P,COLUMN(F66)+4,FALSE)=0,"",VLOOKUP($A66,'Annex 2 Designated EHV charges'!$A:$P,COLUMN(F66)+4,FALSE)),"")</f>
        <v/>
      </c>
      <c r="G66" s="201" t="str">
        <f>IFERROR(IF(VLOOKUP($A66,'Annex 2 Designated EHV charges'!$A:$P,COLUMN(G66)+4,FALSE)=0,"",VLOOKUP($A66,'Annex 2 Designated EHV charges'!$A:$P,COLUMN(G66)+4,FALSE)),"")</f>
        <v/>
      </c>
      <c r="H66" s="201" t="str">
        <f>IFERROR(IF(VLOOKUP($A66,'Annex 2 Designated EHV charges'!$A:$P,COLUMN(H66)+4,FALSE)=0,"",VLOOKUP($A66,'Annex 2 Designated EHV charges'!$A:$P,COLUMN(H66)+4,FALSE)),"")</f>
        <v/>
      </c>
    </row>
    <row r="67" spans="1:8" x14ac:dyDescent="0.2">
      <c r="A67" s="203" t="str">
        <f t="array" ref="A67">IFERROR(INDEX('Annex 2 Designated EHV charges'!$A$11:$A$400, MATCH(0, IF(ISBLANK('Annex 2 Designated EHV charges'!$A$11:$A$400),1, COUNTIF(A$4:$A66, 'Annex 2 Designated EHV charges'!$A$11:$A$400)), 0)),"")</f>
        <v/>
      </c>
      <c r="B67" s="203" t="str">
        <f>IF($A67="","",VLOOKUP($A67,'Annex 2 Designated EHV charges'!$A:$O,2,0))</f>
        <v/>
      </c>
      <c r="C67" s="204" t="str">
        <f>IF($A67="","",VLOOKUP($A67,'Annex 2 Designated EHV charges'!$A:$O,3,0))</f>
        <v/>
      </c>
      <c r="D67" s="203" t="str">
        <f>IF($A67="","",VLOOKUP($A67,'Annex 2 Designated EHV charges'!$A:$O,7,0))</f>
        <v/>
      </c>
      <c r="E67" s="202" t="str">
        <f>IFERROR(IF(VLOOKUP($A67,'Annex 2 Designated EHV charges'!$A:$P,COLUMN(E67)+4,FALSE)=0,"",VLOOKUP($A67,'Annex 2 Designated EHV charges'!$A:$P,COLUMN(E67)+4,FALSE)),"")</f>
        <v/>
      </c>
      <c r="F67" s="201" t="str">
        <f>IFERROR(IF(VLOOKUP($A67,'Annex 2 Designated EHV charges'!$A:$P,COLUMN(F67)+4,FALSE)=0,"",VLOOKUP($A67,'Annex 2 Designated EHV charges'!$A:$P,COLUMN(F67)+4,FALSE)),"")</f>
        <v/>
      </c>
      <c r="G67" s="201" t="str">
        <f>IFERROR(IF(VLOOKUP($A67,'Annex 2 Designated EHV charges'!$A:$P,COLUMN(G67)+4,FALSE)=0,"",VLOOKUP($A67,'Annex 2 Designated EHV charges'!$A:$P,COLUMN(G67)+4,FALSE)),"")</f>
        <v/>
      </c>
      <c r="H67" s="201" t="str">
        <f>IFERROR(IF(VLOOKUP($A67,'Annex 2 Designated EHV charges'!$A:$P,COLUMN(H67)+4,FALSE)=0,"",VLOOKUP($A67,'Annex 2 Designated EHV charges'!$A:$P,COLUMN(H67)+4,FALSE)),"")</f>
        <v/>
      </c>
    </row>
    <row r="68" spans="1:8" x14ac:dyDescent="0.2">
      <c r="A68" s="203" t="str">
        <f t="array" ref="A68">IFERROR(INDEX('Annex 2 Designated EHV charges'!$A$11:$A$400, MATCH(0, IF(ISBLANK('Annex 2 Designated EHV charges'!$A$11:$A$400),1, COUNTIF(A$4:$A67, 'Annex 2 Designated EHV charges'!$A$11:$A$400)), 0)),"")</f>
        <v/>
      </c>
      <c r="B68" s="203" t="str">
        <f>IF($A68="","",VLOOKUP($A68,'Annex 2 Designated EHV charges'!$A:$O,2,0))</f>
        <v/>
      </c>
      <c r="C68" s="204" t="str">
        <f>IF($A68="","",VLOOKUP($A68,'Annex 2 Designated EHV charges'!$A:$O,3,0))</f>
        <v/>
      </c>
      <c r="D68" s="203" t="str">
        <f>IF($A68="","",VLOOKUP($A68,'Annex 2 Designated EHV charges'!$A:$O,7,0))</f>
        <v/>
      </c>
      <c r="E68" s="202" t="str">
        <f>IFERROR(IF(VLOOKUP($A68,'Annex 2 Designated EHV charges'!$A:$P,COLUMN(E68)+4,FALSE)=0,"",VLOOKUP($A68,'Annex 2 Designated EHV charges'!$A:$P,COLUMN(E68)+4,FALSE)),"")</f>
        <v/>
      </c>
      <c r="F68" s="201" t="str">
        <f>IFERROR(IF(VLOOKUP($A68,'Annex 2 Designated EHV charges'!$A:$P,COLUMN(F68)+4,FALSE)=0,"",VLOOKUP($A68,'Annex 2 Designated EHV charges'!$A:$P,COLUMN(F68)+4,FALSE)),"")</f>
        <v/>
      </c>
      <c r="G68" s="201" t="str">
        <f>IFERROR(IF(VLOOKUP($A68,'Annex 2 Designated EHV charges'!$A:$P,COLUMN(G68)+4,FALSE)=0,"",VLOOKUP($A68,'Annex 2 Designated EHV charges'!$A:$P,COLUMN(G68)+4,FALSE)),"")</f>
        <v/>
      </c>
      <c r="H68" s="201" t="str">
        <f>IFERROR(IF(VLOOKUP($A68,'Annex 2 Designated EHV charges'!$A:$P,COLUMN(H68)+4,FALSE)=0,"",VLOOKUP($A68,'Annex 2 Designated EHV charges'!$A:$P,COLUMN(H68)+4,FALSE)),"")</f>
        <v/>
      </c>
    </row>
    <row r="69" spans="1:8" x14ac:dyDescent="0.2">
      <c r="A69" s="203" t="str">
        <f t="array" ref="A69">IFERROR(INDEX('Annex 2 Designated EHV charges'!$A$11:$A$400, MATCH(0, IF(ISBLANK('Annex 2 Designated EHV charges'!$A$11:$A$400),1, COUNTIF(A$4:$A68, 'Annex 2 Designated EHV charges'!$A$11:$A$400)), 0)),"")</f>
        <v/>
      </c>
      <c r="B69" s="203" t="str">
        <f>IF($A69="","",VLOOKUP($A69,'Annex 2 Designated EHV charges'!$A:$O,2,0))</f>
        <v/>
      </c>
      <c r="C69" s="204" t="str">
        <f>IF($A69="","",VLOOKUP($A69,'Annex 2 Designated EHV charges'!$A:$O,3,0))</f>
        <v/>
      </c>
      <c r="D69" s="203" t="str">
        <f>IF($A69="","",VLOOKUP($A69,'Annex 2 Designated EHV charges'!$A:$O,7,0))</f>
        <v/>
      </c>
      <c r="E69" s="202" t="str">
        <f>IFERROR(IF(VLOOKUP($A69,'Annex 2 Designated EHV charges'!$A:$P,COLUMN(E69)+4,FALSE)=0,"",VLOOKUP($A69,'Annex 2 Designated EHV charges'!$A:$P,COLUMN(E69)+4,FALSE)),"")</f>
        <v/>
      </c>
      <c r="F69" s="201" t="str">
        <f>IFERROR(IF(VLOOKUP($A69,'Annex 2 Designated EHV charges'!$A:$P,COLUMN(F69)+4,FALSE)=0,"",VLOOKUP($A69,'Annex 2 Designated EHV charges'!$A:$P,COLUMN(F69)+4,FALSE)),"")</f>
        <v/>
      </c>
      <c r="G69" s="201" t="str">
        <f>IFERROR(IF(VLOOKUP($A69,'Annex 2 Designated EHV charges'!$A:$P,COLUMN(G69)+4,FALSE)=0,"",VLOOKUP($A69,'Annex 2 Designated EHV charges'!$A:$P,COLUMN(G69)+4,FALSE)),"")</f>
        <v/>
      </c>
      <c r="H69" s="201" t="str">
        <f>IFERROR(IF(VLOOKUP($A69,'Annex 2 Designated EHV charges'!$A:$P,COLUMN(H69)+4,FALSE)=0,"",VLOOKUP($A69,'Annex 2 Designated EHV charges'!$A:$P,COLUMN(H69)+4,FALSE)),"")</f>
        <v/>
      </c>
    </row>
    <row r="70" spans="1:8" x14ac:dyDescent="0.2">
      <c r="A70" s="203" t="str">
        <f t="array" ref="A70">IFERROR(INDEX('Annex 2 Designated EHV charges'!$A$11:$A$400, MATCH(0, IF(ISBLANK('Annex 2 Designated EHV charges'!$A$11:$A$400),1, COUNTIF(A$4:$A69, 'Annex 2 Designated EHV charges'!$A$11:$A$400)), 0)),"")</f>
        <v/>
      </c>
      <c r="B70" s="203" t="str">
        <f>IF($A70="","",VLOOKUP($A70,'Annex 2 Designated EHV charges'!$A:$O,2,0))</f>
        <v/>
      </c>
      <c r="C70" s="204" t="str">
        <f>IF($A70="","",VLOOKUP($A70,'Annex 2 Designated EHV charges'!$A:$O,3,0))</f>
        <v/>
      </c>
      <c r="D70" s="203" t="str">
        <f>IF($A70="","",VLOOKUP($A70,'Annex 2 Designated EHV charges'!$A:$O,7,0))</f>
        <v/>
      </c>
      <c r="E70" s="202" t="str">
        <f>IFERROR(IF(VLOOKUP($A70,'Annex 2 Designated EHV charges'!$A:$P,COLUMN(E70)+4,FALSE)=0,"",VLOOKUP($A70,'Annex 2 Designated EHV charges'!$A:$P,COLUMN(E70)+4,FALSE)),"")</f>
        <v/>
      </c>
      <c r="F70" s="201" t="str">
        <f>IFERROR(IF(VLOOKUP($A70,'Annex 2 Designated EHV charges'!$A:$P,COLUMN(F70)+4,FALSE)=0,"",VLOOKUP($A70,'Annex 2 Designated EHV charges'!$A:$P,COLUMN(F70)+4,FALSE)),"")</f>
        <v/>
      </c>
      <c r="G70" s="201" t="str">
        <f>IFERROR(IF(VLOOKUP($A70,'Annex 2 Designated EHV charges'!$A:$P,COLUMN(G70)+4,FALSE)=0,"",VLOOKUP($A70,'Annex 2 Designated EHV charges'!$A:$P,COLUMN(G70)+4,FALSE)),"")</f>
        <v/>
      </c>
      <c r="H70" s="201" t="str">
        <f>IFERROR(IF(VLOOKUP($A70,'Annex 2 Designated EHV charges'!$A:$P,COLUMN(H70)+4,FALSE)=0,"",VLOOKUP($A70,'Annex 2 Designated EHV charges'!$A:$P,COLUMN(H70)+4,FALSE)),"")</f>
        <v/>
      </c>
    </row>
    <row r="71" spans="1:8" x14ac:dyDescent="0.2">
      <c r="A71" s="203" t="str">
        <f t="array" ref="A71">IFERROR(INDEX('Annex 2 Designated EHV charges'!$A$11:$A$400, MATCH(0, IF(ISBLANK('Annex 2 Designated EHV charges'!$A$11:$A$400),1, COUNTIF(A$4:$A70, 'Annex 2 Designated EHV charges'!$A$11:$A$400)), 0)),"")</f>
        <v/>
      </c>
      <c r="B71" s="203" t="str">
        <f>IF($A71="","",VLOOKUP($A71,'Annex 2 Designated EHV charges'!$A:$O,2,0))</f>
        <v/>
      </c>
      <c r="C71" s="204" t="str">
        <f>IF($A71="","",VLOOKUP($A71,'Annex 2 Designated EHV charges'!$A:$O,3,0))</f>
        <v/>
      </c>
      <c r="D71" s="203" t="str">
        <f>IF($A71="","",VLOOKUP($A71,'Annex 2 Designated EHV charges'!$A:$O,7,0))</f>
        <v/>
      </c>
      <c r="E71" s="202" t="str">
        <f>IFERROR(IF(VLOOKUP($A71,'Annex 2 Designated EHV charges'!$A:$P,COLUMN(E71)+4,FALSE)=0,"",VLOOKUP($A71,'Annex 2 Designated EHV charges'!$A:$P,COLUMN(E71)+4,FALSE)),"")</f>
        <v/>
      </c>
      <c r="F71" s="201" t="str">
        <f>IFERROR(IF(VLOOKUP($A71,'Annex 2 Designated EHV charges'!$A:$P,COLUMN(F71)+4,FALSE)=0,"",VLOOKUP($A71,'Annex 2 Designated EHV charges'!$A:$P,COLUMN(F71)+4,FALSE)),"")</f>
        <v/>
      </c>
      <c r="G71" s="201" t="str">
        <f>IFERROR(IF(VLOOKUP($A71,'Annex 2 Designated EHV charges'!$A:$P,COLUMN(G71)+4,FALSE)=0,"",VLOOKUP($A71,'Annex 2 Designated EHV charges'!$A:$P,COLUMN(G71)+4,FALSE)),"")</f>
        <v/>
      </c>
      <c r="H71" s="201" t="str">
        <f>IFERROR(IF(VLOOKUP($A71,'Annex 2 Designated EHV charges'!$A:$P,COLUMN(H71)+4,FALSE)=0,"",VLOOKUP($A71,'Annex 2 Designated EHV charges'!$A:$P,COLUMN(H71)+4,FALSE)),"")</f>
        <v/>
      </c>
    </row>
    <row r="72" spans="1:8" x14ac:dyDescent="0.2">
      <c r="A72" s="203" t="str">
        <f t="array" ref="A72">IFERROR(INDEX('Annex 2 Designated EHV charges'!$A$11:$A$400, MATCH(0, IF(ISBLANK('Annex 2 Designated EHV charges'!$A$11:$A$400),1, COUNTIF(A$4:$A71, 'Annex 2 Designated EHV charges'!$A$11:$A$400)), 0)),"")</f>
        <v/>
      </c>
      <c r="B72" s="203" t="str">
        <f>IF($A72="","",VLOOKUP($A72,'Annex 2 Designated EHV charges'!$A:$O,2,0))</f>
        <v/>
      </c>
      <c r="C72" s="204" t="str">
        <f>IF($A72="","",VLOOKUP($A72,'Annex 2 Designated EHV charges'!$A:$O,3,0))</f>
        <v/>
      </c>
      <c r="D72" s="203" t="str">
        <f>IF($A72="","",VLOOKUP($A72,'Annex 2 Designated EHV charges'!$A:$O,7,0))</f>
        <v/>
      </c>
      <c r="E72" s="202" t="str">
        <f>IFERROR(IF(VLOOKUP($A72,'Annex 2 Designated EHV charges'!$A:$P,COLUMN(E72)+4,FALSE)=0,"",VLOOKUP($A72,'Annex 2 Designated EHV charges'!$A:$P,COLUMN(E72)+4,FALSE)),"")</f>
        <v/>
      </c>
      <c r="F72" s="201" t="str">
        <f>IFERROR(IF(VLOOKUP($A72,'Annex 2 Designated EHV charges'!$A:$P,COLUMN(F72)+4,FALSE)=0,"",VLOOKUP($A72,'Annex 2 Designated EHV charges'!$A:$P,COLUMN(F72)+4,FALSE)),"")</f>
        <v/>
      </c>
      <c r="G72" s="201" t="str">
        <f>IFERROR(IF(VLOOKUP($A72,'Annex 2 Designated EHV charges'!$A:$P,COLUMN(G72)+4,FALSE)=0,"",VLOOKUP($A72,'Annex 2 Designated EHV charges'!$A:$P,COLUMN(G72)+4,FALSE)),"")</f>
        <v/>
      </c>
      <c r="H72" s="201" t="str">
        <f>IFERROR(IF(VLOOKUP($A72,'Annex 2 Designated EHV charges'!$A:$P,COLUMN(H72)+4,FALSE)=0,"",VLOOKUP($A72,'Annex 2 Designated EHV charges'!$A:$P,COLUMN(H72)+4,FALSE)),"")</f>
        <v/>
      </c>
    </row>
    <row r="73" spans="1:8" x14ac:dyDescent="0.2">
      <c r="A73" s="203" t="str">
        <f t="array" ref="A73">IFERROR(INDEX('Annex 2 Designated EHV charges'!$A$11:$A$400, MATCH(0, IF(ISBLANK('Annex 2 Designated EHV charges'!$A$11:$A$400),1, COUNTIF(A$4:$A72, 'Annex 2 Designated EHV charges'!$A$11:$A$400)), 0)),"")</f>
        <v/>
      </c>
      <c r="B73" s="203" t="str">
        <f>IF($A73="","",VLOOKUP($A73,'Annex 2 Designated EHV charges'!$A:$O,2,0))</f>
        <v/>
      </c>
      <c r="C73" s="204" t="str">
        <f>IF($A73="","",VLOOKUP($A73,'Annex 2 Designated EHV charges'!$A:$O,3,0))</f>
        <v/>
      </c>
      <c r="D73" s="203" t="str">
        <f>IF($A73="","",VLOOKUP($A73,'Annex 2 Designated EHV charges'!$A:$O,7,0))</f>
        <v/>
      </c>
      <c r="E73" s="202" t="str">
        <f>IFERROR(IF(VLOOKUP($A73,'Annex 2 Designated EHV charges'!$A:$P,COLUMN(E73)+4,FALSE)=0,"",VLOOKUP($A73,'Annex 2 Designated EHV charges'!$A:$P,COLUMN(E73)+4,FALSE)),"")</f>
        <v/>
      </c>
      <c r="F73" s="201" t="str">
        <f>IFERROR(IF(VLOOKUP($A73,'Annex 2 Designated EHV charges'!$A:$P,COLUMN(F73)+4,FALSE)=0,"",VLOOKUP($A73,'Annex 2 Designated EHV charges'!$A:$P,COLUMN(F73)+4,FALSE)),"")</f>
        <v/>
      </c>
      <c r="G73" s="201" t="str">
        <f>IFERROR(IF(VLOOKUP($A73,'Annex 2 Designated EHV charges'!$A:$P,COLUMN(G73)+4,FALSE)=0,"",VLOOKUP($A73,'Annex 2 Designated EHV charges'!$A:$P,COLUMN(G73)+4,FALSE)),"")</f>
        <v/>
      </c>
      <c r="H73" s="201" t="str">
        <f>IFERROR(IF(VLOOKUP($A73,'Annex 2 Designated EHV charges'!$A:$P,COLUMN(H73)+4,FALSE)=0,"",VLOOKUP($A73,'Annex 2 Designated EHV charges'!$A:$P,COLUMN(H73)+4,FALSE)),"")</f>
        <v/>
      </c>
    </row>
    <row r="74" spans="1:8" x14ac:dyDescent="0.2">
      <c r="A74" s="203" t="str">
        <f t="array" ref="A74">IFERROR(INDEX('Annex 2 Designated EHV charges'!$A$11:$A$400, MATCH(0, IF(ISBLANK('Annex 2 Designated EHV charges'!$A$11:$A$400),1, COUNTIF(A$4:$A73, 'Annex 2 Designated EHV charges'!$A$11:$A$400)), 0)),"")</f>
        <v/>
      </c>
      <c r="B74" s="203" t="str">
        <f>IF($A74="","",VLOOKUP($A74,'Annex 2 Designated EHV charges'!$A:$O,2,0))</f>
        <v/>
      </c>
      <c r="C74" s="204" t="str">
        <f>IF($A74="","",VLOOKUP($A74,'Annex 2 Designated EHV charges'!$A:$O,3,0))</f>
        <v/>
      </c>
      <c r="D74" s="203" t="str">
        <f>IF($A74="","",VLOOKUP($A74,'Annex 2 Designated EHV charges'!$A:$O,7,0))</f>
        <v/>
      </c>
      <c r="E74" s="202" t="str">
        <f>IFERROR(IF(VLOOKUP($A74,'Annex 2 Designated EHV charges'!$A:$P,COLUMN(E74)+4,FALSE)=0,"",VLOOKUP($A74,'Annex 2 Designated EHV charges'!$A:$P,COLUMN(E74)+4,FALSE)),"")</f>
        <v/>
      </c>
      <c r="F74" s="201" t="str">
        <f>IFERROR(IF(VLOOKUP($A74,'Annex 2 Designated EHV charges'!$A:$P,COLUMN(F74)+4,FALSE)=0,"",VLOOKUP($A74,'Annex 2 Designated EHV charges'!$A:$P,COLUMN(F74)+4,FALSE)),"")</f>
        <v/>
      </c>
      <c r="G74" s="201" t="str">
        <f>IFERROR(IF(VLOOKUP($A74,'Annex 2 Designated EHV charges'!$A:$P,COLUMN(G74)+4,FALSE)=0,"",VLOOKUP($A74,'Annex 2 Designated EHV charges'!$A:$P,COLUMN(G74)+4,FALSE)),"")</f>
        <v/>
      </c>
      <c r="H74" s="201" t="str">
        <f>IFERROR(IF(VLOOKUP($A74,'Annex 2 Designated EHV charges'!$A:$P,COLUMN(H74)+4,FALSE)=0,"",VLOOKUP($A74,'Annex 2 Designated EHV charges'!$A:$P,COLUMN(H74)+4,FALSE)),"")</f>
        <v/>
      </c>
    </row>
    <row r="75" spans="1:8" x14ac:dyDescent="0.2">
      <c r="A75" s="203" t="str">
        <f t="array" ref="A75">IFERROR(INDEX('Annex 2 Designated EHV charges'!$A$11:$A$400, MATCH(0, IF(ISBLANK('Annex 2 Designated EHV charges'!$A$11:$A$400),1, COUNTIF(A$4:$A74, 'Annex 2 Designated EHV charges'!$A$11:$A$400)), 0)),"")</f>
        <v/>
      </c>
      <c r="B75" s="203" t="str">
        <f>IF($A75="","",VLOOKUP($A75,'Annex 2 Designated EHV charges'!$A:$O,2,0))</f>
        <v/>
      </c>
      <c r="C75" s="204" t="str">
        <f>IF($A75="","",VLOOKUP($A75,'Annex 2 Designated EHV charges'!$A:$O,3,0))</f>
        <v/>
      </c>
      <c r="D75" s="203" t="str">
        <f>IF($A75="","",VLOOKUP($A75,'Annex 2 Designated EHV charges'!$A:$O,7,0))</f>
        <v/>
      </c>
      <c r="E75" s="202" t="str">
        <f>IFERROR(IF(VLOOKUP($A75,'Annex 2 Designated EHV charges'!$A:$P,COLUMN(E75)+4,FALSE)=0,"",VLOOKUP($A75,'Annex 2 Designated EHV charges'!$A:$P,COLUMN(E75)+4,FALSE)),"")</f>
        <v/>
      </c>
      <c r="F75" s="201" t="str">
        <f>IFERROR(IF(VLOOKUP($A75,'Annex 2 Designated EHV charges'!$A:$P,COLUMN(F75)+4,FALSE)=0,"",VLOOKUP($A75,'Annex 2 Designated EHV charges'!$A:$P,COLUMN(F75)+4,FALSE)),"")</f>
        <v/>
      </c>
      <c r="G75" s="201" t="str">
        <f>IFERROR(IF(VLOOKUP($A75,'Annex 2 Designated EHV charges'!$A:$P,COLUMN(G75)+4,FALSE)=0,"",VLOOKUP($A75,'Annex 2 Designated EHV charges'!$A:$P,COLUMN(G75)+4,FALSE)),"")</f>
        <v/>
      </c>
      <c r="H75" s="201" t="str">
        <f>IFERROR(IF(VLOOKUP($A75,'Annex 2 Designated EHV charges'!$A:$P,COLUMN(H75)+4,FALSE)=0,"",VLOOKUP($A75,'Annex 2 Designated EHV charges'!$A:$P,COLUMN(H75)+4,FALSE)),"")</f>
        <v/>
      </c>
    </row>
    <row r="76" spans="1:8" x14ac:dyDescent="0.2">
      <c r="A76" s="203" t="str">
        <f t="array" ref="A76">IFERROR(INDEX('Annex 2 Designated EHV charges'!$A$11:$A$400, MATCH(0, IF(ISBLANK('Annex 2 Designated EHV charges'!$A$11:$A$400),1, COUNTIF(A$4:$A75, 'Annex 2 Designated EHV charges'!$A$11:$A$400)), 0)),"")</f>
        <v/>
      </c>
      <c r="B76" s="203" t="str">
        <f>IF($A76="","",VLOOKUP($A76,'Annex 2 Designated EHV charges'!$A:$O,2,0))</f>
        <v/>
      </c>
      <c r="C76" s="204" t="str">
        <f>IF($A76="","",VLOOKUP($A76,'Annex 2 Designated EHV charges'!$A:$O,3,0))</f>
        <v/>
      </c>
      <c r="D76" s="203" t="str">
        <f>IF($A76="","",VLOOKUP($A76,'Annex 2 Designated EHV charges'!$A:$O,7,0))</f>
        <v/>
      </c>
      <c r="E76" s="202" t="str">
        <f>IFERROR(IF(VLOOKUP($A76,'Annex 2 Designated EHV charges'!$A:$P,COLUMN(E76)+4,FALSE)=0,"",VLOOKUP($A76,'Annex 2 Designated EHV charges'!$A:$P,COLUMN(E76)+4,FALSE)),"")</f>
        <v/>
      </c>
      <c r="F76" s="201" t="str">
        <f>IFERROR(IF(VLOOKUP($A76,'Annex 2 Designated EHV charges'!$A:$P,COLUMN(F76)+4,FALSE)=0,"",VLOOKUP($A76,'Annex 2 Designated EHV charges'!$A:$P,COLUMN(F76)+4,FALSE)),"")</f>
        <v/>
      </c>
      <c r="G76" s="201" t="str">
        <f>IFERROR(IF(VLOOKUP($A76,'Annex 2 Designated EHV charges'!$A:$P,COLUMN(G76)+4,FALSE)=0,"",VLOOKUP($A76,'Annex 2 Designated EHV charges'!$A:$P,COLUMN(G76)+4,FALSE)),"")</f>
        <v/>
      </c>
      <c r="H76" s="201" t="str">
        <f>IFERROR(IF(VLOOKUP($A76,'Annex 2 Designated EHV charges'!$A:$P,COLUMN(H76)+4,FALSE)=0,"",VLOOKUP($A76,'Annex 2 Designated EHV charges'!$A:$P,COLUMN(H76)+4,FALSE)),"")</f>
        <v/>
      </c>
    </row>
    <row r="77" spans="1:8" x14ac:dyDescent="0.2">
      <c r="A77" s="203" t="str">
        <f t="array" ref="A77">IFERROR(INDEX('Annex 2 Designated EHV charges'!$A$11:$A$400, MATCH(0, IF(ISBLANK('Annex 2 Designated EHV charges'!$A$11:$A$400),1, COUNTIF(A$4:$A76, 'Annex 2 Designated EHV charges'!$A$11:$A$400)), 0)),"")</f>
        <v/>
      </c>
      <c r="B77" s="203" t="str">
        <f>IF($A77="","",VLOOKUP($A77,'Annex 2 Designated EHV charges'!$A:$O,2,0))</f>
        <v/>
      </c>
      <c r="C77" s="204" t="str">
        <f>IF($A77="","",VLOOKUP($A77,'Annex 2 Designated EHV charges'!$A:$O,3,0))</f>
        <v/>
      </c>
      <c r="D77" s="203" t="str">
        <f>IF($A77="","",VLOOKUP($A77,'Annex 2 Designated EHV charges'!$A:$O,7,0))</f>
        <v/>
      </c>
      <c r="E77" s="202" t="str">
        <f>IFERROR(IF(VLOOKUP($A77,'Annex 2 Designated EHV charges'!$A:$P,COLUMN(E77)+4,FALSE)=0,"",VLOOKUP($A77,'Annex 2 Designated EHV charges'!$A:$P,COLUMN(E77)+4,FALSE)),"")</f>
        <v/>
      </c>
      <c r="F77" s="201" t="str">
        <f>IFERROR(IF(VLOOKUP($A77,'Annex 2 Designated EHV charges'!$A:$P,COLUMN(F77)+4,FALSE)=0,"",VLOOKUP($A77,'Annex 2 Designated EHV charges'!$A:$P,COLUMN(F77)+4,FALSE)),"")</f>
        <v/>
      </c>
      <c r="G77" s="201" t="str">
        <f>IFERROR(IF(VLOOKUP($A77,'Annex 2 Designated EHV charges'!$A:$P,COLUMN(G77)+4,FALSE)=0,"",VLOOKUP($A77,'Annex 2 Designated EHV charges'!$A:$P,COLUMN(G77)+4,FALSE)),"")</f>
        <v/>
      </c>
      <c r="H77" s="201" t="str">
        <f>IFERROR(IF(VLOOKUP($A77,'Annex 2 Designated EHV charges'!$A:$P,COLUMN(H77)+4,FALSE)=0,"",VLOOKUP($A77,'Annex 2 Designated EHV charges'!$A:$P,COLUMN(H77)+4,FALSE)),"")</f>
        <v/>
      </c>
    </row>
    <row r="78" spans="1:8" x14ac:dyDescent="0.2">
      <c r="A78" s="203" t="str">
        <f t="array" ref="A78">IFERROR(INDEX('Annex 2 Designated EHV charges'!$A$11:$A$400, MATCH(0, IF(ISBLANK('Annex 2 Designated EHV charges'!$A$11:$A$400),1, COUNTIF(A$4:$A77, 'Annex 2 Designated EHV charges'!$A$11:$A$400)), 0)),"")</f>
        <v/>
      </c>
      <c r="B78" s="203" t="str">
        <f>IF($A78="","",VLOOKUP($A78,'Annex 2 Designated EHV charges'!$A:$O,2,0))</f>
        <v/>
      </c>
      <c r="C78" s="204" t="str">
        <f>IF($A78="","",VLOOKUP($A78,'Annex 2 Designated EHV charges'!$A:$O,3,0))</f>
        <v/>
      </c>
      <c r="D78" s="203" t="str">
        <f>IF($A78="","",VLOOKUP($A78,'Annex 2 Designated EHV charges'!$A:$O,7,0))</f>
        <v/>
      </c>
      <c r="E78" s="202" t="str">
        <f>IFERROR(IF(VLOOKUP($A78,'Annex 2 Designated EHV charges'!$A:$P,COLUMN(E78)+4,FALSE)=0,"",VLOOKUP($A78,'Annex 2 Designated EHV charges'!$A:$P,COLUMN(E78)+4,FALSE)),"")</f>
        <v/>
      </c>
      <c r="F78" s="201" t="str">
        <f>IFERROR(IF(VLOOKUP($A78,'Annex 2 Designated EHV charges'!$A:$P,COLUMN(F78)+4,FALSE)=0,"",VLOOKUP($A78,'Annex 2 Designated EHV charges'!$A:$P,COLUMN(F78)+4,FALSE)),"")</f>
        <v/>
      </c>
      <c r="G78" s="201" t="str">
        <f>IFERROR(IF(VLOOKUP($A78,'Annex 2 Designated EHV charges'!$A:$P,COLUMN(G78)+4,FALSE)=0,"",VLOOKUP($A78,'Annex 2 Designated EHV charges'!$A:$P,COLUMN(G78)+4,FALSE)),"")</f>
        <v/>
      </c>
      <c r="H78" s="201" t="str">
        <f>IFERROR(IF(VLOOKUP($A78,'Annex 2 Designated EHV charges'!$A:$P,COLUMN(H78)+4,FALSE)=0,"",VLOOKUP($A78,'Annex 2 Designated EHV charges'!$A:$P,COLUMN(H78)+4,FALSE)),"")</f>
        <v/>
      </c>
    </row>
    <row r="79" spans="1:8" x14ac:dyDescent="0.2">
      <c r="A79" s="203" t="str">
        <f t="array" ref="A79">IFERROR(INDEX('Annex 2 Designated EHV charges'!$A$11:$A$400, MATCH(0, IF(ISBLANK('Annex 2 Designated EHV charges'!$A$11:$A$400),1, COUNTIF(A$4:$A78, 'Annex 2 Designated EHV charges'!$A$11:$A$400)), 0)),"")</f>
        <v/>
      </c>
      <c r="B79" s="203" t="str">
        <f>IF($A79="","",VLOOKUP($A79,'Annex 2 Designated EHV charges'!$A:$O,2,0))</f>
        <v/>
      </c>
      <c r="C79" s="204" t="str">
        <f>IF($A79="","",VLOOKUP($A79,'Annex 2 Designated EHV charges'!$A:$O,3,0))</f>
        <v/>
      </c>
      <c r="D79" s="203" t="str">
        <f>IF($A79="","",VLOOKUP($A79,'Annex 2 Designated EHV charges'!$A:$O,7,0))</f>
        <v/>
      </c>
      <c r="E79" s="202" t="str">
        <f>IFERROR(IF(VLOOKUP($A79,'Annex 2 Designated EHV charges'!$A:$P,COLUMN(E79)+4,FALSE)=0,"",VLOOKUP($A79,'Annex 2 Designated EHV charges'!$A:$P,COLUMN(E79)+4,FALSE)),"")</f>
        <v/>
      </c>
      <c r="F79" s="201" t="str">
        <f>IFERROR(IF(VLOOKUP($A79,'Annex 2 Designated EHV charges'!$A:$P,COLUMN(F79)+4,FALSE)=0,"",VLOOKUP($A79,'Annex 2 Designated EHV charges'!$A:$P,COLUMN(F79)+4,FALSE)),"")</f>
        <v/>
      </c>
      <c r="G79" s="201" t="str">
        <f>IFERROR(IF(VLOOKUP($A79,'Annex 2 Designated EHV charges'!$A:$P,COLUMN(G79)+4,FALSE)=0,"",VLOOKUP($A79,'Annex 2 Designated EHV charges'!$A:$P,COLUMN(G79)+4,FALSE)),"")</f>
        <v/>
      </c>
      <c r="H79" s="201" t="str">
        <f>IFERROR(IF(VLOOKUP($A79,'Annex 2 Designated EHV charges'!$A:$P,COLUMN(H79)+4,FALSE)=0,"",VLOOKUP($A79,'Annex 2 Designated EHV charges'!$A:$P,COLUMN(H79)+4,FALSE)),"")</f>
        <v/>
      </c>
    </row>
    <row r="80" spans="1:8" x14ac:dyDescent="0.2">
      <c r="A80" s="203" t="str">
        <f t="array" ref="A80">IFERROR(INDEX('Annex 2 Designated EHV charges'!$A$11:$A$400, MATCH(0, IF(ISBLANK('Annex 2 Designated EHV charges'!$A$11:$A$400),1, COUNTIF(A$4:$A79, 'Annex 2 Designated EHV charges'!$A$11:$A$400)), 0)),"")</f>
        <v/>
      </c>
      <c r="B80" s="203" t="str">
        <f>IF($A80="","",VLOOKUP($A80,'Annex 2 Designated EHV charges'!$A:$O,2,0))</f>
        <v/>
      </c>
      <c r="C80" s="204" t="str">
        <f>IF($A80="","",VLOOKUP($A80,'Annex 2 Designated EHV charges'!$A:$O,3,0))</f>
        <v/>
      </c>
      <c r="D80" s="203" t="str">
        <f>IF($A80="","",VLOOKUP($A80,'Annex 2 Designated EHV charges'!$A:$O,7,0))</f>
        <v/>
      </c>
      <c r="E80" s="202" t="str">
        <f>IFERROR(IF(VLOOKUP($A80,'Annex 2 Designated EHV charges'!$A:$P,COLUMN(E80)+4,FALSE)=0,"",VLOOKUP($A80,'Annex 2 Designated EHV charges'!$A:$P,COLUMN(E80)+4,FALSE)),"")</f>
        <v/>
      </c>
      <c r="F80" s="201" t="str">
        <f>IFERROR(IF(VLOOKUP($A80,'Annex 2 Designated EHV charges'!$A:$P,COLUMN(F80)+4,FALSE)=0,"",VLOOKUP($A80,'Annex 2 Designated EHV charges'!$A:$P,COLUMN(F80)+4,FALSE)),"")</f>
        <v/>
      </c>
      <c r="G80" s="201" t="str">
        <f>IFERROR(IF(VLOOKUP($A80,'Annex 2 Designated EHV charges'!$A:$P,COLUMN(G80)+4,FALSE)=0,"",VLOOKUP($A80,'Annex 2 Designated EHV charges'!$A:$P,COLUMN(G80)+4,FALSE)),"")</f>
        <v/>
      </c>
      <c r="H80" s="201" t="str">
        <f>IFERROR(IF(VLOOKUP($A80,'Annex 2 Designated EHV charges'!$A:$P,COLUMN(H80)+4,FALSE)=0,"",VLOOKUP($A80,'Annex 2 Designated EHV charges'!$A:$P,COLUMN(H80)+4,FALSE)),"")</f>
        <v/>
      </c>
    </row>
    <row r="81" spans="1:8" x14ac:dyDescent="0.2">
      <c r="A81" s="203" t="str">
        <f t="array" ref="A81">IFERROR(INDEX('Annex 2 Designated EHV charges'!$A$11:$A$400, MATCH(0, IF(ISBLANK('Annex 2 Designated EHV charges'!$A$11:$A$400),1, COUNTIF(A$4:$A80, 'Annex 2 Designated EHV charges'!$A$11:$A$400)), 0)),"")</f>
        <v/>
      </c>
      <c r="B81" s="203" t="str">
        <f>IF($A81="","",VLOOKUP($A81,'Annex 2 Designated EHV charges'!$A:$O,2,0))</f>
        <v/>
      </c>
      <c r="C81" s="204" t="str">
        <f>IF($A81="","",VLOOKUP($A81,'Annex 2 Designated EHV charges'!$A:$O,3,0))</f>
        <v/>
      </c>
      <c r="D81" s="203" t="str">
        <f>IF($A81="","",VLOOKUP($A81,'Annex 2 Designated EHV charges'!$A:$O,7,0))</f>
        <v/>
      </c>
      <c r="E81" s="202" t="str">
        <f>IFERROR(IF(VLOOKUP($A81,'Annex 2 Designated EHV charges'!$A:$P,COLUMN(E81)+4,FALSE)=0,"",VLOOKUP($A81,'Annex 2 Designated EHV charges'!$A:$P,COLUMN(E81)+4,FALSE)),"")</f>
        <v/>
      </c>
      <c r="F81" s="201" t="str">
        <f>IFERROR(IF(VLOOKUP($A81,'Annex 2 Designated EHV charges'!$A:$P,COLUMN(F81)+4,FALSE)=0,"",VLOOKUP($A81,'Annex 2 Designated EHV charges'!$A:$P,COLUMN(F81)+4,FALSE)),"")</f>
        <v/>
      </c>
      <c r="G81" s="201" t="str">
        <f>IFERROR(IF(VLOOKUP($A81,'Annex 2 Designated EHV charges'!$A:$P,COLUMN(G81)+4,FALSE)=0,"",VLOOKUP($A81,'Annex 2 Designated EHV charges'!$A:$P,COLUMN(G81)+4,FALSE)),"")</f>
        <v/>
      </c>
      <c r="H81" s="201" t="str">
        <f>IFERROR(IF(VLOOKUP($A81,'Annex 2 Designated EHV charges'!$A:$P,COLUMN(H81)+4,FALSE)=0,"",VLOOKUP($A81,'Annex 2 Designated EHV charges'!$A:$P,COLUMN(H81)+4,FALSE)),"")</f>
        <v/>
      </c>
    </row>
    <row r="82" spans="1:8" x14ac:dyDescent="0.2">
      <c r="A82" s="203" t="str">
        <f t="array" ref="A82">IFERROR(INDEX('Annex 2 Designated EHV charges'!$A$11:$A$400, MATCH(0, IF(ISBLANK('Annex 2 Designated EHV charges'!$A$11:$A$400),1, COUNTIF(A$4:$A81, 'Annex 2 Designated EHV charges'!$A$11:$A$400)), 0)),"")</f>
        <v/>
      </c>
      <c r="B82" s="203" t="str">
        <f>IF($A82="","",VLOOKUP($A82,'Annex 2 Designated EHV charges'!$A:$O,2,0))</f>
        <v/>
      </c>
      <c r="C82" s="204" t="str">
        <f>IF($A82="","",VLOOKUP($A82,'Annex 2 Designated EHV charges'!$A:$O,3,0))</f>
        <v/>
      </c>
      <c r="D82" s="203" t="str">
        <f>IF($A82="","",VLOOKUP($A82,'Annex 2 Designated EHV charges'!$A:$O,7,0))</f>
        <v/>
      </c>
      <c r="E82" s="202" t="str">
        <f>IFERROR(IF(VLOOKUP($A82,'Annex 2 Designated EHV charges'!$A:$P,COLUMN(E82)+4,FALSE)=0,"",VLOOKUP($A82,'Annex 2 Designated EHV charges'!$A:$P,COLUMN(E82)+4,FALSE)),"")</f>
        <v/>
      </c>
      <c r="F82" s="201" t="str">
        <f>IFERROR(IF(VLOOKUP($A82,'Annex 2 Designated EHV charges'!$A:$P,COLUMN(F82)+4,FALSE)=0,"",VLOOKUP($A82,'Annex 2 Designated EHV charges'!$A:$P,COLUMN(F82)+4,FALSE)),"")</f>
        <v/>
      </c>
      <c r="G82" s="201" t="str">
        <f>IFERROR(IF(VLOOKUP($A82,'Annex 2 Designated EHV charges'!$A:$P,COLUMN(G82)+4,FALSE)=0,"",VLOOKUP($A82,'Annex 2 Designated EHV charges'!$A:$P,COLUMN(G82)+4,FALSE)),"")</f>
        <v/>
      </c>
      <c r="H82" s="201" t="str">
        <f>IFERROR(IF(VLOOKUP($A82,'Annex 2 Designated EHV charges'!$A:$P,COLUMN(H82)+4,FALSE)=0,"",VLOOKUP($A82,'Annex 2 Designated EHV charges'!$A:$P,COLUMN(H82)+4,FALSE)),"")</f>
        <v/>
      </c>
    </row>
    <row r="83" spans="1:8" x14ac:dyDescent="0.2">
      <c r="A83" s="203" t="str">
        <f t="array" ref="A83">IFERROR(INDEX('Annex 2 Designated EHV charges'!$A$11:$A$400, MATCH(0, IF(ISBLANK('Annex 2 Designated EHV charges'!$A$11:$A$400),1, COUNTIF(A$4:$A82, 'Annex 2 Designated EHV charges'!$A$11:$A$400)), 0)),"")</f>
        <v/>
      </c>
      <c r="B83" s="203" t="str">
        <f>IF($A83="","",VLOOKUP($A83,'Annex 2 Designated EHV charges'!$A:$O,2,0))</f>
        <v/>
      </c>
      <c r="C83" s="204" t="str">
        <f>IF($A83="","",VLOOKUP($A83,'Annex 2 Designated EHV charges'!$A:$O,3,0))</f>
        <v/>
      </c>
      <c r="D83" s="203" t="str">
        <f>IF($A83="","",VLOOKUP($A83,'Annex 2 Designated EHV charges'!$A:$O,7,0))</f>
        <v/>
      </c>
      <c r="E83" s="202" t="str">
        <f>IFERROR(IF(VLOOKUP($A83,'Annex 2 Designated EHV charges'!$A:$P,COLUMN(E83)+4,FALSE)=0,"",VLOOKUP($A83,'Annex 2 Designated EHV charges'!$A:$P,COLUMN(E83)+4,FALSE)),"")</f>
        <v/>
      </c>
      <c r="F83" s="201" t="str">
        <f>IFERROR(IF(VLOOKUP($A83,'Annex 2 Designated EHV charges'!$A:$P,COLUMN(F83)+4,FALSE)=0,"",VLOOKUP($A83,'Annex 2 Designated EHV charges'!$A:$P,COLUMN(F83)+4,FALSE)),"")</f>
        <v/>
      </c>
      <c r="G83" s="201" t="str">
        <f>IFERROR(IF(VLOOKUP($A83,'Annex 2 Designated EHV charges'!$A:$P,COLUMN(G83)+4,FALSE)=0,"",VLOOKUP($A83,'Annex 2 Designated EHV charges'!$A:$P,COLUMN(G83)+4,FALSE)),"")</f>
        <v/>
      </c>
      <c r="H83" s="201" t="str">
        <f>IFERROR(IF(VLOOKUP($A83,'Annex 2 Designated EHV charges'!$A:$P,COLUMN(H83)+4,FALSE)=0,"",VLOOKUP($A83,'Annex 2 Designated EHV charges'!$A:$P,COLUMN(H83)+4,FALSE)),"")</f>
        <v/>
      </c>
    </row>
    <row r="84" spans="1:8" x14ac:dyDescent="0.2">
      <c r="A84" s="203" t="str">
        <f t="array" ref="A84">IFERROR(INDEX('Annex 2 Designated EHV charges'!$A$11:$A$400, MATCH(0, IF(ISBLANK('Annex 2 Designated EHV charges'!$A$11:$A$400),1, COUNTIF(A$4:$A83, 'Annex 2 Designated EHV charges'!$A$11:$A$400)), 0)),"")</f>
        <v/>
      </c>
      <c r="B84" s="203" t="str">
        <f>IF($A84="","",VLOOKUP($A84,'Annex 2 Designated EHV charges'!$A:$O,2,0))</f>
        <v/>
      </c>
      <c r="C84" s="204" t="str">
        <f>IF($A84="","",VLOOKUP($A84,'Annex 2 Designated EHV charges'!$A:$O,3,0))</f>
        <v/>
      </c>
      <c r="D84" s="203" t="str">
        <f>IF($A84="","",VLOOKUP($A84,'Annex 2 Designated EHV charges'!$A:$O,7,0))</f>
        <v/>
      </c>
      <c r="E84" s="202" t="str">
        <f>IFERROR(IF(VLOOKUP($A84,'Annex 2 Designated EHV charges'!$A:$P,COLUMN(E84)+4,FALSE)=0,"",VLOOKUP($A84,'Annex 2 Designated EHV charges'!$A:$P,COLUMN(E84)+4,FALSE)),"")</f>
        <v/>
      </c>
      <c r="F84" s="201" t="str">
        <f>IFERROR(IF(VLOOKUP($A84,'Annex 2 Designated EHV charges'!$A:$P,COLUMN(F84)+4,FALSE)=0,"",VLOOKUP($A84,'Annex 2 Designated EHV charges'!$A:$P,COLUMN(F84)+4,FALSE)),"")</f>
        <v/>
      </c>
      <c r="G84" s="201" t="str">
        <f>IFERROR(IF(VLOOKUP($A84,'Annex 2 Designated EHV charges'!$A:$P,COLUMN(G84)+4,FALSE)=0,"",VLOOKUP($A84,'Annex 2 Designated EHV charges'!$A:$P,COLUMN(G84)+4,FALSE)),"")</f>
        <v/>
      </c>
      <c r="H84" s="201" t="str">
        <f>IFERROR(IF(VLOOKUP($A84,'Annex 2 Designated EHV charges'!$A:$P,COLUMN(H84)+4,FALSE)=0,"",VLOOKUP($A84,'Annex 2 Designated EHV charges'!$A:$P,COLUMN(H84)+4,FALSE)),"")</f>
        <v/>
      </c>
    </row>
    <row r="85" spans="1:8" x14ac:dyDescent="0.2">
      <c r="A85" s="203" t="str">
        <f t="array" ref="A85">IFERROR(INDEX('Annex 2 Designated EHV charges'!$A$11:$A$400, MATCH(0, IF(ISBLANK('Annex 2 Designated EHV charges'!$A$11:$A$400),1, COUNTIF(A$4:$A84, 'Annex 2 Designated EHV charges'!$A$11:$A$400)), 0)),"")</f>
        <v/>
      </c>
      <c r="B85" s="203" t="str">
        <f>IF($A85="","",VLOOKUP($A85,'Annex 2 Designated EHV charges'!$A:$O,2,0))</f>
        <v/>
      </c>
      <c r="C85" s="204" t="str">
        <f>IF($A85="","",VLOOKUP($A85,'Annex 2 Designated EHV charges'!$A:$O,3,0))</f>
        <v/>
      </c>
      <c r="D85" s="203" t="str">
        <f>IF($A85="","",VLOOKUP($A85,'Annex 2 Designated EHV charges'!$A:$O,7,0))</f>
        <v/>
      </c>
      <c r="E85" s="202" t="str">
        <f>IFERROR(IF(VLOOKUP($A85,'Annex 2 Designated EHV charges'!$A:$P,COLUMN(E85)+4,FALSE)=0,"",VLOOKUP($A85,'Annex 2 Designated EHV charges'!$A:$P,COLUMN(E85)+4,FALSE)),"")</f>
        <v/>
      </c>
      <c r="F85" s="201" t="str">
        <f>IFERROR(IF(VLOOKUP($A85,'Annex 2 Designated EHV charges'!$A:$P,COLUMN(F85)+4,FALSE)=0,"",VLOOKUP($A85,'Annex 2 Designated EHV charges'!$A:$P,COLUMN(F85)+4,FALSE)),"")</f>
        <v/>
      </c>
      <c r="G85" s="201" t="str">
        <f>IFERROR(IF(VLOOKUP($A85,'Annex 2 Designated EHV charges'!$A:$P,COLUMN(G85)+4,FALSE)=0,"",VLOOKUP($A85,'Annex 2 Designated EHV charges'!$A:$P,COLUMN(G85)+4,FALSE)),"")</f>
        <v/>
      </c>
      <c r="H85" s="201" t="str">
        <f>IFERROR(IF(VLOOKUP($A85,'Annex 2 Designated EHV charges'!$A:$P,COLUMN(H85)+4,FALSE)=0,"",VLOOKUP($A85,'Annex 2 Designated EHV charges'!$A:$P,COLUMN(H85)+4,FALSE)),"")</f>
        <v/>
      </c>
    </row>
    <row r="86" spans="1:8" x14ac:dyDescent="0.2">
      <c r="A86" s="203" t="str">
        <f t="array" ref="A86">IFERROR(INDEX('Annex 2 Designated EHV charges'!$A$11:$A$400, MATCH(0, IF(ISBLANK('Annex 2 Designated EHV charges'!$A$11:$A$400),1, COUNTIF(A$4:$A85, 'Annex 2 Designated EHV charges'!$A$11:$A$400)), 0)),"")</f>
        <v/>
      </c>
      <c r="B86" s="203" t="str">
        <f>IF($A86="","",VLOOKUP($A86,'Annex 2 Designated EHV charges'!$A:$O,2,0))</f>
        <v/>
      </c>
      <c r="C86" s="204" t="str">
        <f>IF($A86="","",VLOOKUP($A86,'Annex 2 Designated EHV charges'!$A:$O,3,0))</f>
        <v/>
      </c>
      <c r="D86" s="203" t="str">
        <f>IF($A86="","",VLOOKUP($A86,'Annex 2 Designated EHV charges'!$A:$O,7,0))</f>
        <v/>
      </c>
      <c r="E86" s="202" t="str">
        <f>IFERROR(IF(VLOOKUP($A86,'Annex 2 Designated EHV charges'!$A:$P,COLUMN(E86)+4,FALSE)=0,"",VLOOKUP($A86,'Annex 2 Designated EHV charges'!$A:$P,COLUMN(E86)+4,FALSE)),"")</f>
        <v/>
      </c>
      <c r="F86" s="201" t="str">
        <f>IFERROR(IF(VLOOKUP($A86,'Annex 2 Designated EHV charges'!$A:$P,COLUMN(F86)+4,FALSE)=0,"",VLOOKUP($A86,'Annex 2 Designated EHV charges'!$A:$P,COLUMN(F86)+4,FALSE)),"")</f>
        <v/>
      </c>
      <c r="G86" s="201" t="str">
        <f>IFERROR(IF(VLOOKUP($A86,'Annex 2 Designated EHV charges'!$A:$P,COLUMN(G86)+4,FALSE)=0,"",VLOOKUP($A86,'Annex 2 Designated EHV charges'!$A:$P,COLUMN(G86)+4,FALSE)),"")</f>
        <v/>
      </c>
      <c r="H86" s="201" t="str">
        <f>IFERROR(IF(VLOOKUP($A86,'Annex 2 Designated EHV charges'!$A:$P,COLUMN(H86)+4,FALSE)=0,"",VLOOKUP($A86,'Annex 2 Designated EHV charges'!$A:$P,COLUMN(H86)+4,FALSE)),"")</f>
        <v/>
      </c>
    </row>
    <row r="87" spans="1:8" x14ac:dyDescent="0.2">
      <c r="A87" s="203" t="str">
        <f t="array" ref="A87">IFERROR(INDEX('Annex 2 Designated EHV charges'!$A$11:$A$400, MATCH(0, IF(ISBLANK('Annex 2 Designated EHV charges'!$A$11:$A$400),1, COUNTIF(A$4:$A86, 'Annex 2 Designated EHV charges'!$A$11:$A$400)), 0)),"")</f>
        <v/>
      </c>
      <c r="B87" s="203" t="str">
        <f>IF($A87="","",VLOOKUP($A87,'Annex 2 Designated EHV charges'!$A:$O,2,0))</f>
        <v/>
      </c>
      <c r="C87" s="204" t="str">
        <f>IF($A87="","",VLOOKUP($A87,'Annex 2 Designated EHV charges'!$A:$O,3,0))</f>
        <v/>
      </c>
      <c r="D87" s="203" t="str">
        <f>IF($A87="","",VLOOKUP($A87,'Annex 2 Designated EHV charges'!$A:$O,7,0))</f>
        <v/>
      </c>
      <c r="E87" s="202" t="str">
        <f>IFERROR(IF(VLOOKUP($A87,'Annex 2 Designated EHV charges'!$A:$P,COLUMN(E87)+4,FALSE)=0,"",VLOOKUP($A87,'Annex 2 Designated EHV charges'!$A:$P,COLUMN(E87)+4,FALSE)),"")</f>
        <v/>
      </c>
      <c r="F87" s="201" t="str">
        <f>IFERROR(IF(VLOOKUP($A87,'Annex 2 Designated EHV charges'!$A:$P,COLUMN(F87)+4,FALSE)=0,"",VLOOKUP($A87,'Annex 2 Designated EHV charges'!$A:$P,COLUMN(F87)+4,FALSE)),"")</f>
        <v/>
      </c>
      <c r="G87" s="201" t="str">
        <f>IFERROR(IF(VLOOKUP($A87,'Annex 2 Designated EHV charges'!$A:$P,COLUMN(G87)+4,FALSE)=0,"",VLOOKUP($A87,'Annex 2 Designated EHV charges'!$A:$P,COLUMN(G87)+4,FALSE)),"")</f>
        <v/>
      </c>
      <c r="H87" s="201" t="str">
        <f>IFERROR(IF(VLOOKUP($A87,'Annex 2 Designated EHV charges'!$A:$P,COLUMN(H87)+4,FALSE)=0,"",VLOOKUP($A87,'Annex 2 Designated EHV charges'!$A:$P,COLUMN(H87)+4,FALSE)),"")</f>
        <v/>
      </c>
    </row>
    <row r="88" spans="1:8" x14ac:dyDescent="0.2">
      <c r="A88" s="203" t="str">
        <f t="array" ref="A88">IFERROR(INDEX('Annex 2 Designated EHV charges'!$A$11:$A$400, MATCH(0, IF(ISBLANK('Annex 2 Designated EHV charges'!$A$11:$A$400),1, COUNTIF(A$4:$A87, 'Annex 2 Designated EHV charges'!$A$11:$A$400)), 0)),"")</f>
        <v/>
      </c>
      <c r="B88" s="203" t="str">
        <f>IF($A88="","",VLOOKUP($A88,'Annex 2 Designated EHV charges'!$A:$O,2,0))</f>
        <v/>
      </c>
      <c r="C88" s="204" t="str">
        <f>IF($A88="","",VLOOKUP($A88,'Annex 2 Designated EHV charges'!$A:$O,3,0))</f>
        <v/>
      </c>
      <c r="D88" s="203" t="str">
        <f>IF($A88="","",VLOOKUP($A88,'Annex 2 Designated EHV charges'!$A:$O,7,0))</f>
        <v/>
      </c>
      <c r="E88" s="202" t="str">
        <f>IFERROR(IF(VLOOKUP($A88,'Annex 2 Designated EHV charges'!$A:$P,COLUMN(E88)+4,FALSE)=0,"",VLOOKUP($A88,'Annex 2 Designated EHV charges'!$A:$P,COLUMN(E88)+4,FALSE)),"")</f>
        <v/>
      </c>
      <c r="F88" s="201" t="str">
        <f>IFERROR(IF(VLOOKUP($A88,'Annex 2 Designated EHV charges'!$A:$P,COLUMN(F88)+4,FALSE)=0,"",VLOOKUP($A88,'Annex 2 Designated EHV charges'!$A:$P,COLUMN(F88)+4,FALSE)),"")</f>
        <v/>
      </c>
      <c r="G88" s="201" t="str">
        <f>IFERROR(IF(VLOOKUP($A88,'Annex 2 Designated EHV charges'!$A:$P,COLUMN(G88)+4,FALSE)=0,"",VLOOKUP($A88,'Annex 2 Designated EHV charges'!$A:$P,COLUMN(G88)+4,FALSE)),"")</f>
        <v/>
      </c>
      <c r="H88" s="201" t="str">
        <f>IFERROR(IF(VLOOKUP($A88,'Annex 2 Designated EHV charges'!$A:$P,COLUMN(H88)+4,FALSE)=0,"",VLOOKUP($A88,'Annex 2 Designated EHV charges'!$A:$P,COLUMN(H88)+4,FALSE)),"")</f>
        <v/>
      </c>
    </row>
    <row r="89" spans="1:8" x14ac:dyDescent="0.2">
      <c r="A89" s="203" t="str">
        <f t="array" ref="A89">IFERROR(INDEX('Annex 2 Designated EHV charges'!$A$11:$A$400, MATCH(0, IF(ISBLANK('Annex 2 Designated EHV charges'!$A$11:$A$400),1, COUNTIF(A$4:$A88, 'Annex 2 Designated EHV charges'!$A$11:$A$400)), 0)),"")</f>
        <v/>
      </c>
      <c r="B89" s="203" t="str">
        <f>IF($A89="","",VLOOKUP($A89,'Annex 2 Designated EHV charges'!$A:$O,2,0))</f>
        <v/>
      </c>
      <c r="C89" s="204" t="str">
        <f>IF($A89="","",VLOOKUP($A89,'Annex 2 Designated EHV charges'!$A:$O,3,0))</f>
        <v/>
      </c>
      <c r="D89" s="203" t="str">
        <f>IF($A89="","",VLOOKUP($A89,'Annex 2 Designated EHV charges'!$A:$O,7,0))</f>
        <v/>
      </c>
      <c r="E89" s="202" t="str">
        <f>IFERROR(IF(VLOOKUP($A89,'Annex 2 Designated EHV charges'!$A:$P,COLUMN(E89)+4,FALSE)=0,"",VLOOKUP($A89,'Annex 2 Designated EHV charges'!$A:$P,COLUMN(E89)+4,FALSE)),"")</f>
        <v/>
      </c>
      <c r="F89" s="201" t="str">
        <f>IFERROR(IF(VLOOKUP($A89,'Annex 2 Designated EHV charges'!$A:$P,COLUMN(F89)+4,FALSE)=0,"",VLOOKUP($A89,'Annex 2 Designated EHV charges'!$A:$P,COLUMN(F89)+4,FALSE)),"")</f>
        <v/>
      </c>
      <c r="G89" s="201" t="str">
        <f>IFERROR(IF(VLOOKUP($A89,'Annex 2 Designated EHV charges'!$A:$P,COLUMN(G89)+4,FALSE)=0,"",VLOOKUP($A89,'Annex 2 Designated EHV charges'!$A:$P,COLUMN(G89)+4,FALSE)),"")</f>
        <v/>
      </c>
      <c r="H89" s="201" t="str">
        <f>IFERROR(IF(VLOOKUP($A89,'Annex 2 Designated EHV charges'!$A:$P,COLUMN(H89)+4,FALSE)=0,"",VLOOKUP($A89,'Annex 2 Designated EHV charges'!$A:$P,COLUMN(H89)+4,FALSE)),"")</f>
        <v/>
      </c>
    </row>
    <row r="90" spans="1:8" x14ac:dyDescent="0.2">
      <c r="A90" s="203" t="str">
        <f t="array" ref="A90">IFERROR(INDEX('Annex 2 Designated EHV charges'!$A$11:$A$400, MATCH(0, IF(ISBLANK('Annex 2 Designated EHV charges'!$A$11:$A$400),1, COUNTIF(A$4:$A89, 'Annex 2 Designated EHV charges'!$A$11:$A$400)), 0)),"")</f>
        <v/>
      </c>
      <c r="B90" s="203" t="str">
        <f>IF($A90="","",VLOOKUP($A90,'Annex 2 Designated EHV charges'!$A:$O,2,0))</f>
        <v/>
      </c>
      <c r="C90" s="204" t="str">
        <f>IF($A90="","",VLOOKUP($A90,'Annex 2 Designated EHV charges'!$A:$O,3,0))</f>
        <v/>
      </c>
      <c r="D90" s="203" t="str">
        <f>IF($A90="","",VLOOKUP($A90,'Annex 2 Designated EHV charges'!$A:$O,7,0))</f>
        <v/>
      </c>
      <c r="E90" s="202" t="str">
        <f>IFERROR(IF(VLOOKUP($A90,'Annex 2 Designated EHV charges'!$A:$P,COLUMN(E90)+4,FALSE)=0,"",VLOOKUP($A90,'Annex 2 Designated EHV charges'!$A:$P,COLUMN(E90)+4,FALSE)),"")</f>
        <v/>
      </c>
      <c r="F90" s="201" t="str">
        <f>IFERROR(IF(VLOOKUP($A90,'Annex 2 Designated EHV charges'!$A:$P,COLUMN(F90)+4,FALSE)=0,"",VLOOKUP($A90,'Annex 2 Designated EHV charges'!$A:$P,COLUMN(F90)+4,FALSE)),"")</f>
        <v/>
      </c>
      <c r="G90" s="201" t="str">
        <f>IFERROR(IF(VLOOKUP($A90,'Annex 2 Designated EHV charges'!$A:$P,COLUMN(G90)+4,FALSE)=0,"",VLOOKUP($A90,'Annex 2 Designated EHV charges'!$A:$P,COLUMN(G90)+4,FALSE)),"")</f>
        <v/>
      </c>
      <c r="H90" s="201" t="str">
        <f>IFERROR(IF(VLOOKUP($A90,'Annex 2 Designated EHV charges'!$A:$P,COLUMN(H90)+4,FALSE)=0,"",VLOOKUP($A90,'Annex 2 Designated EHV charges'!$A:$P,COLUMN(H90)+4,FALSE)),"")</f>
        <v/>
      </c>
    </row>
    <row r="91" spans="1:8" x14ac:dyDescent="0.2">
      <c r="A91" s="203" t="str">
        <f t="array" ref="A91">IFERROR(INDEX('Annex 2 Designated EHV charges'!$A$11:$A$400, MATCH(0, IF(ISBLANK('Annex 2 Designated EHV charges'!$A$11:$A$400),1, COUNTIF(A$4:$A90, 'Annex 2 Designated EHV charges'!$A$11:$A$400)), 0)),"")</f>
        <v/>
      </c>
      <c r="B91" s="203" t="str">
        <f>IF($A91="","",VLOOKUP($A91,'Annex 2 Designated EHV charges'!$A:$O,2,0))</f>
        <v/>
      </c>
      <c r="C91" s="204" t="str">
        <f>IF($A91="","",VLOOKUP($A91,'Annex 2 Designated EHV charges'!$A:$O,3,0))</f>
        <v/>
      </c>
      <c r="D91" s="203" t="str">
        <f>IF($A91="","",VLOOKUP($A91,'Annex 2 Designated EHV charges'!$A:$O,7,0))</f>
        <v/>
      </c>
      <c r="E91" s="202" t="str">
        <f>IFERROR(IF(VLOOKUP($A91,'Annex 2 Designated EHV charges'!$A:$P,COLUMN(E91)+4,FALSE)=0,"",VLOOKUP($A91,'Annex 2 Designated EHV charges'!$A:$P,COLUMN(E91)+4,FALSE)),"")</f>
        <v/>
      </c>
      <c r="F91" s="201" t="str">
        <f>IFERROR(IF(VLOOKUP($A91,'Annex 2 Designated EHV charges'!$A:$P,COLUMN(F91)+4,FALSE)=0,"",VLOOKUP($A91,'Annex 2 Designated EHV charges'!$A:$P,COLUMN(F91)+4,FALSE)),"")</f>
        <v/>
      </c>
      <c r="G91" s="201" t="str">
        <f>IFERROR(IF(VLOOKUP($A91,'Annex 2 Designated EHV charges'!$A:$P,COLUMN(G91)+4,FALSE)=0,"",VLOOKUP($A91,'Annex 2 Designated EHV charges'!$A:$P,COLUMN(G91)+4,FALSE)),"")</f>
        <v/>
      </c>
      <c r="H91" s="201" t="str">
        <f>IFERROR(IF(VLOOKUP($A91,'Annex 2 Designated EHV charges'!$A:$P,COLUMN(H91)+4,FALSE)=0,"",VLOOKUP($A91,'Annex 2 Designated EHV charges'!$A:$P,COLUMN(H91)+4,FALSE)),"")</f>
        <v/>
      </c>
    </row>
    <row r="92" spans="1:8" x14ac:dyDescent="0.2">
      <c r="A92" s="203" t="str">
        <f t="array" ref="A92">IFERROR(INDEX('Annex 2 Designated EHV charges'!$A$11:$A$400, MATCH(0, IF(ISBLANK('Annex 2 Designated EHV charges'!$A$11:$A$400),1, COUNTIF(A$4:$A91, 'Annex 2 Designated EHV charges'!$A$11:$A$400)), 0)),"")</f>
        <v/>
      </c>
      <c r="B92" s="203" t="str">
        <f>IF($A92="","",VLOOKUP($A92,'Annex 2 Designated EHV charges'!$A:$O,2,0))</f>
        <v/>
      </c>
      <c r="C92" s="204" t="str">
        <f>IF($A92="","",VLOOKUP($A92,'Annex 2 Designated EHV charges'!$A:$O,3,0))</f>
        <v/>
      </c>
      <c r="D92" s="203" t="str">
        <f>IF($A92="","",VLOOKUP($A92,'Annex 2 Designated EHV charges'!$A:$O,7,0))</f>
        <v/>
      </c>
      <c r="E92" s="202" t="str">
        <f>IFERROR(IF(VLOOKUP($A92,'Annex 2 Designated EHV charges'!$A:$P,COLUMN(E92)+4,FALSE)=0,"",VLOOKUP($A92,'Annex 2 Designated EHV charges'!$A:$P,COLUMN(E92)+4,FALSE)),"")</f>
        <v/>
      </c>
      <c r="F92" s="201" t="str">
        <f>IFERROR(IF(VLOOKUP($A92,'Annex 2 Designated EHV charges'!$A:$P,COLUMN(F92)+4,FALSE)=0,"",VLOOKUP($A92,'Annex 2 Designated EHV charges'!$A:$P,COLUMN(F92)+4,FALSE)),"")</f>
        <v/>
      </c>
      <c r="G92" s="201" t="str">
        <f>IFERROR(IF(VLOOKUP($A92,'Annex 2 Designated EHV charges'!$A:$P,COLUMN(G92)+4,FALSE)=0,"",VLOOKUP($A92,'Annex 2 Designated EHV charges'!$A:$P,COLUMN(G92)+4,FALSE)),"")</f>
        <v/>
      </c>
      <c r="H92" s="201" t="str">
        <f>IFERROR(IF(VLOOKUP($A92,'Annex 2 Designated EHV charges'!$A:$P,COLUMN(H92)+4,FALSE)=0,"",VLOOKUP($A92,'Annex 2 Designated EHV charges'!$A:$P,COLUMN(H92)+4,FALSE)),"")</f>
        <v/>
      </c>
    </row>
    <row r="93" spans="1:8" x14ac:dyDescent="0.2">
      <c r="A93" s="203" t="str">
        <f t="array" ref="A93">IFERROR(INDEX('Annex 2 Designated EHV charges'!$A$11:$A$400, MATCH(0, IF(ISBLANK('Annex 2 Designated EHV charges'!$A$11:$A$400),1, COUNTIF(A$4:$A92, 'Annex 2 Designated EHV charges'!$A$11:$A$400)), 0)),"")</f>
        <v/>
      </c>
      <c r="B93" s="203" t="str">
        <f>IF($A93="","",VLOOKUP($A93,'Annex 2 Designated EHV charges'!$A:$O,2,0))</f>
        <v/>
      </c>
      <c r="C93" s="204" t="str">
        <f>IF($A93="","",VLOOKUP($A93,'Annex 2 Designated EHV charges'!$A:$O,3,0))</f>
        <v/>
      </c>
      <c r="D93" s="203" t="str">
        <f>IF($A93="","",VLOOKUP($A93,'Annex 2 Designated EHV charges'!$A:$O,7,0))</f>
        <v/>
      </c>
      <c r="E93" s="202" t="str">
        <f>IFERROR(IF(VLOOKUP($A93,'Annex 2 Designated EHV charges'!$A:$P,COLUMN(E93)+4,FALSE)=0,"",VLOOKUP($A93,'Annex 2 Designated EHV charges'!$A:$P,COLUMN(E93)+4,FALSE)),"")</f>
        <v/>
      </c>
      <c r="F93" s="201" t="str">
        <f>IFERROR(IF(VLOOKUP($A93,'Annex 2 Designated EHV charges'!$A:$P,COLUMN(F93)+4,FALSE)=0,"",VLOOKUP($A93,'Annex 2 Designated EHV charges'!$A:$P,COLUMN(F93)+4,FALSE)),"")</f>
        <v/>
      </c>
      <c r="G93" s="201" t="str">
        <f>IFERROR(IF(VLOOKUP($A93,'Annex 2 Designated EHV charges'!$A:$P,COLUMN(G93)+4,FALSE)=0,"",VLOOKUP($A93,'Annex 2 Designated EHV charges'!$A:$P,COLUMN(G93)+4,FALSE)),"")</f>
        <v/>
      </c>
      <c r="H93" s="201" t="str">
        <f>IFERROR(IF(VLOOKUP($A93,'Annex 2 Designated EHV charges'!$A:$P,COLUMN(H93)+4,FALSE)=0,"",VLOOKUP($A93,'Annex 2 Designated EHV charges'!$A:$P,COLUMN(H93)+4,FALSE)),"")</f>
        <v/>
      </c>
    </row>
    <row r="94" spans="1:8" x14ac:dyDescent="0.2">
      <c r="A94" s="203" t="str">
        <f t="array" ref="A94">IFERROR(INDEX('Annex 2 Designated EHV charges'!$A$11:$A$400, MATCH(0, IF(ISBLANK('Annex 2 Designated EHV charges'!$A$11:$A$400),1, COUNTIF(A$4:$A93, 'Annex 2 Designated EHV charges'!$A$11:$A$400)), 0)),"")</f>
        <v/>
      </c>
      <c r="B94" s="203" t="str">
        <f>IF($A94="","",VLOOKUP($A94,'Annex 2 Designated EHV charges'!$A:$O,2,0))</f>
        <v/>
      </c>
      <c r="C94" s="204" t="str">
        <f>IF($A94="","",VLOOKUP($A94,'Annex 2 Designated EHV charges'!$A:$O,3,0))</f>
        <v/>
      </c>
      <c r="D94" s="203" t="str">
        <f>IF($A94="","",VLOOKUP($A94,'Annex 2 Designated EHV charges'!$A:$O,7,0))</f>
        <v/>
      </c>
      <c r="E94" s="202" t="str">
        <f>IFERROR(IF(VLOOKUP($A94,'Annex 2 Designated EHV charges'!$A:$P,COLUMN(E94)+4,FALSE)=0,"",VLOOKUP($A94,'Annex 2 Designated EHV charges'!$A:$P,COLUMN(E94)+4,FALSE)),"")</f>
        <v/>
      </c>
      <c r="F94" s="201" t="str">
        <f>IFERROR(IF(VLOOKUP($A94,'Annex 2 Designated EHV charges'!$A:$P,COLUMN(F94)+4,FALSE)=0,"",VLOOKUP($A94,'Annex 2 Designated EHV charges'!$A:$P,COLUMN(F94)+4,FALSE)),"")</f>
        <v/>
      </c>
      <c r="G94" s="201" t="str">
        <f>IFERROR(IF(VLOOKUP($A94,'Annex 2 Designated EHV charges'!$A:$P,COLUMN(G94)+4,FALSE)=0,"",VLOOKUP($A94,'Annex 2 Designated EHV charges'!$A:$P,COLUMN(G94)+4,FALSE)),"")</f>
        <v/>
      </c>
      <c r="H94" s="201" t="str">
        <f>IFERROR(IF(VLOOKUP($A94,'Annex 2 Designated EHV charges'!$A:$P,COLUMN(H94)+4,FALSE)=0,"",VLOOKUP($A94,'Annex 2 Designated EHV charges'!$A:$P,COLUMN(H94)+4,FALSE)),"")</f>
        <v/>
      </c>
    </row>
    <row r="95" spans="1:8" x14ac:dyDescent="0.2">
      <c r="A95" s="203" t="str">
        <f t="array" ref="A95">IFERROR(INDEX('Annex 2 Designated EHV charges'!$A$11:$A$400, MATCH(0, IF(ISBLANK('Annex 2 Designated EHV charges'!$A$11:$A$400),1, COUNTIF(A$4:$A94, 'Annex 2 Designated EHV charges'!$A$11:$A$400)), 0)),"")</f>
        <v/>
      </c>
      <c r="B95" s="203" t="str">
        <f>IF($A95="","",VLOOKUP($A95,'Annex 2 Designated EHV charges'!$A:$O,2,0))</f>
        <v/>
      </c>
      <c r="C95" s="204" t="str">
        <f>IF($A95="","",VLOOKUP($A95,'Annex 2 Designated EHV charges'!$A:$O,3,0))</f>
        <v/>
      </c>
      <c r="D95" s="203" t="str">
        <f>IF($A95="","",VLOOKUP($A95,'Annex 2 Designated EHV charges'!$A:$O,7,0))</f>
        <v/>
      </c>
      <c r="E95" s="202" t="str">
        <f>IFERROR(IF(VLOOKUP($A95,'Annex 2 Designated EHV charges'!$A:$P,COLUMN(E95)+4,FALSE)=0,"",VLOOKUP($A95,'Annex 2 Designated EHV charges'!$A:$P,COLUMN(E95)+4,FALSE)),"")</f>
        <v/>
      </c>
      <c r="F95" s="201" t="str">
        <f>IFERROR(IF(VLOOKUP($A95,'Annex 2 Designated EHV charges'!$A:$P,COLUMN(F95)+4,FALSE)=0,"",VLOOKUP($A95,'Annex 2 Designated EHV charges'!$A:$P,COLUMN(F95)+4,FALSE)),"")</f>
        <v/>
      </c>
      <c r="G95" s="201" t="str">
        <f>IFERROR(IF(VLOOKUP($A95,'Annex 2 Designated EHV charges'!$A:$P,COLUMN(G95)+4,FALSE)=0,"",VLOOKUP($A95,'Annex 2 Designated EHV charges'!$A:$P,COLUMN(G95)+4,FALSE)),"")</f>
        <v/>
      </c>
      <c r="H95" s="201" t="str">
        <f>IFERROR(IF(VLOOKUP($A95,'Annex 2 Designated EHV charges'!$A:$P,COLUMN(H95)+4,FALSE)=0,"",VLOOKUP($A95,'Annex 2 Designated EHV charges'!$A:$P,COLUMN(H95)+4,FALSE)),"")</f>
        <v/>
      </c>
    </row>
    <row r="96" spans="1:8" x14ac:dyDescent="0.2">
      <c r="A96" s="203" t="str">
        <f t="array" ref="A96">IFERROR(INDEX('Annex 2 Designated EHV charges'!$A$11:$A$400, MATCH(0, IF(ISBLANK('Annex 2 Designated EHV charges'!$A$11:$A$400),1, COUNTIF(A$4:$A95, 'Annex 2 Designated EHV charges'!$A$11:$A$400)), 0)),"")</f>
        <v/>
      </c>
      <c r="B96" s="203" t="str">
        <f>IF($A96="","",VLOOKUP($A96,'Annex 2 Designated EHV charges'!$A:$O,2,0))</f>
        <v/>
      </c>
      <c r="C96" s="204" t="str">
        <f>IF($A96="","",VLOOKUP($A96,'Annex 2 Designated EHV charges'!$A:$O,3,0))</f>
        <v/>
      </c>
      <c r="D96" s="203" t="str">
        <f>IF($A96="","",VLOOKUP($A96,'Annex 2 Designated EHV charges'!$A:$O,7,0))</f>
        <v/>
      </c>
      <c r="E96" s="202" t="str">
        <f>IFERROR(IF(VLOOKUP($A96,'Annex 2 Designated EHV charges'!$A:$P,COLUMN(E96)+4,FALSE)=0,"",VLOOKUP($A96,'Annex 2 Designated EHV charges'!$A:$P,COLUMN(E96)+4,FALSE)),"")</f>
        <v/>
      </c>
      <c r="F96" s="201" t="str">
        <f>IFERROR(IF(VLOOKUP($A96,'Annex 2 Designated EHV charges'!$A:$P,COLUMN(F96)+4,FALSE)=0,"",VLOOKUP($A96,'Annex 2 Designated EHV charges'!$A:$P,COLUMN(F96)+4,FALSE)),"")</f>
        <v/>
      </c>
      <c r="G96" s="201" t="str">
        <f>IFERROR(IF(VLOOKUP($A96,'Annex 2 Designated EHV charges'!$A:$P,COLUMN(G96)+4,FALSE)=0,"",VLOOKUP($A96,'Annex 2 Designated EHV charges'!$A:$P,COLUMN(G96)+4,FALSE)),"")</f>
        <v/>
      </c>
      <c r="H96" s="201" t="str">
        <f>IFERROR(IF(VLOOKUP($A96,'Annex 2 Designated EHV charges'!$A:$P,COLUMN(H96)+4,FALSE)=0,"",VLOOKUP($A96,'Annex 2 Designated EHV charges'!$A:$P,COLUMN(H96)+4,FALSE)),"")</f>
        <v/>
      </c>
    </row>
    <row r="97" spans="1:8" x14ac:dyDescent="0.2">
      <c r="A97" s="203" t="str">
        <f t="array" ref="A97">IFERROR(INDEX('Annex 2 Designated EHV charges'!$A$11:$A$400, MATCH(0, IF(ISBLANK('Annex 2 Designated EHV charges'!$A$11:$A$400),1, COUNTIF(A$4:$A96, 'Annex 2 Designated EHV charges'!$A$11:$A$400)), 0)),"")</f>
        <v/>
      </c>
      <c r="B97" s="203" t="str">
        <f>IF($A97="","",VLOOKUP($A97,'Annex 2 Designated EHV charges'!$A:$O,2,0))</f>
        <v/>
      </c>
      <c r="C97" s="204" t="str">
        <f>IF($A97="","",VLOOKUP($A97,'Annex 2 Designated EHV charges'!$A:$O,3,0))</f>
        <v/>
      </c>
      <c r="D97" s="203" t="str">
        <f>IF($A97="","",VLOOKUP($A97,'Annex 2 Designated EHV charges'!$A:$O,7,0))</f>
        <v/>
      </c>
      <c r="E97" s="202" t="str">
        <f>IFERROR(IF(VLOOKUP($A97,'Annex 2 Designated EHV charges'!$A:$P,COLUMN(E97)+4,FALSE)=0,"",VLOOKUP($A97,'Annex 2 Designated EHV charges'!$A:$P,COLUMN(E97)+4,FALSE)),"")</f>
        <v/>
      </c>
      <c r="F97" s="201" t="str">
        <f>IFERROR(IF(VLOOKUP($A97,'Annex 2 Designated EHV charges'!$A:$P,COLUMN(F97)+4,FALSE)=0,"",VLOOKUP($A97,'Annex 2 Designated EHV charges'!$A:$P,COLUMN(F97)+4,FALSE)),"")</f>
        <v/>
      </c>
      <c r="G97" s="201" t="str">
        <f>IFERROR(IF(VLOOKUP($A97,'Annex 2 Designated EHV charges'!$A:$P,COLUMN(G97)+4,FALSE)=0,"",VLOOKUP($A97,'Annex 2 Designated EHV charges'!$A:$P,COLUMN(G97)+4,FALSE)),"")</f>
        <v/>
      </c>
      <c r="H97" s="201" t="str">
        <f>IFERROR(IF(VLOOKUP($A97,'Annex 2 Designated EHV charges'!$A:$P,COLUMN(H97)+4,FALSE)=0,"",VLOOKUP($A97,'Annex 2 Designated EHV charges'!$A:$P,COLUMN(H97)+4,FALSE)),"")</f>
        <v/>
      </c>
    </row>
    <row r="98" spans="1:8" x14ac:dyDescent="0.2">
      <c r="A98" s="203" t="str">
        <f t="array" ref="A98">IFERROR(INDEX('Annex 2 Designated EHV charges'!$A$11:$A$400, MATCH(0, IF(ISBLANK('Annex 2 Designated EHV charges'!$A$11:$A$400),1, COUNTIF(A$4:$A97, 'Annex 2 Designated EHV charges'!$A$11:$A$400)), 0)),"")</f>
        <v/>
      </c>
      <c r="B98" s="203" t="str">
        <f>IF($A98="","",VLOOKUP($A98,'Annex 2 Designated EHV charges'!$A:$O,2,0))</f>
        <v/>
      </c>
      <c r="C98" s="204" t="str">
        <f>IF($A98="","",VLOOKUP($A98,'Annex 2 Designated EHV charges'!$A:$O,3,0))</f>
        <v/>
      </c>
      <c r="D98" s="203" t="str">
        <f>IF($A98="","",VLOOKUP($A98,'Annex 2 Designated EHV charges'!$A:$O,7,0))</f>
        <v/>
      </c>
      <c r="E98" s="202" t="str">
        <f>IFERROR(IF(VLOOKUP($A98,'Annex 2 Designated EHV charges'!$A:$P,COLUMN(E98)+4,FALSE)=0,"",VLOOKUP($A98,'Annex 2 Designated EHV charges'!$A:$P,COLUMN(E98)+4,FALSE)),"")</f>
        <v/>
      </c>
      <c r="F98" s="201" t="str">
        <f>IFERROR(IF(VLOOKUP($A98,'Annex 2 Designated EHV charges'!$A:$P,COLUMN(F98)+4,FALSE)=0,"",VLOOKUP($A98,'Annex 2 Designated EHV charges'!$A:$P,COLUMN(F98)+4,FALSE)),"")</f>
        <v/>
      </c>
      <c r="G98" s="201" t="str">
        <f>IFERROR(IF(VLOOKUP($A98,'Annex 2 Designated EHV charges'!$A:$P,COLUMN(G98)+4,FALSE)=0,"",VLOOKUP($A98,'Annex 2 Designated EHV charges'!$A:$P,COLUMN(G98)+4,FALSE)),"")</f>
        <v/>
      </c>
      <c r="H98" s="201" t="str">
        <f>IFERROR(IF(VLOOKUP($A98,'Annex 2 Designated EHV charges'!$A:$P,COLUMN(H98)+4,FALSE)=0,"",VLOOKUP($A98,'Annex 2 Designated EHV charges'!$A:$P,COLUMN(H98)+4,FALSE)),"")</f>
        <v/>
      </c>
    </row>
    <row r="99" spans="1:8" x14ac:dyDescent="0.2">
      <c r="A99" s="203" t="str">
        <f t="array" ref="A99">IFERROR(INDEX('Annex 2 Designated EHV charges'!$A$11:$A$400, MATCH(0, IF(ISBLANK('Annex 2 Designated EHV charges'!$A$11:$A$400),1, COUNTIF(A$4:$A98, 'Annex 2 Designated EHV charges'!$A$11:$A$400)), 0)),"")</f>
        <v/>
      </c>
      <c r="B99" s="203" t="str">
        <f>IF($A99="","",VLOOKUP($A99,'Annex 2 Designated EHV charges'!$A:$O,2,0))</f>
        <v/>
      </c>
      <c r="C99" s="204" t="str">
        <f>IF($A99="","",VLOOKUP($A99,'Annex 2 Designated EHV charges'!$A:$O,3,0))</f>
        <v/>
      </c>
      <c r="D99" s="203" t="str">
        <f>IF($A99="","",VLOOKUP($A99,'Annex 2 Designated EHV charges'!$A:$O,7,0))</f>
        <v/>
      </c>
      <c r="E99" s="202" t="str">
        <f>IFERROR(IF(VLOOKUP($A99,'Annex 2 Designated EHV charges'!$A:$P,COLUMN(E99)+4,FALSE)=0,"",VLOOKUP($A99,'Annex 2 Designated EHV charges'!$A:$P,COLUMN(E99)+4,FALSE)),"")</f>
        <v/>
      </c>
      <c r="F99" s="201" t="str">
        <f>IFERROR(IF(VLOOKUP($A99,'Annex 2 Designated EHV charges'!$A:$P,COLUMN(F99)+4,FALSE)=0,"",VLOOKUP($A99,'Annex 2 Designated EHV charges'!$A:$P,COLUMN(F99)+4,FALSE)),"")</f>
        <v/>
      </c>
      <c r="G99" s="201" t="str">
        <f>IFERROR(IF(VLOOKUP($A99,'Annex 2 Designated EHV charges'!$A:$P,COLUMN(G99)+4,FALSE)=0,"",VLOOKUP($A99,'Annex 2 Designated EHV charges'!$A:$P,COLUMN(G99)+4,FALSE)),"")</f>
        <v/>
      </c>
      <c r="H99" s="201" t="str">
        <f>IFERROR(IF(VLOOKUP($A99,'Annex 2 Designated EHV charges'!$A:$P,COLUMN(H99)+4,FALSE)=0,"",VLOOKUP($A99,'Annex 2 Designated EHV charges'!$A:$P,COLUMN(H99)+4,FALSE)),"")</f>
        <v/>
      </c>
    </row>
    <row r="100" spans="1:8" x14ac:dyDescent="0.2">
      <c r="A100" s="203" t="str">
        <f t="array" ref="A100">IFERROR(INDEX('Annex 2 Designated EHV charges'!$A$11:$A$400, MATCH(0, IF(ISBLANK('Annex 2 Designated EHV charges'!$A$11:$A$400),1, COUNTIF(A$4:$A99, 'Annex 2 Designated EHV charges'!$A$11:$A$400)), 0)),"")</f>
        <v/>
      </c>
      <c r="B100" s="203" t="str">
        <f>IF($A100="","",VLOOKUP($A100,'Annex 2 Designated EHV charges'!$A:$O,2,0))</f>
        <v/>
      </c>
      <c r="C100" s="204" t="str">
        <f>IF($A100="","",VLOOKUP($A100,'Annex 2 Designated EHV charges'!$A:$O,3,0))</f>
        <v/>
      </c>
      <c r="D100" s="203" t="str">
        <f>IF($A100="","",VLOOKUP($A100,'Annex 2 Designated EHV charges'!$A:$O,7,0))</f>
        <v/>
      </c>
      <c r="E100" s="202" t="str">
        <f>IFERROR(IF(VLOOKUP($A100,'Annex 2 Designated EHV charges'!$A:$P,COLUMN(E100)+4,FALSE)=0,"",VLOOKUP($A100,'Annex 2 Designated EHV charges'!$A:$P,COLUMN(E100)+4,FALSE)),"")</f>
        <v/>
      </c>
      <c r="F100" s="201" t="str">
        <f>IFERROR(IF(VLOOKUP($A100,'Annex 2 Designated EHV charges'!$A:$P,COLUMN(F100)+4,FALSE)=0,"",VLOOKUP($A100,'Annex 2 Designated EHV charges'!$A:$P,COLUMN(F100)+4,FALSE)),"")</f>
        <v/>
      </c>
      <c r="G100" s="201" t="str">
        <f>IFERROR(IF(VLOOKUP($A100,'Annex 2 Designated EHV charges'!$A:$P,COLUMN(G100)+4,FALSE)=0,"",VLOOKUP($A100,'Annex 2 Designated EHV charges'!$A:$P,COLUMN(G100)+4,FALSE)),"")</f>
        <v/>
      </c>
      <c r="H100" s="201" t="str">
        <f>IFERROR(IF(VLOOKUP($A100,'Annex 2 Designated EHV charges'!$A:$P,COLUMN(H100)+4,FALSE)=0,"",VLOOKUP($A100,'Annex 2 Designated EHV charges'!$A:$P,COLUMN(H100)+4,FALSE)),"")</f>
        <v/>
      </c>
    </row>
    <row r="101" spans="1:8" x14ac:dyDescent="0.2">
      <c r="A101" s="203" t="str">
        <f t="array" ref="A101">IFERROR(INDEX('Annex 2 Designated EHV charges'!$A$11:$A$400, MATCH(0, IF(ISBLANK('Annex 2 Designated EHV charges'!$A$11:$A$400),1, COUNTIF(A$4:$A100, 'Annex 2 Designated EHV charges'!$A$11:$A$400)), 0)),"")</f>
        <v/>
      </c>
      <c r="B101" s="203" t="str">
        <f>IF($A101="","",VLOOKUP($A101,'Annex 2 Designated EHV charges'!$A:$O,2,0))</f>
        <v/>
      </c>
      <c r="C101" s="204" t="str">
        <f>IF($A101="","",VLOOKUP($A101,'Annex 2 Designated EHV charges'!$A:$O,3,0))</f>
        <v/>
      </c>
      <c r="D101" s="203" t="str">
        <f>IF($A101="","",VLOOKUP($A101,'Annex 2 Designated EHV charges'!$A:$O,7,0))</f>
        <v/>
      </c>
      <c r="E101" s="202" t="str">
        <f>IFERROR(IF(VLOOKUP($A101,'Annex 2 Designated EHV charges'!$A:$P,COLUMN(E101)+4,FALSE)=0,"",VLOOKUP($A101,'Annex 2 Designated EHV charges'!$A:$P,COLUMN(E101)+4,FALSE)),"")</f>
        <v/>
      </c>
      <c r="F101" s="201" t="str">
        <f>IFERROR(IF(VLOOKUP($A101,'Annex 2 Designated EHV charges'!$A:$P,COLUMN(F101)+4,FALSE)=0,"",VLOOKUP($A101,'Annex 2 Designated EHV charges'!$A:$P,COLUMN(F101)+4,FALSE)),"")</f>
        <v/>
      </c>
      <c r="G101" s="201" t="str">
        <f>IFERROR(IF(VLOOKUP($A101,'Annex 2 Designated EHV charges'!$A:$P,COLUMN(G101)+4,FALSE)=0,"",VLOOKUP($A101,'Annex 2 Designated EHV charges'!$A:$P,COLUMN(G101)+4,FALSE)),"")</f>
        <v/>
      </c>
      <c r="H101" s="201" t="str">
        <f>IFERROR(IF(VLOOKUP($A101,'Annex 2 Designated EHV charges'!$A:$P,COLUMN(H101)+4,FALSE)=0,"",VLOOKUP($A101,'Annex 2 Designated EHV charges'!$A:$P,COLUMN(H101)+4,FALSE)),"")</f>
        <v/>
      </c>
    </row>
    <row r="102" spans="1:8" x14ac:dyDescent="0.2">
      <c r="A102" s="203" t="str">
        <f t="array" ref="A102">IFERROR(INDEX('Annex 2 Designated EHV charges'!$A$11:$A$400, MATCH(0, IF(ISBLANK('Annex 2 Designated EHV charges'!$A$11:$A$400),1, COUNTIF(A$4:$A101, 'Annex 2 Designated EHV charges'!$A$11:$A$400)), 0)),"")</f>
        <v/>
      </c>
      <c r="B102" s="203" t="str">
        <f>IF($A102="","",VLOOKUP($A102,'Annex 2 Designated EHV charges'!$A:$O,2,0))</f>
        <v/>
      </c>
      <c r="C102" s="204" t="str">
        <f>IF($A102="","",VLOOKUP($A102,'Annex 2 Designated EHV charges'!$A:$O,3,0))</f>
        <v/>
      </c>
      <c r="D102" s="203" t="str">
        <f>IF($A102="","",VLOOKUP($A102,'Annex 2 Designated EHV charges'!$A:$O,7,0))</f>
        <v/>
      </c>
      <c r="E102" s="202" t="str">
        <f>IFERROR(IF(VLOOKUP($A102,'Annex 2 Designated EHV charges'!$A:$P,COLUMN(E102)+4,FALSE)=0,"",VLOOKUP($A102,'Annex 2 Designated EHV charges'!$A:$P,COLUMN(E102)+4,FALSE)),"")</f>
        <v/>
      </c>
      <c r="F102" s="201" t="str">
        <f>IFERROR(IF(VLOOKUP($A102,'Annex 2 Designated EHV charges'!$A:$P,COLUMN(F102)+4,FALSE)=0,"",VLOOKUP($A102,'Annex 2 Designated EHV charges'!$A:$P,COLUMN(F102)+4,FALSE)),"")</f>
        <v/>
      </c>
      <c r="G102" s="201" t="str">
        <f>IFERROR(IF(VLOOKUP($A102,'Annex 2 Designated EHV charges'!$A:$P,COLUMN(G102)+4,FALSE)=0,"",VLOOKUP($A102,'Annex 2 Designated EHV charges'!$A:$P,COLUMN(G102)+4,FALSE)),"")</f>
        <v/>
      </c>
      <c r="H102" s="201" t="str">
        <f>IFERROR(IF(VLOOKUP($A102,'Annex 2 Designated EHV charges'!$A:$P,COLUMN(H102)+4,FALSE)=0,"",VLOOKUP($A102,'Annex 2 Designated EHV charges'!$A:$P,COLUMN(H102)+4,FALSE)),"")</f>
        <v/>
      </c>
    </row>
    <row r="103" spans="1:8" x14ac:dyDescent="0.2">
      <c r="A103" s="203" t="str">
        <f t="array" ref="A103">IFERROR(INDEX('Annex 2 Designated EHV charges'!$A$11:$A$400, MATCH(0, IF(ISBLANK('Annex 2 Designated EHV charges'!$A$11:$A$400),1, COUNTIF(A$4:$A102, 'Annex 2 Designated EHV charges'!$A$11:$A$400)), 0)),"")</f>
        <v/>
      </c>
      <c r="B103" s="203" t="str">
        <f>IF($A103="","",VLOOKUP($A103,'Annex 2 Designated EHV charges'!$A:$O,2,0))</f>
        <v/>
      </c>
      <c r="C103" s="204" t="str">
        <f>IF($A103="","",VLOOKUP($A103,'Annex 2 Designated EHV charges'!$A:$O,3,0))</f>
        <v/>
      </c>
      <c r="D103" s="203" t="str">
        <f>IF($A103="","",VLOOKUP($A103,'Annex 2 Designated EHV charges'!$A:$O,7,0))</f>
        <v/>
      </c>
      <c r="E103" s="202" t="str">
        <f>IFERROR(IF(VLOOKUP($A103,'Annex 2 Designated EHV charges'!$A:$P,COLUMN(E103)+4,FALSE)=0,"",VLOOKUP($A103,'Annex 2 Designated EHV charges'!$A:$P,COLUMN(E103)+4,FALSE)),"")</f>
        <v/>
      </c>
      <c r="F103" s="201" t="str">
        <f>IFERROR(IF(VLOOKUP($A103,'Annex 2 Designated EHV charges'!$A:$P,COLUMN(F103)+4,FALSE)=0,"",VLOOKUP($A103,'Annex 2 Designated EHV charges'!$A:$P,COLUMN(F103)+4,FALSE)),"")</f>
        <v/>
      </c>
      <c r="G103" s="201" t="str">
        <f>IFERROR(IF(VLOOKUP($A103,'Annex 2 Designated EHV charges'!$A:$P,COLUMN(G103)+4,FALSE)=0,"",VLOOKUP($A103,'Annex 2 Designated EHV charges'!$A:$P,COLUMN(G103)+4,FALSE)),"")</f>
        <v/>
      </c>
      <c r="H103" s="201" t="str">
        <f>IFERROR(IF(VLOOKUP($A103,'Annex 2 Designated EHV charges'!$A:$P,COLUMN(H103)+4,FALSE)=0,"",VLOOKUP($A103,'Annex 2 Designated EHV charges'!$A:$P,COLUMN(H103)+4,FALSE)),"")</f>
        <v/>
      </c>
    </row>
    <row r="104" spans="1:8" x14ac:dyDescent="0.2">
      <c r="A104" s="203" t="str">
        <f t="array" ref="A104">IFERROR(INDEX('Annex 2 Designated EHV charges'!$A$11:$A$400, MATCH(0, IF(ISBLANK('Annex 2 Designated EHV charges'!$A$11:$A$400),1, COUNTIF(A$4:$A103, 'Annex 2 Designated EHV charges'!$A$11:$A$400)), 0)),"")</f>
        <v/>
      </c>
      <c r="B104" s="203" t="str">
        <f>IF($A104="","",VLOOKUP($A104,'Annex 2 Designated EHV charges'!$A:$O,2,0))</f>
        <v/>
      </c>
      <c r="C104" s="204" t="str">
        <f>IF($A104="","",VLOOKUP($A104,'Annex 2 Designated EHV charges'!$A:$O,3,0))</f>
        <v/>
      </c>
      <c r="D104" s="203" t="str">
        <f>IF($A104="","",VLOOKUP($A104,'Annex 2 Designated EHV charges'!$A:$O,7,0))</f>
        <v/>
      </c>
      <c r="E104" s="202" t="str">
        <f>IFERROR(IF(VLOOKUP($A104,'Annex 2 Designated EHV charges'!$A:$P,COLUMN(E104)+4,FALSE)=0,"",VLOOKUP($A104,'Annex 2 Designated EHV charges'!$A:$P,COLUMN(E104)+4,FALSE)),"")</f>
        <v/>
      </c>
      <c r="F104" s="201" t="str">
        <f>IFERROR(IF(VLOOKUP($A104,'Annex 2 Designated EHV charges'!$A:$P,COLUMN(F104)+4,FALSE)=0,"",VLOOKUP($A104,'Annex 2 Designated EHV charges'!$A:$P,COLUMN(F104)+4,FALSE)),"")</f>
        <v/>
      </c>
      <c r="G104" s="201" t="str">
        <f>IFERROR(IF(VLOOKUP($A104,'Annex 2 Designated EHV charges'!$A:$P,COLUMN(G104)+4,FALSE)=0,"",VLOOKUP($A104,'Annex 2 Designated EHV charges'!$A:$P,COLUMN(G104)+4,FALSE)),"")</f>
        <v/>
      </c>
      <c r="H104" s="201" t="str">
        <f>IFERROR(IF(VLOOKUP($A104,'Annex 2 Designated EHV charges'!$A:$P,COLUMN(H104)+4,FALSE)=0,"",VLOOKUP($A104,'Annex 2 Designated EHV charges'!$A:$P,COLUMN(H104)+4,FALSE)),"")</f>
        <v/>
      </c>
    </row>
    <row r="105" spans="1:8" x14ac:dyDescent="0.2">
      <c r="A105" s="203" t="str">
        <f t="array" ref="A105">IFERROR(INDEX('Annex 2 Designated EHV charges'!$A$11:$A$400, MATCH(0, IF(ISBLANK('Annex 2 Designated EHV charges'!$A$11:$A$400),1, COUNTIF(A$4:$A104, 'Annex 2 Designated EHV charges'!$A$11:$A$400)), 0)),"")</f>
        <v/>
      </c>
      <c r="B105" s="203" t="str">
        <f>IF($A105="","",VLOOKUP($A105,'Annex 2 Designated EHV charges'!$A:$O,2,0))</f>
        <v/>
      </c>
      <c r="C105" s="204" t="str">
        <f>IF($A105="","",VLOOKUP($A105,'Annex 2 Designated EHV charges'!$A:$O,3,0))</f>
        <v/>
      </c>
      <c r="D105" s="203" t="str">
        <f>IF($A105="","",VLOOKUP($A105,'Annex 2 Designated EHV charges'!$A:$O,7,0))</f>
        <v/>
      </c>
      <c r="E105" s="202" t="str">
        <f>IFERROR(IF(VLOOKUP($A105,'Annex 2 Designated EHV charges'!$A:$P,COLUMN(E105)+4,FALSE)=0,"",VLOOKUP($A105,'Annex 2 Designated EHV charges'!$A:$P,COLUMN(E105)+4,FALSE)),"")</f>
        <v/>
      </c>
      <c r="F105" s="201" t="str">
        <f>IFERROR(IF(VLOOKUP($A105,'Annex 2 Designated EHV charges'!$A:$P,COLUMN(F105)+4,FALSE)=0,"",VLOOKUP($A105,'Annex 2 Designated EHV charges'!$A:$P,COLUMN(F105)+4,FALSE)),"")</f>
        <v/>
      </c>
      <c r="G105" s="201" t="str">
        <f>IFERROR(IF(VLOOKUP($A105,'Annex 2 Designated EHV charges'!$A:$P,COLUMN(G105)+4,FALSE)=0,"",VLOOKUP($A105,'Annex 2 Designated EHV charges'!$A:$P,COLUMN(G105)+4,FALSE)),"")</f>
        <v/>
      </c>
      <c r="H105" s="201" t="str">
        <f>IFERROR(IF(VLOOKUP($A105,'Annex 2 Designated EHV charges'!$A:$P,COLUMN(H105)+4,FALSE)=0,"",VLOOKUP($A105,'Annex 2 Designated EHV charges'!$A:$P,COLUMN(H105)+4,FALSE)),"")</f>
        <v/>
      </c>
    </row>
    <row r="106" spans="1:8" x14ac:dyDescent="0.2">
      <c r="A106" s="203" t="str">
        <f t="array" ref="A106">IFERROR(INDEX('Annex 2 Designated EHV charges'!$A$11:$A$400, MATCH(0, IF(ISBLANK('Annex 2 Designated EHV charges'!$A$11:$A$400),1, COUNTIF(A$4:$A105, 'Annex 2 Designated EHV charges'!$A$11:$A$400)), 0)),"")</f>
        <v/>
      </c>
      <c r="B106" s="203" t="str">
        <f>IF($A106="","",VLOOKUP($A106,'Annex 2 Designated EHV charges'!$A:$O,2,0))</f>
        <v/>
      </c>
      <c r="C106" s="204" t="str">
        <f>IF($A106="","",VLOOKUP($A106,'Annex 2 Designated EHV charges'!$A:$O,3,0))</f>
        <v/>
      </c>
      <c r="D106" s="203" t="str">
        <f>IF($A106="","",VLOOKUP($A106,'Annex 2 Designated EHV charges'!$A:$O,7,0))</f>
        <v/>
      </c>
      <c r="E106" s="202" t="str">
        <f>IFERROR(IF(VLOOKUP($A106,'Annex 2 Designated EHV charges'!$A:$P,COLUMN(E106)+4,FALSE)=0,"",VLOOKUP($A106,'Annex 2 Designated EHV charges'!$A:$P,COLUMN(E106)+4,FALSE)),"")</f>
        <v/>
      </c>
      <c r="F106" s="201" t="str">
        <f>IFERROR(IF(VLOOKUP($A106,'Annex 2 Designated EHV charges'!$A:$P,COLUMN(F106)+4,FALSE)=0,"",VLOOKUP($A106,'Annex 2 Designated EHV charges'!$A:$P,COLUMN(F106)+4,FALSE)),"")</f>
        <v/>
      </c>
      <c r="G106" s="201" t="str">
        <f>IFERROR(IF(VLOOKUP($A106,'Annex 2 Designated EHV charges'!$A:$P,COLUMN(G106)+4,FALSE)=0,"",VLOOKUP($A106,'Annex 2 Designated EHV charges'!$A:$P,COLUMN(G106)+4,FALSE)),"")</f>
        <v/>
      </c>
      <c r="H106" s="201" t="str">
        <f>IFERROR(IF(VLOOKUP($A106,'Annex 2 Designated EHV charges'!$A:$P,COLUMN(H106)+4,FALSE)=0,"",VLOOKUP($A106,'Annex 2 Designated EHV charges'!$A:$P,COLUMN(H106)+4,FALSE)),"")</f>
        <v/>
      </c>
    </row>
    <row r="107" spans="1:8" x14ac:dyDescent="0.2">
      <c r="A107" s="203" t="str">
        <f t="array" ref="A107">IFERROR(INDEX('Annex 2 Designated EHV charges'!$A$11:$A$400, MATCH(0, IF(ISBLANK('Annex 2 Designated EHV charges'!$A$11:$A$400),1, COUNTIF(A$4:$A106, 'Annex 2 Designated EHV charges'!$A$11:$A$400)), 0)),"")</f>
        <v/>
      </c>
      <c r="B107" s="203" t="str">
        <f>IF($A107="","",VLOOKUP($A107,'Annex 2 Designated EHV charges'!$A:$O,2,0))</f>
        <v/>
      </c>
      <c r="C107" s="204" t="str">
        <f>IF($A107="","",VLOOKUP($A107,'Annex 2 Designated EHV charges'!$A:$O,3,0))</f>
        <v/>
      </c>
      <c r="D107" s="203" t="str">
        <f>IF($A107="","",VLOOKUP($A107,'Annex 2 Designated EHV charges'!$A:$O,7,0))</f>
        <v/>
      </c>
      <c r="E107" s="202" t="str">
        <f>IFERROR(IF(VLOOKUP($A107,'Annex 2 Designated EHV charges'!$A:$P,COLUMN(E107)+4,FALSE)=0,"",VLOOKUP($A107,'Annex 2 Designated EHV charges'!$A:$P,COLUMN(E107)+4,FALSE)),"")</f>
        <v/>
      </c>
      <c r="F107" s="201" t="str">
        <f>IFERROR(IF(VLOOKUP($A107,'Annex 2 Designated EHV charges'!$A:$P,COLUMN(F107)+4,FALSE)=0,"",VLOOKUP($A107,'Annex 2 Designated EHV charges'!$A:$P,COLUMN(F107)+4,FALSE)),"")</f>
        <v/>
      </c>
      <c r="G107" s="201" t="str">
        <f>IFERROR(IF(VLOOKUP($A107,'Annex 2 Designated EHV charges'!$A:$P,COLUMN(G107)+4,FALSE)=0,"",VLOOKUP($A107,'Annex 2 Designated EHV charges'!$A:$P,COLUMN(G107)+4,FALSE)),"")</f>
        <v/>
      </c>
      <c r="H107" s="201" t="str">
        <f>IFERROR(IF(VLOOKUP($A107,'Annex 2 Designated EHV charges'!$A:$P,COLUMN(H107)+4,FALSE)=0,"",VLOOKUP($A107,'Annex 2 Designated EHV charges'!$A:$P,COLUMN(H107)+4,FALSE)),"")</f>
        <v/>
      </c>
    </row>
    <row r="108" spans="1:8" x14ac:dyDescent="0.2">
      <c r="A108" s="203" t="str">
        <f t="array" ref="A108">IFERROR(INDEX('Annex 2 Designated EHV charges'!$A$11:$A$400, MATCH(0, IF(ISBLANK('Annex 2 Designated EHV charges'!$A$11:$A$400),1, COUNTIF(A$4:$A107, 'Annex 2 Designated EHV charges'!$A$11:$A$400)), 0)),"")</f>
        <v/>
      </c>
      <c r="B108" s="203" t="str">
        <f>IF($A108="","",VLOOKUP($A108,'Annex 2 Designated EHV charges'!$A:$O,2,0))</f>
        <v/>
      </c>
      <c r="C108" s="204" t="str">
        <f>IF($A108="","",VLOOKUP($A108,'Annex 2 Designated EHV charges'!$A:$O,3,0))</f>
        <v/>
      </c>
      <c r="D108" s="203" t="str">
        <f>IF($A108="","",VLOOKUP($A108,'Annex 2 Designated EHV charges'!$A:$O,7,0))</f>
        <v/>
      </c>
      <c r="E108" s="202" t="str">
        <f>IFERROR(IF(VLOOKUP($A108,'Annex 2 Designated EHV charges'!$A:$P,COLUMN(E108)+4,FALSE)=0,"",VLOOKUP($A108,'Annex 2 Designated EHV charges'!$A:$P,COLUMN(E108)+4,FALSE)),"")</f>
        <v/>
      </c>
      <c r="F108" s="201" t="str">
        <f>IFERROR(IF(VLOOKUP($A108,'Annex 2 Designated EHV charges'!$A:$P,COLUMN(F108)+4,FALSE)=0,"",VLOOKUP($A108,'Annex 2 Designated EHV charges'!$A:$P,COLUMN(F108)+4,FALSE)),"")</f>
        <v/>
      </c>
      <c r="G108" s="201" t="str">
        <f>IFERROR(IF(VLOOKUP($A108,'Annex 2 Designated EHV charges'!$A:$P,COLUMN(G108)+4,FALSE)=0,"",VLOOKUP($A108,'Annex 2 Designated EHV charges'!$A:$P,COLUMN(G108)+4,FALSE)),"")</f>
        <v/>
      </c>
      <c r="H108" s="201" t="str">
        <f>IFERROR(IF(VLOOKUP($A108,'Annex 2 Designated EHV charges'!$A:$P,COLUMN(H108)+4,FALSE)=0,"",VLOOKUP($A108,'Annex 2 Designated EHV charges'!$A:$P,COLUMN(H108)+4,FALSE)),"")</f>
        <v/>
      </c>
    </row>
    <row r="109" spans="1:8" x14ac:dyDescent="0.2">
      <c r="A109" s="203" t="str">
        <f t="array" ref="A109">IFERROR(INDEX('Annex 2 Designated EHV charges'!$A$11:$A$400, MATCH(0, IF(ISBLANK('Annex 2 Designated EHV charges'!$A$11:$A$400),1, COUNTIF(A$4:$A108, 'Annex 2 Designated EHV charges'!$A$11:$A$400)), 0)),"")</f>
        <v/>
      </c>
      <c r="B109" s="203" t="str">
        <f>IF($A109="","",VLOOKUP($A109,'Annex 2 Designated EHV charges'!$A:$O,2,0))</f>
        <v/>
      </c>
      <c r="C109" s="204" t="str">
        <f>IF($A109="","",VLOOKUP($A109,'Annex 2 Designated EHV charges'!$A:$O,3,0))</f>
        <v/>
      </c>
      <c r="D109" s="203" t="str">
        <f>IF($A109="","",VLOOKUP($A109,'Annex 2 Designated EHV charges'!$A:$O,7,0))</f>
        <v/>
      </c>
      <c r="E109" s="202" t="str">
        <f>IFERROR(IF(VLOOKUP($A109,'Annex 2 Designated EHV charges'!$A:$P,COLUMN(E109)+4,FALSE)=0,"",VLOOKUP($A109,'Annex 2 Designated EHV charges'!$A:$P,COLUMN(E109)+4,FALSE)),"")</f>
        <v/>
      </c>
      <c r="F109" s="201" t="str">
        <f>IFERROR(IF(VLOOKUP($A109,'Annex 2 Designated EHV charges'!$A:$P,COLUMN(F109)+4,FALSE)=0,"",VLOOKUP($A109,'Annex 2 Designated EHV charges'!$A:$P,COLUMN(F109)+4,FALSE)),"")</f>
        <v/>
      </c>
      <c r="G109" s="201" t="str">
        <f>IFERROR(IF(VLOOKUP($A109,'Annex 2 Designated EHV charges'!$A:$P,COLUMN(G109)+4,FALSE)=0,"",VLOOKUP($A109,'Annex 2 Designated EHV charges'!$A:$P,COLUMN(G109)+4,FALSE)),"")</f>
        <v/>
      </c>
      <c r="H109" s="201" t="str">
        <f>IFERROR(IF(VLOOKUP($A109,'Annex 2 Designated EHV charges'!$A:$P,COLUMN(H109)+4,FALSE)=0,"",VLOOKUP($A109,'Annex 2 Designated EHV charges'!$A:$P,COLUMN(H109)+4,FALSE)),"")</f>
        <v/>
      </c>
    </row>
    <row r="110" spans="1:8" x14ac:dyDescent="0.2">
      <c r="A110" s="203" t="str">
        <f t="array" ref="A110">IFERROR(INDEX('Annex 2 Designated EHV charges'!$A$11:$A$400, MATCH(0, IF(ISBLANK('Annex 2 Designated EHV charges'!$A$11:$A$400),1, COUNTIF(A$4:$A109, 'Annex 2 Designated EHV charges'!$A$11:$A$400)), 0)),"")</f>
        <v/>
      </c>
      <c r="B110" s="203" t="str">
        <f>IF($A110="","",VLOOKUP($A110,'Annex 2 Designated EHV charges'!$A:$O,2,0))</f>
        <v/>
      </c>
      <c r="C110" s="204" t="str">
        <f>IF($A110="","",VLOOKUP($A110,'Annex 2 Designated EHV charges'!$A:$O,3,0))</f>
        <v/>
      </c>
      <c r="D110" s="203" t="str">
        <f>IF($A110="","",VLOOKUP($A110,'Annex 2 Designated EHV charges'!$A:$O,7,0))</f>
        <v/>
      </c>
      <c r="E110" s="202" t="str">
        <f>IFERROR(IF(VLOOKUP($A110,'Annex 2 Designated EHV charges'!$A:$P,COLUMN(E110)+4,FALSE)=0,"",VLOOKUP($A110,'Annex 2 Designated EHV charges'!$A:$P,COLUMN(E110)+4,FALSE)),"")</f>
        <v/>
      </c>
      <c r="F110" s="201" t="str">
        <f>IFERROR(IF(VLOOKUP($A110,'Annex 2 Designated EHV charges'!$A:$P,COLUMN(F110)+4,FALSE)=0,"",VLOOKUP($A110,'Annex 2 Designated EHV charges'!$A:$P,COLUMN(F110)+4,FALSE)),"")</f>
        <v/>
      </c>
      <c r="G110" s="201" t="str">
        <f>IFERROR(IF(VLOOKUP($A110,'Annex 2 Designated EHV charges'!$A:$P,COLUMN(G110)+4,FALSE)=0,"",VLOOKUP($A110,'Annex 2 Designated EHV charges'!$A:$P,COLUMN(G110)+4,FALSE)),"")</f>
        <v/>
      </c>
      <c r="H110" s="201" t="str">
        <f>IFERROR(IF(VLOOKUP($A110,'Annex 2 Designated EHV charges'!$A:$P,COLUMN(H110)+4,FALSE)=0,"",VLOOKUP($A110,'Annex 2 Designated EHV charges'!$A:$P,COLUMN(H110)+4,FALSE)),"")</f>
        <v/>
      </c>
    </row>
    <row r="111" spans="1:8" x14ac:dyDescent="0.2">
      <c r="A111" s="203" t="str">
        <f t="array" ref="A111">IFERROR(INDEX('Annex 2 Designated EHV charges'!$A$11:$A$400, MATCH(0, IF(ISBLANK('Annex 2 Designated EHV charges'!$A$11:$A$400),1, COUNTIF(A$4:$A110, 'Annex 2 Designated EHV charges'!$A$11:$A$400)), 0)),"")</f>
        <v/>
      </c>
      <c r="B111" s="203" t="str">
        <f>IF($A111="","",VLOOKUP($A111,'Annex 2 Designated EHV charges'!$A:$O,2,0))</f>
        <v/>
      </c>
      <c r="C111" s="204" t="str">
        <f>IF($A111="","",VLOOKUP($A111,'Annex 2 Designated EHV charges'!$A:$O,3,0))</f>
        <v/>
      </c>
      <c r="D111" s="203" t="str">
        <f>IF($A111="","",VLOOKUP($A111,'Annex 2 Designated EHV charges'!$A:$O,7,0))</f>
        <v/>
      </c>
      <c r="E111" s="202" t="str">
        <f>IFERROR(IF(VLOOKUP($A111,'Annex 2 Designated EHV charges'!$A:$P,COLUMN(E111)+4,FALSE)=0,"",VLOOKUP($A111,'Annex 2 Designated EHV charges'!$A:$P,COLUMN(E111)+4,FALSE)),"")</f>
        <v/>
      </c>
      <c r="F111" s="201" t="str">
        <f>IFERROR(IF(VLOOKUP($A111,'Annex 2 Designated EHV charges'!$A:$P,COLUMN(F111)+4,FALSE)=0,"",VLOOKUP($A111,'Annex 2 Designated EHV charges'!$A:$P,COLUMN(F111)+4,FALSE)),"")</f>
        <v/>
      </c>
      <c r="G111" s="201" t="str">
        <f>IFERROR(IF(VLOOKUP($A111,'Annex 2 Designated EHV charges'!$A:$P,COLUMN(G111)+4,FALSE)=0,"",VLOOKUP($A111,'Annex 2 Designated EHV charges'!$A:$P,COLUMN(G111)+4,FALSE)),"")</f>
        <v/>
      </c>
      <c r="H111" s="201" t="str">
        <f>IFERROR(IF(VLOOKUP($A111,'Annex 2 Designated EHV charges'!$A:$P,COLUMN(H111)+4,FALSE)=0,"",VLOOKUP($A111,'Annex 2 Designated EHV charges'!$A:$P,COLUMN(H111)+4,FALSE)),"")</f>
        <v/>
      </c>
    </row>
    <row r="112" spans="1:8" x14ac:dyDescent="0.2">
      <c r="A112" s="203" t="str">
        <f t="array" ref="A112">IFERROR(INDEX('Annex 2 Designated EHV charges'!$A$11:$A$400, MATCH(0, IF(ISBLANK('Annex 2 Designated EHV charges'!$A$11:$A$400),1, COUNTIF(A$4:$A111, 'Annex 2 Designated EHV charges'!$A$11:$A$400)), 0)),"")</f>
        <v/>
      </c>
      <c r="B112" s="203" t="str">
        <f>IF($A112="","",VLOOKUP($A112,'Annex 2 Designated EHV charges'!$A:$O,2,0))</f>
        <v/>
      </c>
      <c r="C112" s="204" t="str">
        <f>IF($A112="","",VLOOKUP($A112,'Annex 2 Designated EHV charges'!$A:$O,3,0))</f>
        <v/>
      </c>
      <c r="D112" s="203" t="str">
        <f>IF($A112="","",VLOOKUP($A112,'Annex 2 Designated EHV charges'!$A:$O,7,0))</f>
        <v/>
      </c>
      <c r="E112" s="202" t="str">
        <f>IFERROR(IF(VLOOKUP($A112,'Annex 2 Designated EHV charges'!$A:$P,COLUMN(E112)+4,FALSE)=0,"",VLOOKUP($A112,'Annex 2 Designated EHV charges'!$A:$P,COLUMN(E112)+4,FALSE)),"")</f>
        <v/>
      </c>
      <c r="F112" s="201" t="str">
        <f>IFERROR(IF(VLOOKUP($A112,'Annex 2 Designated EHV charges'!$A:$P,COLUMN(F112)+4,FALSE)=0,"",VLOOKUP($A112,'Annex 2 Designated EHV charges'!$A:$P,COLUMN(F112)+4,FALSE)),"")</f>
        <v/>
      </c>
      <c r="G112" s="201" t="str">
        <f>IFERROR(IF(VLOOKUP($A112,'Annex 2 Designated EHV charges'!$A:$P,COLUMN(G112)+4,FALSE)=0,"",VLOOKUP($A112,'Annex 2 Designated EHV charges'!$A:$P,COLUMN(G112)+4,FALSE)),"")</f>
        <v/>
      </c>
      <c r="H112" s="201" t="str">
        <f>IFERROR(IF(VLOOKUP($A112,'Annex 2 Designated EHV charges'!$A:$P,COLUMN(H112)+4,FALSE)=0,"",VLOOKUP($A112,'Annex 2 Designated EHV charges'!$A:$P,COLUMN(H112)+4,FALSE)),"")</f>
        <v/>
      </c>
    </row>
    <row r="113" spans="1:8" x14ac:dyDescent="0.2">
      <c r="A113" s="203" t="str">
        <f t="array" ref="A113">IFERROR(INDEX('Annex 2 Designated EHV charges'!$A$11:$A$400, MATCH(0, IF(ISBLANK('Annex 2 Designated EHV charges'!$A$11:$A$400),1, COUNTIF(A$4:$A112, 'Annex 2 Designated EHV charges'!$A$11:$A$400)), 0)),"")</f>
        <v/>
      </c>
      <c r="B113" s="203" t="str">
        <f>IF($A113="","",VLOOKUP($A113,'Annex 2 Designated EHV charges'!$A:$O,2,0))</f>
        <v/>
      </c>
      <c r="C113" s="204" t="str">
        <f>IF($A113="","",VLOOKUP($A113,'Annex 2 Designated EHV charges'!$A:$O,3,0))</f>
        <v/>
      </c>
      <c r="D113" s="203" t="str">
        <f>IF($A113="","",VLOOKUP($A113,'Annex 2 Designated EHV charges'!$A:$O,7,0))</f>
        <v/>
      </c>
      <c r="E113" s="202" t="str">
        <f>IFERROR(IF(VLOOKUP($A113,'Annex 2 Designated EHV charges'!$A:$P,COLUMN(E113)+4,FALSE)=0,"",VLOOKUP($A113,'Annex 2 Designated EHV charges'!$A:$P,COLUMN(E113)+4,FALSE)),"")</f>
        <v/>
      </c>
      <c r="F113" s="201" t="str">
        <f>IFERROR(IF(VLOOKUP($A113,'Annex 2 Designated EHV charges'!$A:$P,COLUMN(F113)+4,FALSE)=0,"",VLOOKUP($A113,'Annex 2 Designated EHV charges'!$A:$P,COLUMN(F113)+4,FALSE)),"")</f>
        <v/>
      </c>
      <c r="G113" s="201" t="str">
        <f>IFERROR(IF(VLOOKUP($A113,'Annex 2 Designated EHV charges'!$A:$P,COLUMN(G113)+4,FALSE)=0,"",VLOOKUP($A113,'Annex 2 Designated EHV charges'!$A:$P,COLUMN(G113)+4,FALSE)),"")</f>
        <v/>
      </c>
      <c r="H113" s="201" t="str">
        <f>IFERROR(IF(VLOOKUP($A113,'Annex 2 Designated EHV charges'!$A:$P,COLUMN(H113)+4,FALSE)=0,"",VLOOKUP($A113,'Annex 2 Designated EHV charges'!$A:$P,COLUMN(H113)+4,FALSE)),"")</f>
        <v/>
      </c>
    </row>
    <row r="114" spans="1:8" x14ac:dyDescent="0.2">
      <c r="A114" s="203" t="str">
        <f t="array" ref="A114">IFERROR(INDEX('Annex 2 Designated EHV charges'!$A$11:$A$400, MATCH(0, IF(ISBLANK('Annex 2 Designated EHV charges'!$A$11:$A$400),1, COUNTIF(A$4:$A113, 'Annex 2 Designated EHV charges'!$A$11:$A$400)), 0)),"")</f>
        <v/>
      </c>
      <c r="B114" s="203" t="str">
        <f>IF($A114="","",VLOOKUP($A114,'Annex 2 Designated EHV charges'!$A:$O,2,0))</f>
        <v/>
      </c>
      <c r="C114" s="204" t="str">
        <f>IF($A114="","",VLOOKUP($A114,'Annex 2 Designated EHV charges'!$A:$O,3,0))</f>
        <v/>
      </c>
      <c r="D114" s="203" t="str">
        <f>IF($A114="","",VLOOKUP($A114,'Annex 2 Designated EHV charges'!$A:$O,7,0))</f>
        <v/>
      </c>
      <c r="E114" s="202" t="str">
        <f>IFERROR(IF(VLOOKUP($A114,'Annex 2 Designated EHV charges'!$A:$P,COLUMN(E114)+4,FALSE)=0,"",VLOOKUP($A114,'Annex 2 Designated EHV charges'!$A:$P,COLUMN(E114)+4,FALSE)),"")</f>
        <v/>
      </c>
      <c r="F114" s="201" t="str">
        <f>IFERROR(IF(VLOOKUP($A114,'Annex 2 Designated EHV charges'!$A:$P,COLUMN(F114)+4,FALSE)=0,"",VLOOKUP($A114,'Annex 2 Designated EHV charges'!$A:$P,COLUMN(F114)+4,FALSE)),"")</f>
        <v/>
      </c>
      <c r="G114" s="201" t="str">
        <f>IFERROR(IF(VLOOKUP($A114,'Annex 2 Designated EHV charges'!$A:$P,COLUMN(G114)+4,FALSE)=0,"",VLOOKUP($A114,'Annex 2 Designated EHV charges'!$A:$P,COLUMN(G114)+4,FALSE)),"")</f>
        <v/>
      </c>
      <c r="H114" s="201" t="str">
        <f>IFERROR(IF(VLOOKUP($A114,'Annex 2 Designated EHV charges'!$A:$P,COLUMN(H114)+4,FALSE)=0,"",VLOOKUP($A114,'Annex 2 Designated EHV charges'!$A:$P,COLUMN(H114)+4,FALSE)),"")</f>
        <v/>
      </c>
    </row>
    <row r="115" spans="1:8" x14ac:dyDescent="0.2">
      <c r="A115" s="203" t="str">
        <f t="array" ref="A115">IFERROR(INDEX('Annex 2 Designated EHV charges'!$A$11:$A$400, MATCH(0, IF(ISBLANK('Annex 2 Designated EHV charges'!$A$11:$A$400),1, COUNTIF(A$4:$A114, 'Annex 2 Designated EHV charges'!$A$11:$A$400)), 0)),"")</f>
        <v/>
      </c>
      <c r="B115" s="203" t="str">
        <f>IF($A115="","",VLOOKUP($A115,'Annex 2 Designated EHV charges'!$A:$O,2,0))</f>
        <v/>
      </c>
      <c r="C115" s="204" t="str">
        <f>IF($A115="","",VLOOKUP($A115,'Annex 2 Designated EHV charges'!$A:$O,3,0))</f>
        <v/>
      </c>
      <c r="D115" s="203" t="str">
        <f>IF($A115="","",VLOOKUP($A115,'Annex 2 Designated EHV charges'!$A:$O,7,0))</f>
        <v/>
      </c>
      <c r="E115" s="202" t="str">
        <f>IFERROR(IF(VLOOKUP($A115,'Annex 2 Designated EHV charges'!$A:$P,COLUMN(E115)+4,FALSE)=0,"",VLOOKUP($A115,'Annex 2 Designated EHV charges'!$A:$P,COLUMN(E115)+4,FALSE)),"")</f>
        <v/>
      </c>
      <c r="F115" s="201" t="str">
        <f>IFERROR(IF(VLOOKUP($A115,'Annex 2 Designated EHV charges'!$A:$P,COLUMN(F115)+4,FALSE)=0,"",VLOOKUP($A115,'Annex 2 Designated EHV charges'!$A:$P,COLUMN(F115)+4,FALSE)),"")</f>
        <v/>
      </c>
      <c r="G115" s="201" t="str">
        <f>IFERROR(IF(VLOOKUP($A115,'Annex 2 Designated EHV charges'!$A:$P,COLUMN(G115)+4,FALSE)=0,"",VLOOKUP($A115,'Annex 2 Designated EHV charges'!$A:$P,COLUMN(G115)+4,FALSE)),"")</f>
        <v/>
      </c>
      <c r="H115" s="201" t="str">
        <f>IFERROR(IF(VLOOKUP($A115,'Annex 2 Designated EHV charges'!$A:$P,COLUMN(H115)+4,FALSE)=0,"",VLOOKUP($A115,'Annex 2 Designated EHV charges'!$A:$P,COLUMN(H115)+4,FALSE)),"")</f>
        <v/>
      </c>
    </row>
    <row r="116" spans="1:8" x14ac:dyDescent="0.2">
      <c r="A116" s="203" t="str">
        <f t="array" ref="A116">IFERROR(INDEX('Annex 2 Designated EHV charges'!$A$11:$A$400, MATCH(0, IF(ISBLANK('Annex 2 Designated EHV charges'!$A$11:$A$400),1, COUNTIF(A$4:$A115, 'Annex 2 Designated EHV charges'!$A$11:$A$400)), 0)),"")</f>
        <v/>
      </c>
      <c r="B116" s="203" t="str">
        <f>IF($A116="","",VLOOKUP($A116,'Annex 2 Designated EHV charges'!$A:$O,2,0))</f>
        <v/>
      </c>
      <c r="C116" s="204" t="str">
        <f>IF($A116="","",VLOOKUP($A116,'Annex 2 Designated EHV charges'!$A:$O,3,0))</f>
        <v/>
      </c>
      <c r="D116" s="203" t="str">
        <f>IF($A116="","",VLOOKUP($A116,'Annex 2 Designated EHV charges'!$A:$O,7,0))</f>
        <v/>
      </c>
      <c r="E116" s="202" t="str">
        <f>IFERROR(IF(VLOOKUP($A116,'Annex 2 Designated EHV charges'!$A:$P,COLUMN(E116)+4,FALSE)=0,"",VLOOKUP($A116,'Annex 2 Designated EHV charges'!$A:$P,COLUMN(E116)+4,FALSE)),"")</f>
        <v/>
      </c>
      <c r="F116" s="201" t="str">
        <f>IFERROR(IF(VLOOKUP($A116,'Annex 2 Designated EHV charges'!$A:$P,COLUMN(F116)+4,FALSE)=0,"",VLOOKUP($A116,'Annex 2 Designated EHV charges'!$A:$P,COLUMN(F116)+4,FALSE)),"")</f>
        <v/>
      </c>
      <c r="G116" s="201" t="str">
        <f>IFERROR(IF(VLOOKUP($A116,'Annex 2 Designated EHV charges'!$A:$P,COLUMN(G116)+4,FALSE)=0,"",VLOOKUP($A116,'Annex 2 Designated EHV charges'!$A:$P,COLUMN(G116)+4,FALSE)),"")</f>
        <v/>
      </c>
      <c r="H116" s="201" t="str">
        <f>IFERROR(IF(VLOOKUP($A116,'Annex 2 Designated EHV charges'!$A:$P,COLUMN(H116)+4,FALSE)=0,"",VLOOKUP($A116,'Annex 2 Designated EHV charges'!$A:$P,COLUMN(H116)+4,FALSE)),"")</f>
        <v/>
      </c>
    </row>
    <row r="117" spans="1:8" x14ac:dyDescent="0.2">
      <c r="A117" s="203" t="str">
        <f t="array" ref="A117">IFERROR(INDEX('Annex 2 Designated EHV charges'!$A$11:$A$400, MATCH(0, IF(ISBLANK('Annex 2 Designated EHV charges'!$A$11:$A$400),1, COUNTIF(A$4:$A116, 'Annex 2 Designated EHV charges'!$A$11:$A$400)), 0)),"")</f>
        <v/>
      </c>
      <c r="B117" s="203" t="str">
        <f>IF($A117="","",VLOOKUP($A117,'Annex 2 Designated EHV charges'!$A:$O,2,0))</f>
        <v/>
      </c>
      <c r="C117" s="204" t="str">
        <f>IF($A117="","",VLOOKUP($A117,'Annex 2 Designated EHV charges'!$A:$O,3,0))</f>
        <v/>
      </c>
      <c r="D117" s="203" t="str">
        <f>IF($A117="","",VLOOKUP($A117,'Annex 2 Designated EHV charges'!$A:$O,7,0))</f>
        <v/>
      </c>
      <c r="E117" s="202" t="str">
        <f>IFERROR(IF(VLOOKUP($A117,'Annex 2 Designated EHV charges'!$A:$P,COLUMN(E117)+4,FALSE)=0,"",VLOOKUP($A117,'Annex 2 Designated EHV charges'!$A:$P,COLUMN(E117)+4,FALSE)),"")</f>
        <v/>
      </c>
      <c r="F117" s="201" t="str">
        <f>IFERROR(IF(VLOOKUP($A117,'Annex 2 Designated EHV charges'!$A:$P,COLUMN(F117)+4,FALSE)=0,"",VLOOKUP($A117,'Annex 2 Designated EHV charges'!$A:$P,COLUMN(F117)+4,FALSE)),"")</f>
        <v/>
      </c>
      <c r="G117" s="201" t="str">
        <f>IFERROR(IF(VLOOKUP($A117,'Annex 2 Designated EHV charges'!$A:$P,COLUMN(G117)+4,FALSE)=0,"",VLOOKUP($A117,'Annex 2 Designated EHV charges'!$A:$P,COLUMN(G117)+4,FALSE)),"")</f>
        <v/>
      </c>
      <c r="H117" s="201" t="str">
        <f>IFERROR(IF(VLOOKUP($A117,'Annex 2 Designated EHV charges'!$A:$P,COLUMN(H117)+4,FALSE)=0,"",VLOOKUP($A117,'Annex 2 Designated EHV charges'!$A:$P,COLUMN(H117)+4,FALSE)),"")</f>
        <v/>
      </c>
    </row>
    <row r="118" spans="1:8" x14ac:dyDescent="0.2">
      <c r="A118" s="203" t="str">
        <f t="array" ref="A118">IFERROR(INDEX('Annex 2 Designated EHV charges'!$A$11:$A$400, MATCH(0, IF(ISBLANK('Annex 2 Designated EHV charges'!$A$11:$A$400),1, COUNTIF(A$4:$A117, 'Annex 2 Designated EHV charges'!$A$11:$A$400)), 0)),"")</f>
        <v/>
      </c>
      <c r="B118" s="203" t="str">
        <f>IF($A118="","",VLOOKUP($A118,'Annex 2 Designated EHV charges'!$A:$O,2,0))</f>
        <v/>
      </c>
      <c r="C118" s="204" t="str">
        <f>IF($A118="","",VLOOKUP($A118,'Annex 2 Designated EHV charges'!$A:$O,3,0))</f>
        <v/>
      </c>
      <c r="D118" s="203" t="str">
        <f>IF($A118="","",VLOOKUP($A118,'Annex 2 Designated EHV charges'!$A:$O,7,0))</f>
        <v/>
      </c>
      <c r="E118" s="202" t="str">
        <f>IFERROR(IF(VLOOKUP($A118,'Annex 2 Designated EHV charges'!$A:$P,COLUMN(E118)+4,FALSE)=0,"",VLOOKUP($A118,'Annex 2 Designated EHV charges'!$A:$P,COLUMN(E118)+4,FALSE)),"")</f>
        <v/>
      </c>
      <c r="F118" s="201" t="str">
        <f>IFERROR(IF(VLOOKUP($A118,'Annex 2 Designated EHV charges'!$A:$P,COLUMN(F118)+4,FALSE)=0,"",VLOOKUP($A118,'Annex 2 Designated EHV charges'!$A:$P,COLUMN(F118)+4,FALSE)),"")</f>
        <v/>
      </c>
      <c r="G118" s="201" t="str">
        <f>IFERROR(IF(VLOOKUP($A118,'Annex 2 Designated EHV charges'!$A:$P,COLUMN(G118)+4,FALSE)=0,"",VLOOKUP($A118,'Annex 2 Designated EHV charges'!$A:$P,COLUMN(G118)+4,FALSE)),"")</f>
        <v/>
      </c>
      <c r="H118" s="201" t="str">
        <f>IFERROR(IF(VLOOKUP($A118,'Annex 2 Designated EHV charges'!$A:$P,COLUMN(H118)+4,FALSE)=0,"",VLOOKUP($A118,'Annex 2 Designated EHV charges'!$A:$P,COLUMN(H118)+4,FALSE)),"")</f>
        <v/>
      </c>
    </row>
    <row r="119" spans="1:8" x14ac:dyDescent="0.2">
      <c r="A119" s="203" t="str">
        <f t="array" ref="A119">IFERROR(INDEX('Annex 2 Designated EHV charges'!$A$11:$A$400, MATCH(0, IF(ISBLANK('Annex 2 Designated EHV charges'!$A$11:$A$400),1, COUNTIF(A$4:$A118, 'Annex 2 Designated EHV charges'!$A$11:$A$400)), 0)),"")</f>
        <v/>
      </c>
      <c r="B119" s="203" t="str">
        <f>IF($A119="","",VLOOKUP($A119,'Annex 2 Designated EHV charges'!$A:$O,2,0))</f>
        <v/>
      </c>
      <c r="C119" s="204" t="str">
        <f>IF($A119="","",VLOOKUP($A119,'Annex 2 Designated EHV charges'!$A:$O,3,0))</f>
        <v/>
      </c>
      <c r="D119" s="203" t="str">
        <f>IF($A119="","",VLOOKUP($A119,'Annex 2 Designated EHV charges'!$A:$O,7,0))</f>
        <v/>
      </c>
      <c r="E119" s="202" t="str">
        <f>IFERROR(IF(VLOOKUP($A119,'Annex 2 Designated EHV charges'!$A:$P,COLUMN(E119)+4,FALSE)=0,"",VLOOKUP($A119,'Annex 2 Designated EHV charges'!$A:$P,COLUMN(E119)+4,FALSE)),"")</f>
        <v/>
      </c>
      <c r="F119" s="201" t="str">
        <f>IFERROR(IF(VLOOKUP($A119,'Annex 2 Designated EHV charges'!$A:$P,COLUMN(F119)+4,FALSE)=0,"",VLOOKUP($A119,'Annex 2 Designated EHV charges'!$A:$P,COLUMN(F119)+4,FALSE)),"")</f>
        <v/>
      </c>
      <c r="G119" s="201" t="str">
        <f>IFERROR(IF(VLOOKUP($A119,'Annex 2 Designated EHV charges'!$A:$P,COLUMN(G119)+4,FALSE)=0,"",VLOOKUP($A119,'Annex 2 Designated EHV charges'!$A:$P,COLUMN(G119)+4,FALSE)),"")</f>
        <v/>
      </c>
      <c r="H119" s="201" t="str">
        <f>IFERROR(IF(VLOOKUP($A119,'Annex 2 Designated EHV charges'!$A:$P,COLUMN(H119)+4,FALSE)=0,"",VLOOKUP($A119,'Annex 2 Designated EHV charges'!$A:$P,COLUMN(H119)+4,FALSE)),"")</f>
        <v/>
      </c>
    </row>
    <row r="120" spans="1:8" x14ac:dyDescent="0.2">
      <c r="A120" s="203" t="str">
        <f t="array" ref="A120">IFERROR(INDEX('Annex 2 Designated EHV charges'!$A$11:$A$400, MATCH(0, IF(ISBLANK('Annex 2 Designated EHV charges'!$A$11:$A$400),1, COUNTIF(A$4:$A119, 'Annex 2 Designated EHV charges'!$A$11:$A$400)), 0)),"")</f>
        <v/>
      </c>
      <c r="B120" s="203" t="str">
        <f>IF($A120="","",VLOOKUP($A120,'Annex 2 Designated EHV charges'!$A:$O,2,0))</f>
        <v/>
      </c>
      <c r="C120" s="204" t="str">
        <f>IF($A120="","",VLOOKUP($A120,'Annex 2 Designated EHV charges'!$A:$O,3,0))</f>
        <v/>
      </c>
      <c r="D120" s="203" t="str">
        <f>IF($A120="","",VLOOKUP($A120,'Annex 2 Designated EHV charges'!$A:$O,7,0))</f>
        <v/>
      </c>
      <c r="E120" s="202" t="str">
        <f>IFERROR(IF(VLOOKUP($A120,'Annex 2 Designated EHV charges'!$A:$P,COLUMN(E120)+4,FALSE)=0,"",VLOOKUP($A120,'Annex 2 Designated EHV charges'!$A:$P,COLUMN(E120)+4,FALSE)),"")</f>
        <v/>
      </c>
      <c r="F120" s="201" t="str">
        <f>IFERROR(IF(VLOOKUP($A120,'Annex 2 Designated EHV charges'!$A:$P,COLUMN(F120)+4,FALSE)=0,"",VLOOKUP($A120,'Annex 2 Designated EHV charges'!$A:$P,COLUMN(F120)+4,FALSE)),"")</f>
        <v/>
      </c>
      <c r="G120" s="201" t="str">
        <f>IFERROR(IF(VLOOKUP($A120,'Annex 2 Designated EHV charges'!$A:$P,COLUMN(G120)+4,FALSE)=0,"",VLOOKUP($A120,'Annex 2 Designated EHV charges'!$A:$P,COLUMN(G120)+4,FALSE)),"")</f>
        <v/>
      </c>
      <c r="H120" s="201" t="str">
        <f>IFERROR(IF(VLOOKUP($A120,'Annex 2 Designated EHV charges'!$A:$P,COLUMN(H120)+4,FALSE)=0,"",VLOOKUP($A120,'Annex 2 Designated EHV charges'!$A:$P,COLUMN(H120)+4,FALSE)),"")</f>
        <v/>
      </c>
    </row>
    <row r="121" spans="1:8" x14ac:dyDescent="0.2">
      <c r="A121" s="203" t="str">
        <f t="array" ref="A121">IFERROR(INDEX('Annex 2 Designated EHV charges'!$A$11:$A$400, MATCH(0, IF(ISBLANK('Annex 2 Designated EHV charges'!$A$11:$A$400),1, COUNTIF(A$4:$A120, 'Annex 2 Designated EHV charges'!$A$11:$A$400)), 0)),"")</f>
        <v/>
      </c>
      <c r="B121" s="203" t="str">
        <f>IF($A121="","",VLOOKUP($A121,'Annex 2 Designated EHV charges'!$A:$O,2,0))</f>
        <v/>
      </c>
      <c r="C121" s="204" t="str">
        <f>IF($A121="","",VLOOKUP($A121,'Annex 2 Designated EHV charges'!$A:$O,3,0))</f>
        <v/>
      </c>
      <c r="D121" s="203" t="str">
        <f>IF($A121="","",VLOOKUP($A121,'Annex 2 Designated EHV charges'!$A:$O,7,0))</f>
        <v/>
      </c>
      <c r="E121" s="202" t="str">
        <f>IFERROR(IF(VLOOKUP($A121,'Annex 2 Designated EHV charges'!$A:$P,COLUMN(E121)+4,FALSE)=0,"",VLOOKUP($A121,'Annex 2 Designated EHV charges'!$A:$P,COLUMN(E121)+4,FALSE)),"")</f>
        <v/>
      </c>
      <c r="F121" s="201" t="str">
        <f>IFERROR(IF(VLOOKUP($A121,'Annex 2 Designated EHV charges'!$A:$P,COLUMN(F121)+4,FALSE)=0,"",VLOOKUP($A121,'Annex 2 Designated EHV charges'!$A:$P,COLUMN(F121)+4,FALSE)),"")</f>
        <v/>
      </c>
      <c r="G121" s="201" t="str">
        <f>IFERROR(IF(VLOOKUP($A121,'Annex 2 Designated EHV charges'!$A:$P,COLUMN(G121)+4,FALSE)=0,"",VLOOKUP($A121,'Annex 2 Designated EHV charges'!$A:$P,COLUMN(G121)+4,FALSE)),"")</f>
        <v/>
      </c>
      <c r="H121" s="201" t="str">
        <f>IFERROR(IF(VLOOKUP($A121,'Annex 2 Designated EHV charges'!$A:$P,COLUMN(H121)+4,FALSE)=0,"",VLOOKUP($A121,'Annex 2 Designated EHV charges'!$A:$P,COLUMN(H121)+4,FALSE)),"")</f>
        <v/>
      </c>
    </row>
    <row r="122" spans="1:8" x14ac:dyDescent="0.2">
      <c r="A122" s="203" t="str">
        <f t="array" ref="A122">IFERROR(INDEX('Annex 2 Designated EHV charges'!$A$11:$A$400, MATCH(0, IF(ISBLANK('Annex 2 Designated EHV charges'!$A$11:$A$400),1, COUNTIF(A$4:$A121, 'Annex 2 Designated EHV charges'!$A$11:$A$400)), 0)),"")</f>
        <v/>
      </c>
      <c r="B122" s="203" t="str">
        <f>IF($A122="","",VLOOKUP($A122,'Annex 2 Designated EHV charges'!$A:$O,2,0))</f>
        <v/>
      </c>
      <c r="C122" s="204" t="str">
        <f>IF($A122="","",VLOOKUP($A122,'Annex 2 Designated EHV charges'!$A:$O,3,0))</f>
        <v/>
      </c>
      <c r="D122" s="203" t="str">
        <f>IF($A122="","",VLOOKUP($A122,'Annex 2 Designated EHV charges'!$A:$O,7,0))</f>
        <v/>
      </c>
      <c r="E122" s="202" t="str">
        <f>IFERROR(IF(VLOOKUP($A122,'Annex 2 Designated EHV charges'!$A:$P,COLUMN(E122)+4,FALSE)=0,"",VLOOKUP($A122,'Annex 2 Designated EHV charges'!$A:$P,COLUMN(E122)+4,FALSE)),"")</f>
        <v/>
      </c>
      <c r="F122" s="201" t="str">
        <f>IFERROR(IF(VLOOKUP($A122,'Annex 2 Designated EHV charges'!$A:$P,COLUMN(F122)+4,FALSE)=0,"",VLOOKUP($A122,'Annex 2 Designated EHV charges'!$A:$P,COLUMN(F122)+4,FALSE)),"")</f>
        <v/>
      </c>
      <c r="G122" s="201" t="str">
        <f>IFERROR(IF(VLOOKUP($A122,'Annex 2 Designated EHV charges'!$A:$P,COLUMN(G122)+4,FALSE)=0,"",VLOOKUP($A122,'Annex 2 Designated EHV charges'!$A:$P,COLUMN(G122)+4,FALSE)),"")</f>
        <v/>
      </c>
      <c r="H122" s="201" t="str">
        <f>IFERROR(IF(VLOOKUP($A122,'Annex 2 Designated EHV charges'!$A:$P,COLUMN(H122)+4,FALSE)=0,"",VLOOKUP($A122,'Annex 2 Designated EHV charges'!$A:$P,COLUMN(H122)+4,FALSE)),"")</f>
        <v/>
      </c>
    </row>
    <row r="123" spans="1:8" x14ac:dyDescent="0.2">
      <c r="A123" s="203" t="str">
        <f t="array" ref="A123">IFERROR(INDEX('Annex 2 Designated EHV charges'!$A$11:$A$400, MATCH(0, IF(ISBLANK('Annex 2 Designated EHV charges'!$A$11:$A$400),1, COUNTIF(A$4:$A122, 'Annex 2 Designated EHV charges'!$A$11:$A$400)), 0)),"")</f>
        <v/>
      </c>
      <c r="B123" s="203" t="str">
        <f>IF($A123="","",VLOOKUP($A123,'Annex 2 Designated EHV charges'!$A:$O,2,0))</f>
        <v/>
      </c>
      <c r="C123" s="204" t="str">
        <f>IF($A123="","",VLOOKUP($A123,'Annex 2 Designated EHV charges'!$A:$O,3,0))</f>
        <v/>
      </c>
      <c r="D123" s="203" t="str">
        <f>IF($A123="","",VLOOKUP($A123,'Annex 2 Designated EHV charges'!$A:$O,7,0))</f>
        <v/>
      </c>
      <c r="E123" s="202" t="str">
        <f>IFERROR(IF(VLOOKUP($A123,'Annex 2 Designated EHV charges'!$A:$P,COLUMN(E123)+4,FALSE)=0,"",VLOOKUP($A123,'Annex 2 Designated EHV charges'!$A:$P,COLUMN(E123)+4,FALSE)),"")</f>
        <v/>
      </c>
      <c r="F123" s="201" t="str">
        <f>IFERROR(IF(VLOOKUP($A123,'Annex 2 Designated EHV charges'!$A:$P,COLUMN(F123)+4,FALSE)=0,"",VLOOKUP($A123,'Annex 2 Designated EHV charges'!$A:$P,COLUMN(F123)+4,FALSE)),"")</f>
        <v/>
      </c>
      <c r="G123" s="201" t="str">
        <f>IFERROR(IF(VLOOKUP($A123,'Annex 2 Designated EHV charges'!$A:$P,COLUMN(G123)+4,FALSE)=0,"",VLOOKUP($A123,'Annex 2 Designated EHV charges'!$A:$P,COLUMN(G123)+4,FALSE)),"")</f>
        <v/>
      </c>
      <c r="H123" s="201" t="str">
        <f>IFERROR(IF(VLOOKUP($A123,'Annex 2 Designated EHV charges'!$A:$P,COLUMN(H123)+4,FALSE)=0,"",VLOOKUP($A123,'Annex 2 Designated EHV charges'!$A:$P,COLUMN(H123)+4,FALSE)),"")</f>
        <v/>
      </c>
    </row>
    <row r="124" spans="1:8" x14ac:dyDescent="0.2">
      <c r="A124" s="203" t="str">
        <f t="array" ref="A124">IFERROR(INDEX('Annex 2 Designated EHV charges'!$A$11:$A$400, MATCH(0, IF(ISBLANK('Annex 2 Designated EHV charges'!$A$11:$A$400),1, COUNTIF(A$4:$A123, 'Annex 2 Designated EHV charges'!$A$11:$A$400)), 0)),"")</f>
        <v/>
      </c>
      <c r="B124" s="203" t="str">
        <f>IF($A124="","",VLOOKUP($A124,'Annex 2 Designated EHV charges'!$A:$O,2,0))</f>
        <v/>
      </c>
      <c r="C124" s="204" t="str">
        <f>IF($A124="","",VLOOKUP($A124,'Annex 2 Designated EHV charges'!$A:$O,3,0))</f>
        <v/>
      </c>
      <c r="D124" s="203" t="str">
        <f>IF($A124="","",VLOOKUP($A124,'Annex 2 Designated EHV charges'!$A:$O,7,0))</f>
        <v/>
      </c>
      <c r="E124" s="202" t="str">
        <f>IFERROR(IF(VLOOKUP($A124,'Annex 2 Designated EHV charges'!$A:$P,COLUMN(E124)+4,FALSE)=0,"",VLOOKUP($A124,'Annex 2 Designated EHV charges'!$A:$P,COLUMN(E124)+4,FALSE)),"")</f>
        <v/>
      </c>
      <c r="F124" s="201" t="str">
        <f>IFERROR(IF(VLOOKUP($A124,'Annex 2 Designated EHV charges'!$A:$P,COLUMN(F124)+4,FALSE)=0,"",VLOOKUP($A124,'Annex 2 Designated EHV charges'!$A:$P,COLUMN(F124)+4,FALSE)),"")</f>
        <v/>
      </c>
      <c r="G124" s="201" t="str">
        <f>IFERROR(IF(VLOOKUP($A124,'Annex 2 Designated EHV charges'!$A:$P,COLUMN(G124)+4,FALSE)=0,"",VLOOKUP($A124,'Annex 2 Designated EHV charges'!$A:$P,COLUMN(G124)+4,FALSE)),"")</f>
        <v/>
      </c>
      <c r="H124" s="201" t="str">
        <f>IFERROR(IF(VLOOKUP($A124,'Annex 2 Designated EHV charges'!$A:$P,COLUMN(H124)+4,FALSE)=0,"",VLOOKUP($A124,'Annex 2 Designated EHV charges'!$A:$P,COLUMN(H124)+4,FALSE)),"")</f>
        <v/>
      </c>
    </row>
    <row r="125" spans="1:8" x14ac:dyDescent="0.2">
      <c r="A125" s="203" t="str">
        <f t="array" ref="A125">IFERROR(INDEX('Annex 2 Designated EHV charges'!$A$11:$A$400, MATCH(0, IF(ISBLANK('Annex 2 Designated EHV charges'!$A$11:$A$400),1, COUNTIF(A$4:$A124, 'Annex 2 Designated EHV charges'!$A$11:$A$400)), 0)),"")</f>
        <v/>
      </c>
      <c r="B125" s="203" t="str">
        <f>IF($A125="","",VLOOKUP($A125,'Annex 2 Designated EHV charges'!$A:$O,2,0))</f>
        <v/>
      </c>
      <c r="C125" s="204" t="str">
        <f>IF($A125="","",VLOOKUP($A125,'Annex 2 Designated EHV charges'!$A:$O,3,0))</f>
        <v/>
      </c>
      <c r="D125" s="203" t="str">
        <f>IF($A125="","",VLOOKUP($A125,'Annex 2 Designated EHV charges'!$A:$O,7,0))</f>
        <v/>
      </c>
      <c r="E125" s="202" t="str">
        <f>IFERROR(IF(VLOOKUP($A125,'Annex 2 Designated EHV charges'!$A:$P,COLUMN(E125)+4,FALSE)=0,"",VLOOKUP($A125,'Annex 2 Designated EHV charges'!$A:$P,COLUMN(E125)+4,FALSE)),"")</f>
        <v/>
      </c>
      <c r="F125" s="201" t="str">
        <f>IFERROR(IF(VLOOKUP($A125,'Annex 2 Designated EHV charges'!$A:$P,COLUMN(F125)+4,FALSE)=0,"",VLOOKUP($A125,'Annex 2 Designated EHV charges'!$A:$P,COLUMN(F125)+4,FALSE)),"")</f>
        <v/>
      </c>
      <c r="G125" s="201" t="str">
        <f>IFERROR(IF(VLOOKUP($A125,'Annex 2 Designated EHV charges'!$A:$P,COLUMN(G125)+4,FALSE)=0,"",VLOOKUP($A125,'Annex 2 Designated EHV charges'!$A:$P,COLUMN(G125)+4,FALSE)),"")</f>
        <v/>
      </c>
      <c r="H125" s="201" t="str">
        <f>IFERROR(IF(VLOOKUP($A125,'Annex 2 Designated EHV charges'!$A:$P,COLUMN(H125)+4,FALSE)=0,"",VLOOKUP($A125,'Annex 2 Designated EHV charges'!$A:$P,COLUMN(H125)+4,FALSE)),"")</f>
        <v/>
      </c>
    </row>
    <row r="126" spans="1:8" x14ac:dyDescent="0.2">
      <c r="A126" s="203" t="str">
        <f t="array" ref="A126">IFERROR(INDEX('Annex 2 Designated EHV charges'!$A$11:$A$400, MATCH(0, IF(ISBLANK('Annex 2 Designated EHV charges'!$A$11:$A$400),1, COUNTIF(A$4:$A125, 'Annex 2 Designated EHV charges'!$A$11:$A$400)), 0)),"")</f>
        <v/>
      </c>
      <c r="B126" s="203" t="str">
        <f>IF($A126="","",VLOOKUP($A126,'Annex 2 Designated EHV charges'!$A:$O,2,0))</f>
        <v/>
      </c>
      <c r="C126" s="204" t="str">
        <f>IF($A126="","",VLOOKUP($A126,'Annex 2 Designated EHV charges'!$A:$O,3,0))</f>
        <v/>
      </c>
      <c r="D126" s="203" t="str">
        <f>IF($A126="","",VLOOKUP($A126,'Annex 2 Designated EHV charges'!$A:$O,7,0))</f>
        <v/>
      </c>
      <c r="E126" s="202" t="str">
        <f>IFERROR(IF(VLOOKUP($A126,'Annex 2 Designated EHV charges'!$A:$P,COLUMN(E126)+4,FALSE)=0,"",VLOOKUP($A126,'Annex 2 Designated EHV charges'!$A:$P,COLUMN(E126)+4,FALSE)),"")</f>
        <v/>
      </c>
      <c r="F126" s="201" t="str">
        <f>IFERROR(IF(VLOOKUP($A126,'Annex 2 Designated EHV charges'!$A:$P,COLUMN(F126)+4,FALSE)=0,"",VLOOKUP($A126,'Annex 2 Designated EHV charges'!$A:$P,COLUMN(F126)+4,FALSE)),"")</f>
        <v/>
      </c>
      <c r="G126" s="201" t="str">
        <f>IFERROR(IF(VLOOKUP($A126,'Annex 2 Designated EHV charges'!$A:$P,COLUMN(G126)+4,FALSE)=0,"",VLOOKUP($A126,'Annex 2 Designated EHV charges'!$A:$P,COLUMN(G126)+4,FALSE)),"")</f>
        <v/>
      </c>
      <c r="H126" s="201" t="str">
        <f>IFERROR(IF(VLOOKUP($A126,'Annex 2 Designated EHV charges'!$A:$P,COLUMN(H126)+4,FALSE)=0,"",VLOOKUP($A126,'Annex 2 Designated EHV charges'!$A:$P,COLUMN(H126)+4,FALSE)),"")</f>
        <v/>
      </c>
    </row>
    <row r="127" spans="1:8" x14ac:dyDescent="0.2">
      <c r="A127" s="203" t="str">
        <f t="array" ref="A127">IFERROR(INDEX('Annex 2 Designated EHV charges'!$A$11:$A$400, MATCH(0, IF(ISBLANK('Annex 2 Designated EHV charges'!$A$11:$A$400),1, COUNTIF(A$4:$A126, 'Annex 2 Designated EHV charges'!$A$11:$A$400)), 0)),"")</f>
        <v/>
      </c>
      <c r="B127" s="203" t="str">
        <f>IF($A127="","",VLOOKUP($A127,'Annex 2 Designated EHV charges'!$A:$O,2,0))</f>
        <v/>
      </c>
      <c r="C127" s="204" t="str">
        <f>IF($A127="","",VLOOKUP($A127,'Annex 2 Designated EHV charges'!$A:$O,3,0))</f>
        <v/>
      </c>
      <c r="D127" s="203" t="str">
        <f>IF($A127="","",VLOOKUP($A127,'Annex 2 Designated EHV charges'!$A:$O,7,0))</f>
        <v/>
      </c>
      <c r="E127" s="202" t="str">
        <f>IFERROR(IF(VLOOKUP($A127,'Annex 2 Designated EHV charges'!$A:$P,COLUMN(E127)+4,FALSE)=0,"",VLOOKUP($A127,'Annex 2 Designated EHV charges'!$A:$P,COLUMN(E127)+4,FALSE)),"")</f>
        <v/>
      </c>
      <c r="F127" s="201" t="str">
        <f>IFERROR(IF(VLOOKUP($A127,'Annex 2 Designated EHV charges'!$A:$P,COLUMN(F127)+4,FALSE)=0,"",VLOOKUP($A127,'Annex 2 Designated EHV charges'!$A:$P,COLUMN(F127)+4,FALSE)),"")</f>
        <v/>
      </c>
      <c r="G127" s="201" t="str">
        <f>IFERROR(IF(VLOOKUP($A127,'Annex 2 Designated EHV charges'!$A:$P,COLUMN(G127)+4,FALSE)=0,"",VLOOKUP($A127,'Annex 2 Designated EHV charges'!$A:$P,COLUMN(G127)+4,FALSE)),"")</f>
        <v/>
      </c>
      <c r="H127" s="201" t="str">
        <f>IFERROR(IF(VLOOKUP($A127,'Annex 2 Designated EHV charges'!$A:$P,COLUMN(H127)+4,FALSE)=0,"",VLOOKUP($A127,'Annex 2 Designated EHV charges'!$A:$P,COLUMN(H127)+4,FALSE)),"")</f>
        <v/>
      </c>
    </row>
    <row r="128" spans="1:8" x14ac:dyDescent="0.2">
      <c r="A128" s="203" t="str">
        <f t="array" ref="A128">IFERROR(INDEX('Annex 2 Designated EHV charges'!$A$11:$A$400, MATCH(0, IF(ISBLANK('Annex 2 Designated EHV charges'!$A$11:$A$400),1, COUNTIF(A$4:$A127, 'Annex 2 Designated EHV charges'!$A$11:$A$400)), 0)),"")</f>
        <v/>
      </c>
      <c r="B128" s="203" t="str">
        <f>IF($A128="","",VLOOKUP($A128,'Annex 2 Designated EHV charges'!$A:$O,2,0))</f>
        <v/>
      </c>
      <c r="C128" s="204" t="str">
        <f>IF($A128="","",VLOOKUP($A128,'Annex 2 Designated EHV charges'!$A:$O,3,0))</f>
        <v/>
      </c>
      <c r="D128" s="203" t="str">
        <f>IF($A128="","",VLOOKUP($A128,'Annex 2 Designated EHV charges'!$A:$O,7,0))</f>
        <v/>
      </c>
      <c r="E128" s="202" t="str">
        <f>IFERROR(IF(VLOOKUP($A128,'Annex 2 Designated EHV charges'!$A:$P,COLUMN(E128)+4,FALSE)=0,"",VLOOKUP($A128,'Annex 2 Designated EHV charges'!$A:$P,COLUMN(E128)+4,FALSE)),"")</f>
        <v/>
      </c>
      <c r="F128" s="201" t="str">
        <f>IFERROR(IF(VLOOKUP($A128,'Annex 2 Designated EHV charges'!$A:$P,COLUMN(F128)+4,FALSE)=0,"",VLOOKUP($A128,'Annex 2 Designated EHV charges'!$A:$P,COLUMN(F128)+4,FALSE)),"")</f>
        <v/>
      </c>
      <c r="G128" s="201" t="str">
        <f>IFERROR(IF(VLOOKUP($A128,'Annex 2 Designated EHV charges'!$A:$P,COLUMN(G128)+4,FALSE)=0,"",VLOOKUP($A128,'Annex 2 Designated EHV charges'!$A:$P,COLUMN(G128)+4,FALSE)),"")</f>
        <v/>
      </c>
      <c r="H128" s="201" t="str">
        <f>IFERROR(IF(VLOOKUP($A128,'Annex 2 Designated EHV charges'!$A:$P,COLUMN(H128)+4,FALSE)=0,"",VLOOKUP($A128,'Annex 2 Designated EHV charges'!$A:$P,COLUMN(H128)+4,FALSE)),"")</f>
        <v/>
      </c>
    </row>
    <row r="129" spans="1:8" x14ac:dyDescent="0.2">
      <c r="A129" s="203" t="str">
        <f t="array" ref="A129">IFERROR(INDEX('Annex 2 Designated EHV charges'!$A$11:$A$400, MATCH(0, IF(ISBLANK('Annex 2 Designated EHV charges'!$A$11:$A$400),1, COUNTIF(A$4:$A128, 'Annex 2 Designated EHV charges'!$A$11:$A$400)), 0)),"")</f>
        <v/>
      </c>
      <c r="B129" s="203" t="str">
        <f>IF($A129="","",VLOOKUP($A129,'Annex 2 Designated EHV charges'!$A:$O,2,0))</f>
        <v/>
      </c>
      <c r="C129" s="204" t="str">
        <f>IF($A129="","",VLOOKUP($A129,'Annex 2 Designated EHV charges'!$A:$O,3,0))</f>
        <v/>
      </c>
      <c r="D129" s="203" t="str">
        <f>IF($A129="","",VLOOKUP($A129,'Annex 2 Designated EHV charges'!$A:$O,7,0))</f>
        <v/>
      </c>
      <c r="E129" s="202" t="str">
        <f>IFERROR(IF(VLOOKUP($A129,'Annex 2 Designated EHV charges'!$A:$P,COLUMN(E129)+4,FALSE)=0,"",VLOOKUP($A129,'Annex 2 Designated EHV charges'!$A:$P,COLUMN(E129)+4,FALSE)),"")</f>
        <v/>
      </c>
      <c r="F129" s="201" t="str">
        <f>IFERROR(IF(VLOOKUP($A129,'Annex 2 Designated EHV charges'!$A:$P,COLUMN(F129)+4,FALSE)=0,"",VLOOKUP($A129,'Annex 2 Designated EHV charges'!$A:$P,COLUMN(F129)+4,FALSE)),"")</f>
        <v/>
      </c>
      <c r="G129" s="201" t="str">
        <f>IFERROR(IF(VLOOKUP($A129,'Annex 2 Designated EHV charges'!$A:$P,COLUMN(G129)+4,FALSE)=0,"",VLOOKUP($A129,'Annex 2 Designated EHV charges'!$A:$P,COLUMN(G129)+4,FALSE)),"")</f>
        <v/>
      </c>
      <c r="H129" s="201" t="str">
        <f>IFERROR(IF(VLOOKUP($A129,'Annex 2 Designated EHV charges'!$A:$P,COLUMN(H129)+4,FALSE)=0,"",VLOOKUP($A129,'Annex 2 Designated EHV charges'!$A:$P,COLUMN(H129)+4,FALSE)),"")</f>
        <v/>
      </c>
    </row>
    <row r="130" spans="1:8" x14ac:dyDescent="0.2">
      <c r="A130" s="203" t="str">
        <f t="array" ref="A130">IFERROR(INDEX('Annex 2 Designated EHV charges'!$A$11:$A$400, MATCH(0, IF(ISBLANK('Annex 2 Designated EHV charges'!$A$11:$A$400),1, COUNTIF(A$4:$A129, 'Annex 2 Designated EHV charges'!$A$11:$A$400)), 0)),"")</f>
        <v/>
      </c>
      <c r="B130" s="203" t="str">
        <f>IF($A130="","",VLOOKUP($A130,'Annex 2 Designated EHV charges'!$A:$O,2,0))</f>
        <v/>
      </c>
      <c r="C130" s="204" t="str">
        <f>IF($A130="","",VLOOKUP($A130,'Annex 2 Designated EHV charges'!$A:$O,3,0))</f>
        <v/>
      </c>
      <c r="D130" s="203" t="str">
        <f>IF($A130="","",VLOOKUP($A130,'Annex 2 Designated EHV charges'!$A:$O,7,0))</f>
        <v/>
      </c>
      <c r="E130" s="202" t="str">
        <f>IFERROR(IF(VLOOKUP($A130,'Annex 2 Designated EHV charges'!$A:$P,COLUMN(E130)+4,FALSE)=0,"",VLOOKUP($A130,'Annex 2 Designated EHV charges'!$A:$P,COLUMN(E130)+4,FALSE)),"")</f>
        <v/>
      </c>
      <c r="F130" s="201" t="str">
        <f>IFERROR(IF(VLOOKUP($A130,'Annex 2 Designated EHV charges'!$A:$P,COLUMN(F130)+4,FALSE)=0,"",VLOOKUP($A130,'Annex 2 Designated EHV charges'!$A:$P,COLUMN(F130)+4,FALSE)),"")</f>
        <v/>
      </c>
      <c r="G130" s="201" t="str">
        <f>IFERROR(IF(VLOOKUP($A130,'Annex 2 Designated EHV charges'!$A:$P,COLUMN(G130)+4,FALSE)=0,"",VLOOKUP($A130,'Annex 2 Designated EHV charges'!$A:$P,COLUMN(G130)+4,FALSE)),"")</f>
        <v/>
      </c>
      <c r="H130" s="201" t="str">
        <f>IFERROR(IF(VLOOKUP($A130,'Annex 2 Designated EHV charges'!$A:$P,COLUMN(H130)+4,FALSE)=0,"",VLOOKUP($A130,'Annex 2 Designated EHV charges'!$A:$P,COLUMN(H130)+4,FALSE)),"")</f>
        <v/>
      </c>
    </row>
    <row r="131" spans="1:8" x14ac:dyDescent="0.2">
      <c r="A131" s="203" t="str">
        <f t="array" ref="A131">IFERROR(INDEX('Annex 2 Designated EHV charges'!$A$11:$A$400, MATCH(0, IF(ISBLANK('Annex 2 Designated EHV charges'!$A$11:$A$400),1, COUNTIF(A$4:$A130, 'Annex 2 Designated EHV charges'!$A$11:$A$400)), 0)),"")</f>
        <v/>
      </c>
      <c r="B131" s="203" t="str">
        <f>IF($A131="","",VLOOKUP($A131,'Annex 2 Designated EHV charges'!$A:$O,2,0))</f>
        <v/>
      </c>
      <c r="C131" s="204" t="str">
        <f>IF($A131="","",VLOOKUP($A131,'Annex 2 Designated EHV charges'!$A:$O,3,0))</f>
        <v/>
      </c>
      <c r="D131" s="203" t="str">
        <f>IF($A131="","",VLOOKUP($A131,'Annex 2 Designated EHV charges'!$A:$O,7,0))</f>
        <v/>
      </c>
      <c r="E131" s="202" t="str">
        <f>IFERROR(IF(VLOOKUP($A131,'Annex 2 Designated EHV charges'!$A:$P,COLUMN(E131)+4,FALSE)=0,"",VLOOKUP($A131,'Annex 2 Designated EHV charges'!$A:$P,COLUMN(E131)+4,FALSE)),"")</f>
        <v/>
      </c>
      <c r="F131" s="201" t="str">
        <f>IFERROR(IF(VLOOKUP($A131,'Annex 2 Designated EHV charges'!$A:$P,COLUMN(F131)+4,FALSE)=0,"",VLOOKUP($A131,'Annex 2 Designated EHV charges'!$A:$P,COLUMN(F131)+4,FALSE)),"")</f>
        <v/>
      </c>
      <c r="G131" s="201" t="str">
        <f>IFERROR(IF(VLOOKUP($A131,'Annex 2 Designated EHV charges'!$A:$P,COLUMN(G131)+4,FALSE)=0,"",VLOOKUP($A131,'Annex 2 Designated EHV charges'!$A:$P,COLUMN(G131)+4,FALSE)),"")</f>
        <v/>
      </c>
      <c r="H131" s="201" t="str">
        <f>IFERROR(IF(VLOOKUP($A131,'Annex 2 Designated EHV charges'!$A:$P,COLUMN(H131)+4,FALSE)=0,"",VLOOKUP($A131,'Annex 2 Designated EHV charges'!$A:$P,COLUMN(H131)+4,FALSE)),"")</f>
        <v/>
      </c>
    </row>
    <row r="132" spans="1:8" x14ac:dyDescent="0.2">
      <c r="A132" s="203" t="str">
        <f t="array" ref="A132">IFERROR(INDEX('Annex 2 Designated EHV charges'!$A$11:$A$400, MATCH(0, IF(ISBLANK('Annex 2 Designated EHV charges'!$A$11:$A$400),1, COUNTIF(A$4:$A131, 'Annex 2 Designated EHV charges'!$A$11:$A$400)), 0)),"")</f>
        <v/>
      </c>
      <c r="B132" s="203" t="str">
        <f>IF($A132="","",VLOOKUP($A132,'Annex 2 Designated EHV charges'!$A:$O,2,0))</f>
        <v/>
      </c>
      <c r="C132" s="204" t="str">
        <f>IF($A132="","",VLOOKUP($A132,'Annex 2 Designated EHV charges'!$A:$O,3,0))</f>
        <v/>
      </c>
      <c r="D132" s="203" t="str">
        <f>IF($A132="","",VLOOKUP($A132,'Annex 2 Designated EHV charges'!$A:$O,7,0))</f>
        <v/>
      </c>
      <c r="E132" s="202" t="str">
        <f>IFERROR(IF(VLOOKUP($A132,'Annex 2 Designated EHV charges'!$A:$P,COLUMN(E132)+4,FALSE)=0,"",VLOOKUP($A132,'Annex 2 Designated EHV charges'!$A:$P,COLUMN(E132)+4,FALSE)),"")</f>
        <v/>
      </c>
      <c r="F132" s="201" t="str">
        <f>IFERROR(IF(VLOOKUP($A132,'Annex 2 Designated EHV charges'!$A:$P,COLUMN(F132)+4,FALSE)=0,"",VLOOKUP($A132,'Annex 2 Designated EHV charges'!$A:$P,COLUMN(F132)+4,FALSE)),"")</f>
        <v/>
      </c>
      <c r="G132" s="201" t="str">
        <f>IFERROR(IF(VLOOKUP($A132,'Annex 2 Designated EHV charges'!$A:$P,COLUMN(G132)+4,FALSE)=0,"",VLOOKUP($A132,'Annex 2 Designated EHV charges'!$A:$P,COLUMN(G132)+4,FALSE)),"")</f>
        <v/>
      </c>
      <c r="H132" s="201" t="str">
        <f>IFERROR(IF(VLOOKUP($A132,'Annex 2 Designated EHV charges'!$A:$P,COLUMN(H132)+4,FALSE)=0,"",VLOOKUP($A132,'Annex 2 Designated EHV charges'!$A:$P,COLUMN(H132)+4,FALSE)),"")</f>
        <v/>
      </c>
    </row>
    <row r="133" spans="1:8" x14ac:dyDescent="0.2">
      <c r="A133" s="203" t="str">
        <f t="array" ref="A133">IFERROR(INDEX('Annex 2 Designated EHV charges'!$A$11:$A$400, MATCH(0, IF(ISBLANK('Annex 2 Designated EHV charges'!$A$11:$A$400),1, COUNTIF(A$4:$A132, 'Annex 2 Designated EHV charges'!$A$11:$A$400)), 0)),"")</f>
        <v/>
      </c>
      <c r="B133" s="203" t="str">
        <f>IF($A133="","",VLOOKUP($A133,'Annex 2 Designated EHV charges'!$A:$O,2,0))</f>
        <v/>
      </c>
      <c r="C133" s="204" t="str">
        <f>IF($A133="","",VLOOKUP($A133,'Annex 2 Designated EHV charges'!$A:$O,3,0))</f>
        <v/>
      </c>
      <c r="D133" s="203" t="str">
        <f>IF($A133="","",VLOOKUP($A133,'Annex 2 Designated EHV charges'!$A:$O,7,0))</f>
        <v/>
      </c>
      <c r="E133" s="202" t="str">
        <f>IFERROR(IF(VLOOKUP($A133,'Annex 2 Designated EHV charges'!$A:$P,COLUMN(E133)+4,FALSE)=0,"",VLOOKUP($A133,'Annex 2 Designated EHV charges'!$A:$P,COLUMN(E133)+4,FALSE)),"")</f>
        <v/>
      </c>
      <c r="F133" s="201" t="str">
        <f>IFERROR(IF(VLOOKUP($A133,'Annex 2 Designated EHV charges'!$A:$P,COLUMN(F133)+4,FALSE)=0,"",VLOOKUP($A133,'Annex 2 Designated EHV charges'!$A:$P,COLUMN(F133)+4,FALSE)),"")</f>
        <v/>
      </c>
      <c r="G133" s="201" t="str">
        <f>IFERROR(IF(VLOOKUP($A133,'Annex 2 Designated EHV charges'!$A:$P,COLUMN(G133)+4,FALSE)=0,"",VLOOKUP($A133,'Annex 2 Designated EHV charges'!$A:$P,COLUMN(G133)+4,FALSE)),"")</f>
        <v/>
      </c>
      <c r="H133" s="201" t="str">
        <f>IFERROR(IF(VLOOKUP($A133,'Annex 2 Designated EHV charges'!$A:$P,COLUMN(H133)+4,FALSE)=0,"",VLOOKUP($A133,'Annex 2 Designated EHV charges'!$A:$P,COLUMN(H133)+4,FALSE)),"")</f>
        <v/>
      </c>
    </row>
    <row r="134" spans="1:8" x14ac:dyDescent="0.2">
      <c r="A134" s="203" t="str">
        <f t="array" ref="A134">IFERROR(INDEX('Annex 2 Designated EHV charges'!$A$11:$A$400, MATCH(0, IF(ISBLANK('Annex 2 Designated EHV charges'!$A$11:$A$400),1, COUNTIF(A$4:$A133, 'Annex 2 Designated EHV charges'!$A$11:$A$400)), 0)),"")</f>
        <v/>
      </c>
      <c r="B134" s="203" t="str">
        <f>IF($A134="","",VLOOKUP($A134,'Annex 2 Designated EHV charges'!$A:$O,2,0))</f>
        <v/>
      </c>
      <c r="C134" s="204" t="str">
        <f>IF($A134="","",VLOOKUP($A134,'Annex 2 Designated EHV charges'!$A:$O,3,0))</f>
        <v/>
      </c>
      <c r="D134" s="203" t="str">
        <f>IF($A134="","",VLOOKUP($A134,'Annex 2 Designated EHV charges'!$A:$O,7,0))</f>
        <v/>
      </c>
      <c r="E134" s="202" t="str">
        <f>IFERROR(IF(VLOOKUP($A134,'Annex 2 Designated EHV charges'!$A:$P,COLUMN(E134)+4,FALSE)=0,"",VLOOKUP($A134,'Annex 2 Designated EHV charges'!$A:$P,COLUMN(E134)+4,FALSE)),"")</f>
        <v/>
      </c>
      <c r="F134" s="201" t="str">
        <f>IFERROR(IF(VLOOKUP($A134,'Annex 2 Designated EHV charges'!$A:$P,COLUMN(F134)+4,FALSE)=0,"",VLOOKUP($A134,'Annex 2 Designated EHV charges'!$A:$P,COLUMN(F134)+4,FALSE)),"")</f>
        <v/>
      </c>
      <c r="G134" s="201" t="str">
        <f>IFERROR(IF(VLOOKUP($A134,'Annex 2 Designated EHV charges'!$A:$P,COLUMN(G134)+4,FALSE)=0,"",VLOOKUP($A134,'Annex 2 Designated EHV charges'!$A:$P,COLUMN(G134)+4,FALSE)),"")</f>
        <v/>
      </c>
      <c r="H134" s="201" t="str">
        <f>IFERROR(IF(VLOOKUP($A134,'Annex 2 Designated EHV charges'!$A:$P,COLUMN(H134)+4,FALSE)=0,"",VLOOKUP($A134,'Annex 2 Designated EHV charges'!$A:$P,COLUMN(H134)+4,FALSE)),"")</f>
        <v/>
      </c>
    </row>
    <row r="135" spans="1:8" x14ac:dyDescent="0.2">
      <c r="A135" s="203" t="str">
        <f t="array" ref="A135">IFERROR(INDEX('Annex 2 Designated EHV charges'!$A$11:$A$400, MATCH(0, IF(ISBLANK('Annex 2 Designated EHV charges'!$A$11:$A$400),1, COUNTIF(A$4:$A134, 'Annex 2 Designated EHV charges'!$A$11:$A$400)), 0)),"")</f>
        <v/>
      </c>
      <c r="B135" s="203" t="str">
        <f>IF($A135="","",VLOOKUP($A135,'Annex 2 Designated EHV charges'!$A:$O,2,0))</f>
        <v/>
      </c>
      <c r="C135" s="204" t="str">
        <f>IF($A135="","",VLOOKUP($A135,'Annex 2 Designated EHV charges'!$A:$O,3,0))</f>
        <v/>
      </c>
      <c r="D135" s="203" t="str">
        <f>IF($A135="","",VLOOKUP($A135,'Annex 2 Designated EHV charges'!$A:$O,7,0))</f>
        <v/>
      </c>
      <c r="E135" s="202" t="str">
        <f>IFERROR(IF(VLOOKUP($A135,'Annex 2 Designated EHV charges'!$A:$P,COLUMN(E135)+4,FALSE)=0,"",VLOOKUP($A135,'Annex 2 Designated EHV charges'!$A:$P,COLUMN(E135)+4,FALSE)),"")</f>
        <v/>
      </c>
      <c r="F135" s="201" t="str">
        <f>IFERROR(IF(VLOOKUP($A135,'Annex 2 Designated EHV charges'!$A:$P,COLUMN(F135)+4,FALSE)=0,"",VLOOKUP($A135,'Annex 2 Designated EHV charges'!$A:$P,COLUMN(F135)+4,FALSE)),"")</f>
        <v/>
      </c>
      <c r="G135" s="201" t="str">
        <f>IFERROR(IF(VLOOKUP($A135,'Annex 2 Designated EHV charges'!$A:$P,COLUMN(G135)+4,FALSE)=0,"",VLOOKUP($A135,'Annex 2 Designated EHV charges'!$A:$P,COLUMN(G135)+4,FALSE)),"")</f>
        <v/>
      </c>
      <c r="H135" s="201" t="str">
        <f>IFERROR(IF(VLOOKUP($A135,'Annex 2 Designated EHV charges'!$A:$P,COLUMN(H135)+4,FALSE)=0,"",VLOOKUP($A135,'Annex 2 Designated EHV charges'!$A:$P,COLUMN(H135)+4,FALSE)),"")</f>
        <v/>
      </c>
    </row>
    <row r="136" spans="1:8" x14ac:dyDescent="0.2">
      <c r="A136" s="203" t="str">
        <f t="array" ref="A136">IFERROR(INDEX('Annex 2 Designated EHV charges'!$A$11:$A$400, MATCH(0, IF(ISBLANK('Annex 2 Designated EHV charges'!$A$11:$A$400),1, COUNTIF(A$4:$A135, 'Annex 2 Designated EHV charges'!$A$11:$A$400)), 0)),"")</f>
        <v/>
      </c>
      <c r="B136" s="203" t="str">
        <f>IF($A136="","",VLOOKUP($A136,'Annex 2 Designated EHV charges'!$A:$O,2,0))</f>
        <v/>
      </c>
      <c r="C136" s="204" t="str">
        <f>IF($A136="","",VLOOKUP($A136,'Annex 2 Designated EHV charges'!$A:$O,3,0))</f>
        <v/>
      </c>
      <c r="D136" s="203" t="str">
        <f>IF($A136="","",VLOOKUP($A136,'Annex 2 Designated EHV charges'!$A:$O,7,0))</f>
        <v/>
      </c>
      <c r="E136" s="202" t="str">
        <f>IFERROR(IF(VLOOKUP($A136,'Annex 2 Designated EHV charges'!$A:$P,COLUMN(E136)+4,FALSE)=0,"",VLOOKUP($A136,'Annex 2 Designated EHV charges'!$A:$P,COLUMN(E136)+4,FALSE)),"")</f>
        <v/>
      </c>
      <c r="F136" s="201" t="str">
        <f>IFERROR(IF(VLOOKUP($A136,'Annex 2 Designated EHV charges'!$A:$P,COLUMN(F136)+4,FALSE)=0,"",VLOOKUP($A136,'Annex 2 Designated EHV charges'!$A:$P,COLUMN(F136)+4,FALSE)),"")</f>
        <v/>
      </c>
      <c r="G136" s="201" t="str">
        <f>IFERROR(IF(VLOOKUP($A136,'Annex 2 Designated EHV charges'!$A:$P,COLUMN(G136)+4,FALSE)=0,"",VLOOKUP($A136,'Annex 2 Designated EHV charges'!$A:$P,COLUMN(G136)+4,FALSE)),"")</f>
        <v/>
      </c>
      <c r="H136" s="201" t="str">
        <f>IFERROR(IF(VLOOKUP($A136,'Annex 2 Designated EHV charges'!$A:$P,COLUMN(H136)+4,FALSE)=0,"",VLOOKUP($A136,'Annex 2 Designated EHV charges'!$A:$P,COLUMN(H136)+4,FALSE)),"")</f>
        <v/>
      </c>
    </row>
    <row r="137" spans="1:8" x14ac:dyDescent="0.2">
      <c r="A137" s="203" t="str">
        <f t="array" ref="A137">IFERROR(INDEX('Annex 2 Designated EHV charges'!$A$11:$A$400, MATCH(0, IF(ISBLANK('Annex 2 Designated EHV charges'!$A$11:$A$400),1, COUNTIF(A$4:$A136, 'Annex 2 Designated EHV charges'!$A$11:$A$400)), 0)),"")</f>
        <v/>
      </c>
      <c r="B137" s="203" t="str">
        <f>IF($A137="","",VLOOKUP($A137,'Annex 2 Designated EHV charges'!$A:$O,2,0))</f>
        <v/>
      </c>
      <c r="C137" s="204" t="str">
        <f>IF($A137="","",VLOOKUP($A137,'Annex 2 Designated EHV charges'!$A:$O,3,0))</f>
        <v/>
      </c>
      <c r="D137" s="203" t="str">
        <f>IF($A137="","",VLOOKUP($A137,'Annex 2 Designated EHV charges'!$A:$O,7,0))</f>
        <v/>
      </c>
      <c r="E137" s="202" t="str">
        <f>IFERROR(IF(VLOOKUP($A137,'Annex 2 Designated EHV charges'!$A:$P,COLUMN(E137)+4,FALSE)=0,"",VLOOKUP($A137,'Annex 2 Designated EHV charges'!$A:$P,COLUMN(E137)+4,FALSE)),"")</f>
        <v/>
      </c>
      <c r="F137" s="201" t="str">
        <f>IFERROR(IF(VLOOKUP($A137,'Annex 2 Designated EHV charges'!$A:$P,COLUMN(F137)+4,FALSE)=0,"",VLOOKUP($A137,'Annex 2 Designated EHV charges'!$A:$P,COLUMN(F137)+4,FALSE)),"")</f>
        <v/>
      </c>
      <c r="G137" s="201" t="str">
        <f>IFERROR(IF(VLOOKUP($A137,'Annex 2 Designated EHV charges'!$A:$P,COLUMN(G137)+4,FALSE)=0,"",VLOOKUP($A137,'Annex 2 Designated EHV charges'!$A:$P,COLUMN(G137)+4,FALSE)),"")</f>
        <v/>
      </c>
      <c r="H137" s="201" t="str">
        <f>IFERROR(IF(VLOOKUP($A137,'Annex 2 Designated EHV charges'!$A:$P,COLUMN(H137)+4,FALSE)=0,"",VLOOKUP($A137,'Annex 2 Designated EHV charges'!$A:$P,COLUMN(H137)+4,FALSE)),"")</f>
        <v/>
      </c>
    </row>
    <row r="138" spans="1:8" x14ac:dyDescent="0.2">
      <c r="A138" s="203" t="str">
        <f t="array" ref="A138">IFERROR(INDEX('Annex 2 Designated EHV charges'!$A$11:$A$400, MATCH(0, IF(ISBLANK('Annex 2 Designated EHV charges'!$A$11:$A$400),1, COUNTIF(A$4:$A137, 'Annex 2 Designated EHV charges'!$A$11:$A$400)), 0)),"")</f>
        <v/>
      </c>
      <c r="B138" s="203" t="str">
        <f>IF($A138="","",VLOOKUP($A138,'Annex 2 Designated EHV charges'!$A:$O,2,0))</f>
        <v/>
      </c>
      <c r="C138" s="204" t="str">
        <f>IF($A138="","",VLOOKUP($A138,'Annex 2 Designated EHV charges'!$A:$O,3,0))</f>
        <v/>
      </c>
      <c r="D138" s="203" t="str">
        <f>IF($A138="","",VLOOKUP($A138,'Annex 2 Designated EHV charges'!$A:$O,7,0))</f>
        <v/>
      </c>
      <c r="E138" s="202" t="str">
        <f>IFERROR(IF(VLOOKUP($A138,'Annex 2 Designated EHV charges'!$A:$P,COLUMN(E138)+4,FALSE)=0,"",VLOOKUP($A138,'Annex 2 Designated EHV charges'!$A:$P,COLUMN(E138)+4,FALSE)),"")</f>
        <v/>
      </c>
      <c r="F138" s="201" t="str">
        <f>IFERROR(IF(VLOOKUP($A138,'Annex 2 Designated EHV charges'!$A:$P,COLUMN(F138)+4,FALSE)=0,"",VLOOKUP($A138,'Annex 2 Designated EHV charges'!$A:$P,COLUMN(F138)+4,FALSE)),"")</f>
        <v/>
      </c>
      <c r="G138" s="201" t="str">
        <f>IFERROR(IF(VLOOKUP($A138,'Annex 2 Designated EHV charges'!$A:$P,COLUMN(G138)+4,FALSE)=0,"",VLOOKUP($A138,'Annex 2 Designated EHV charges'!$A:$P,COLUMN(G138)+4,FALSE)),"")</f>
        <v/>
      </c>
      <c r="H138" s="201" t="str">
        <f>IFERROR(IF(VLOOKUP($A138,'Annex 2 Designated EHV charges'!$A:$P,COLUMN(H138)+4,FALSE)=0,"",VLOOKUP($A138,'Annex 2 Designated EHV charges'!$A:$P,COLUMN(H138)+4,FALSE)),"")</f>
        <v/>
      </c>
    </row>
    <row r="139" spans="1:8" x14ac:dyDescent="0.2">
      <c r="A139" s="203" t="str">
        <f t="array" ref="A139">IFERROR(INDEX('Annex 2 Designated EHV charges'!$A$11:$A$400, MATCH(0, IF(ISBLANK('Annex 2 Designated EHV charges'!$A$11:$A$400),1, COUNTIF(A$4:$A138, 'Annex 2 Designated EHV charges'!$A$11:$A$400)), 0)),"")</f>
        <v/>
      </c>
      <c r="B139" s="203" t="str">
        <f>IF($A139="","",VLOOKUP($A139,'Annex 2 Designated EHV charges'!$A:$O,2,0))</f>
        <v/>
      </c>
      <c r="C139" s="204" t="str">
        <f>IF($A139="","",VLOOKUP($A139,'Annex 2 Designated EHV charges'!$A:$O,3,0))</f>
        <v/>
      </c>
      <c r="D139" s="203" t="str">
        <f>IF($A139="","",VLOOKUP($A139,'Annex 2 Designated EHV charges'!$A:$O,7,0))</f>
        <v/>
      </c>
      <c r="E139" s="202" t="str">
        <f>IFERROR(IF(VLOOKUP($A139,'Annex 2 Designated EHV charges'!$A:$P,COLUMN(E139)+4,FALSE)=0,"",VLOOKUP($A139,'Annex 2 Designated EHV charges'!$A:$P,COLUMN(E139)+4,FALSE)),"")</f>
        <v/>
      </c>
      <c r="F139" s="201" t="str">
        <f>IFERROR(IF(VLOOKUP($A139,'Annex 2 Designated EHV charges'!$A:$P,COLUMN(F139)+4,FALSE)=0,"",VLOOKUP($A139,'Annex 2 Designated EHV charges'!$A:$P,COLUMN(F139)+4,FALSE)),"")</f>
        <v/>
      </c>
      <c r="G139" s="201" t="str">
        <f>IFERROR(IF(VLOOKUP($A139,'Annex 2 Designated EHV charges'!$A:$P,COLUMN(G139)+4,FALSE)=0,"",VLOOKUP($A139,'Annex 2 Designated EHV charges'!$A:$P,COLUMN(G139)+4,FALSE)),"")</f>
        <v/>
      </c>
      <c r="H139" s="201" t="str">
        <f>IFERROR(IF(VLOOKUP($A139,'Annex 2 Designated EHV charges'!$A:$P,COLUMN(H139)+4,FALSE)=0,"",VLOOKUP($A139,'Annex 2 Designated EHV charges'!$A:$P,COLUMN(H139)+4,FALSE)),"")</f>
        <v/>
      </c>
    </row>
    <row r="140" spans="1:8" x14ac:dyDescent="0.2">
      <c r="A140" s="203" t="str">
        <f t="array" ref="A140">IFERROR(INDEX('Annex 2 Designated EHV charges'!$A$11:$A$400, MATCH(0, IF(ISBLANK('Annex 2 Designated EHV charges'!$A$11:$A$400),1, COUNTIF(A$4:$A139, 'Annex 2 Designated EHV charges'!$A$11:$A$400)), 0)),"")</f>
        <v/>
      </c>
      <c r="B140" s="203" t="str">
        <f>IF($A140="","",VLOOKUP($A140,'Annex 2 Designated EHV charges'!$A:$O,2,0))</f>
        <v/>
      </c>
      <c r="C140" s="204" t="str">
        <f>IF($A140="","",VLOOKUP($A140,'Annex 2 Designated EHV charges'!$A:$O,3,0))</f>
        <v/>
      </c>
      <c r="D140" s="203" t="str">
        <f>IF($A140="","",VLOOKUP($A140,'Annex 2 Designated EHV charges'!$A:$O,7,0))</f>
        <v/>
      </c>
      <c r="E140" s="202" t="str">
        <f>IFERROR(IF(VLOOKUP($A140,'Annex 2 Designated EHV charges'!$A:$P,COLUMN(E140)+4,FALSE)=0,"",VLOOKUP($A140,'Annex 2 Designated EHV charges'!$A:$P,COLUMN(E140)+4,FALSE)),"")</f>
        <v/>
      </c>
      <c r="F140" s="201" t="str">
        <f>IFERROR(IF(VLOOKUP($A140,'Annex 2 Designated EHV charges'!$A:$P,COLUMN(F140)+4,FALSE)=0,"",VLOOKUP($A140,'Annex 2 Designated EHV charges'!$A:$P,COLUMN(F140)+4,FALSE)),"")</f>
        <v/>
      </c>
      <c r="G140" s="201" t="str">
        <f>IFERROR(IF(VLOOKUP($A140,'Annex 2 Designated EHV charges'!$A:$P,COLUMN(G140)+4,FALSE)=0,"",VLOOKUP($A140,'Annex 2 Designated EHV charges'!$A:$P,COLUMN(G140)+4,FALSE)),"")</f>
        <v/>
      </c>
      <c r="H140" s="201" t="str">
        <f>IFERROR(IF(VLOOKUP($A140,'Annex 2 Designated EHV charges'!$A:$P,COLUMN(H140)+4,FALSE)=0,"",VLOOKUP($A140,'Annex 2 Designated EHV charges'!$A:$P,COLUMN(H140)+4,FALSE)),"")</f>
        <v/>
      </c>
    </row>
    <row r="141" spans="1:8" x14ac:dyDescent="0.2">
      <c r="A141" s="203" t="str">
        <f t="array" ref="A141">IFERROR(INDEX('Annex 2 Designated EHV charges'!$A$11:$A$400, MATCH(0, IF(ISBLANK('Annex 2 Designated EHV charges'!$A$11:$A$400),1, COUNTIF(A$4:$A140, 'Annex 2 Designated EHV charges'!$A$11:$A$400)), 0)),"")</f>
        <v/>
      </c>
      <c r="B141" s="203" t="str">
        <f>IF($A141="","",VLOOKUP($A141,'Annex 2 Designated EHV charges'!$A:$O,2,0))</f>
        <v/>
      </c>
      <c r="C141" s="204" t="str">
        <f>IF($A141="","",VLOOKUP($A141,'Annex 2 Designated EHV charges'!$A:$O,3,0))</f>
        <v/>
      </c>
      <c r="D141" s="203" t="str">
        <f>IF($A141="","",VLOOKUP($A141,'Annex 2 Designated EHV charges'!$A:$O,7,0))</f>
        <v/>
      </c>
      <c r="E141" s="202" t="str">
        <f>IFERROR(IF(VLOOKUP($A141,'Annex 2 Designated EHV charges'!$A:$P,COLUMN(E141)+4,FALSE)=0,"",VLOOKUP($A141,'Annex 2 Designated EHV charges'!$A:$P,COLUMN(E141)+4,FALSE)),"")</f>
        <v/>
      </c>
      <c r="F141" s="201" t="str">
        <f>IFERROR(IF(VLOOKUP($A141,'Annex 2 Designated EHV charges'!$A:$P,COLUMN(F141)+4,FALSE)=0,"",VLOOKUP($A141,'Annex 2 Designated EHV charges'!$A:$P,COLUMN(F141)+4,FALSE)),"")</f>
        <v/>
      </c>
      <c r="G141" s="201" t="str">
        <f>IFERROR(IF(VLOOKUP($A141,'Annex 2 Designated EHV charges'!$A:$P,COLUMN(G141)+4,FALSE)=0,"",VLOOKUP($A141,'Annex 2 Designated EHV charges'!$A:$P,COLUMN(G141)+4,FALSE)),"")</f>
        <v/>
      </c>
      <c r="H141" s="201" t="str">
        <f>IFERROR(IF(VLOOKUP($A141,'Annex 2 Designated EHV charges'!$A:$P,COLUMN(H141)+4,FALSE)=0,"",VLOOKUP($A141,'Annex 2 Designated EHV charges'!$A:$P,COLUMN(H141)+4,FALSE)),"")</f>
        <v/>
      </c>
    </row>
    <row r="142" spans="1:8" x14ac:dyDescent="0.2">
      <c r="A142" s="203" t="str">
        <f t="array" ref="A142">IFERROR(INDEX('Annex 2 Designated EHV charges'!$A$11:$A$400, MATCH(0, IF(ISBLANK('Annex 2 Designated EHV charges'!$A$11:$A$400),1, COUNTIF(A$4:$A141, 'Annex 2 Designated EHV charges'!$A$11:$A$400)), 0)),"")</f>
        <v/>
      </c>
      <c r="B142" s="203" t="str">
        <f>IF($A142="","",VLOOKUP($A142,'Annex 2 Designated EHV charges'!$A:$O,2,0))</f>
        <v/>
      </c>
      <c r="C142" s="204" t="str">
        <f>IF($A142="","",VLOOKUP($A142,'Annex 2 Designated EHV charges'!$A:$O,3,0))</f>
        <v/>
      </c>
      <c r="D142" s="203" t="str">
        <f>IF($A142="","",VLOOKUP($A142,'Annex 2 Designated EHV charges'!$A:$O,7,0))</f>
        <v/>
      </c>
      <c r="E142" s="202" t="str">
        <f>IFERROR(IF(VLOOKUP($A142,'Annex 2 Designated EHV charges'!$A:$P,COLUMN(E142)+4,FALSE)=0,"",VLOOKUP($A142,'Annex 2 Designated EHV charges'!$A:$P,COLUMN(E142)+4,FALSE)),"")</f>
        <v/>
      </c>
      <c r="F142" s="201" t="str">
        <f>IFERROR(IF(VLOOKUP($A142,'Annex 2 Designated EHV charges'!$A:$P,COLUMN(F142)+4,FALSE)=0,"",VLOOKUP($A142,'Annex 2 Designated EHV charges'!$A:$P,COLUMN(F142)+4,FALSE)),"")</f>
        <v/>
      </c>
      <c r="G142" s="201" t="str">
        <f>IFERROR(IF(VLOOKUP($A142,'Annex 2 Designated EHV charges'!$A:$P,COLUMN(G142)+4,FALSE)=0,"",VLOOKUP($A142,'Annex 2 Designated EHV charges'!$A:$P,COLUMN(G142)+4,FALSE)),"")</f>
        <v/>
      </c>
      <c r="H142" s="201" t="str">
        <f>IFERROR(IF(VLOOKUP($A142,'Annex 2 Designated EHV charges'!$A:$P,COLUMN(H142)+4,FALSE)=0,"",VLOOKUP($A142,'Annex 2 Designated EHV charges'!$A:$P,COLUMN(H142)+4,FALSE)),"")</f>
        <v/>
      </c>
    </row>
    <row r="143" spans="1:8" x14ac:dyDescent="0.2">
      <c r="A143" s="203" t="str">
        <f t="array" ref="A143">IFERROR(INDEX('Annex 2 Designated EHV charges'!$A$11:$A$400, MATCH(0, IF(ISBLANK('Annex 2 Designated EHV charges'!$A$11:$A$400),1, COUNTIF(A$4:$A142, 'Annex 2 Designated EHV charges'!$A$11:$A$400)), 0)),"")</f>
        <v/>
      </c>
      <c r="B143" s="203" t="str">
        <f>IF($A143="","",VLOOKUP($A143,'Annex 2 Designated EHV charges'!$A:$O,2,0))</f>
        <v/>
      </c>
      <c r="C143" s="204" t="str">
        <f>IF($A143="","",VLOOKUP($A143,'Annex 2 Designated EHV charges'!$A:$O,3,0))</f>
        <v/>
      </c>
      <c r="D143" s="203" t="str">
        <f>IF($A143="","",VLOOKUP($A143,'Annex 2 Designated EHV charges'!$A:$O,7,0))</f>
        <v/>
      </c>
      <c r="E143" s="202" t="str">
        <f>IFERROR(IF(VLOOKUP($A143,'Annex 2 Designated EHV charges'!$A:$P,COLUMN(E143)+4,FALSE)=0,"",VLOOKUP($A143,'Annex 2 Designated EHV charges'!$A:$P,COLUMN(E143)+4,FALSE)),"")</f>
        <v/>
      </c>
      <c r="F143" s="201" t="str">
        <f>IFERROR(IF(VLOOKUP($A143,'Annex 2 Designated EHV charges'!$A:$P,COLUMN(F143)+4,FALSE)=0,"",VLOOKUP($A143,'Annex 2 Designated EHV charges'!$A:$P,COLUMN(F143)+4,FALSE)),"")</f>
        <v/>
      </c>
      <c r="G143" s="201" t="str">
        <f>IFERROR(IF(VLOOKUP($A143,'Annex 2 Designated EHV charges'!$A:$P,COLUMN(G143)+4,FALSE)=0,"",VLOOKUP($A143,'Annex 2 Designated EHV charges'!$A:$P,COLUMN(G143)+4,FALSE)),"")</f>
        <v/>
      </c>
      <c r="H143" s="201" t="str">
        <f>IFERROR(IF(VLOOKUP($A143,'Annex 2 Designated EHV charges'!$A:$P,COLUMN(H143)+4,FALSE)=0,"",VLOOKUP($A143,'Annex 2 Designated EHV charges'!$A:$P,COLUMN(H143)+4,FALSE)),"")</f>
        <v/>
      </c>
    </row>
    <row r="144" spans="1:8" x14ac:dyDescent="0.2">
      <c r="A144" s="203" t="str">
        <f t="array" ref="A144">IFERROR(INDEX('Annex 2 Designated EHV charges'!$A$11:$A$400, MATCH(0, IF(ISBLANK('Annex 2 Designated EHV charges'!$A$11:$A$400),1, COUNTIF(A$4:$A143, 'Annex 2 Designated EHV charges'!$A$11:$A$400)), 0)),"")</f>
        <v/>
      </c>
      <c r="B144" s="203" t="str">
        <f>IF($A144="","",VLOOKUP($A144,'Annex 2 Designated EHV charges'!$A:$O,2,0))</f>
        <v/>
      </c>
      <c r="C144" s="204" t="str">
        <f>IF($A144="","",VLOOKUP($A144,'Annex 2 Designated EHV charges'!$A:$O,3,0))</f>
        <v/>
      </c>
      <c r="D144" s="203" t="str">
        <f>IF($A144="","",VLOOKUP($A144,'Annex 2 Designated EHV charges'!$A:$O,7,0))</f>
        <v/>
      </c>
      <c r="E144" s="202" t="str">
        <f>IFERROR(IF(VLOOKUP($A144,'Annex 2 Designated EHV charges'!$A:$P,COLUMN(E144)+4,FALSE)=0,"",VLOOKUP($A144,'Annex 2 Designated EHV charges'!$A:$P,COLUMN(E144)+4,FALSE)),"")</f>
        <v/>
      </c>
      <c r="F144" s="201" t="str">
        <f>IFERROR(IF(VLOOKUP($A144,'Annex 2 Designated EHV charges'!$A:$P,COLUMN(F144)+4,FALSE)=0,"",VLOOKUP($A144,'Annex 2 Designated EHV charges'!$A:$P,COLUMN(F144)+4,FALSE)),"")</f>
        <v/>
      </c>
      <c r="G144" s="201" t="str">
        <f>IFERROR(IF(VLOOKUP($A144,'Annex 2 Designated EHV charges'!$A:$P,COLUMN(G144)+4,FALSE)=0,"",VLOOKUP($A144,'Annex 2 Designated EHV charges'!$A:$P,COLUMN(G144)+4,FALSE)),"")</f>
        <v/>
      </c>
      <c r="H144" s="201" t="str">
        <f>IFERROR(IF(VLOOKUP($A144,'Annex 2 Designated EHV charges'!$A:$P,COLUMN(H144)+4,FALSE)=0,"",VLOOKUP($A144,'Annex 2 Designated EHV charges'!$A:$P,COLUMN(H144)+4,FALSE)),"")</f>
        <v/>
      </c>
    </row>
    <row r="145" spans="1:8" x14ac:dyDescent="0.2">
      <c r="A145" s="203" t="str">
        <f t="array" ref="A145">IFERROR(INDEX('Annex 2 Designated EHV charges'!$A$11:$A$400, MATCH(0, IF(ISBLANK('Annex 2 Designated EHV charges'!$A$11:$A$400),1, COUNTIF(A$4:$A144, 'Annex 2 Designated EHV charges'!$A$11:$A$400)), 0)),"")</f>
        <v/>
      </c>
      <c r="B145" s="203" t="str">
        <f>IF($A145="","",VLOOKUP($A145,'Annex 2 Designated EHV charges'!$A:$O,2,0))</f>
        <v/>
      </c>
      <c r="C145" s="204" t="str">
        <f>IF($A145="","",VLOOKUP($A145,'Annex 2 Designated EHV charges'!$A:$O,3,0))</f>
        <v/>
      </c>
      <c r="D145" s="203" t="str">
        <f>IF($A145="","",VLOOKUP($A145,'Annex 2 Designated EHV charges'!$A:$O,7,0))</f>
        <v/>
      </c>
      <c r="E145" s="202" t="str">
        <f>IFERROR(IF(VLOOKUP($A145,'Annex 2 Designated EHV charges'!$A:$P,COLUMN(E145)+4,FALSE)=0,"",VLOOKUP($A145,'Annex 2 Designated EHV charges'!$A:$P,COLUMN(E145)+4,FALSE)),"")</f>
        <v/>
      </c>
      <c r="F145" s="201" t="str">
        <f>IFERROR(IF(VLOOKUP($A145,'Annex 2 Designated EHV charges'!$A:$P,COLUMN(F145)+4,FALSE)=0,"",VLOOKUP($A145,'Annex 2 Designated EHV charges'!$A:$P,COLUMN(F145)+4,FALSE)),"")</f>
        <v/>
      </c>
      <c r="G145" s="201" t="str">
        <f>IFERROR(IF(VLOOKUP($A145,'Annex 2 Designated EHV charges'!$A:$P,COLUMN(G145)+4,FALSE)=0,"",VLOOKUP($A145,'Annex 2 Designated EHV charges'!$A:$P,COLUMN(G145)+4,FALSE)),"")</f>
        <v/>
      </c>
      <c r="H145" s="201" t="str">
        <f>IFERROR(IF(VLOOKUP($A145,'Annex 2 Designated EHV charges'!$A:$P,COLUMN(H145)+4,FALSE)=0,"",VLOOKUP($A145,'Annex 2 Designated EHV charges'!$A:$P,COLUMN(H145)+4,FALSE)),"")</f>
        <v/>
      </c>
    </row>
    <row r="146" spans="1:8" x14ac:dyDescent="0.2">
      <c r="A146" s="203" t="str">
        <f t="array" ref="A146">IFERROR(INDEX('Annex 2 Designated EHV charges'!$A$11:$A$400, MATCH(0, IF(ISBLANK('Annex 2 Designated EHV charges'!$A$11:$A$400),1, COUNTIF(A$4:$A145, 'Annex 2 Designated EHV charges'!$A$11:$A$400)), 0)),"")</f>
        <v/>
      </c>
      <c r="B146" s="203" t="str">
        <f>IF($A146="","",VLOOKUP($A146,'Annex 2 Designated EHV charges'!$A:$O,2,0))</f>
        <v/>
      </c>
      <c r="C146" s="204" t="str">
        <f>IF($A146="","",VLOOKUP($A146,'Annex 2 Designated EHV charges'!$A:$O,3,0))</f>
        <v/>
      </c>
      <c r="D146" s="203" t="str">
        <f>IF($A146="","",VLOOKUP($A146,'Annex 2 Designated EHV charges'!$A:$O,7,0))</f>
        <v/>
      </c>
      <c r="E146" s="202" t="str">
        <f>IFERROR(IF(VLOOKUP($A146,'Annex 2 Designated EHV charges'!$A:$P,COLUMN(E146)+4,FALSE)=0,"",VLOOKUP($A146,'Annex 2 Designated EHV charges'!$A:$P,COLUMN(E146)+4,FALSE)),"")</f>
        <v/>
      </c>
      <c r="F146" s="201" t="str">
        <f>IFERROR(IF(VLOOKUP($A146,'Annex 2 Designated EHV charges'!$A:$P,COLUMN(F146)+4,FALSE)=0,"",VLOOKUP($A146,'Annex 2 Designated EHV charges'!$A:$P,COLUMN(F146)+4,FALSE)),"")</f>
        <v/>
      </c>
      <c r="G146" s="201" t="str">
        <f>IFERROR(IF(VLOOKUP($A146,'Annex 2 Designated EHV charges'!$A:$P,COLUMN(G146)+4,FALSE)=0,"",VLOOKUP($A146,'Annex 2 Designated EHV charges'!$A:$P,COLUMN(G146)+4,FALSE)),"")</f>
        <v/>
      </c>
      <c r="H146" s="201" t="str">
        <f>IFERROR(IF(VLOOKUP($A146,'Annex 2 Designated EHV charges'!$A:$P,COLUMN(H146)+4,FALSE)=0,"",VLOOKUP($A146,'Annex 2 Designated EHV charges'!$A:$P,COLUMN(H146)+4,FALSE)),"")</f>
        <v/>
      </c>
    </row>
    <row r="147" spans="1:8" x14ac:dyDescent="0.2">
      <c r="A147" s="203" t="str">
        <f t="array" ref="A147">IFERROR(INDEX('Annex 2 Designated EHV charges'!$A$11:$A$400, MATCH(0, IF(ISBLANK('Annex 2 Designated EHV charges'!$A$11:$A$400),1, COUNTIF(A$4:$A146, 'Annex 2 Designated EHV charges'!$A$11:$A$400)), 0)),"")</f>
        <v/>
      </c>
      <c r="B147" s="203" t="str">
        <f>IF($A147="","",VLOOKUP($A147,'Annex 2 Designated EHV charges'!$A:$O,2,0))</f>
        <v/>
      </c>
      <c r="C147" s="204" t="str">
        <f>IF($A147="","",VLOOKUP($A147,'Annex 2 Designated EHV charges'!$A:$O,3,0))</f>
        <v/>
      </c>
      <c r="D147" s="203" t="str">
        <f>IF($A147="","",VLOOKUP($A147,'Annex 2 Designated EHV charges'!$A:$O,7,0))</f>
        <v/>
      </c>
      <c r="E147" s="202" t="str">
        <f>IFERROR(IF(VLOOKUP($A147,'Annex 2 Designated EHV charges'!$A:$P,COLUMN(E147)+4,FALSE)=0,"",VLOOKUP($A147,'Annex 2 Designated EHV charges'!$A:$P,COLUMN(E147)+4,FALSE)),"")</f>
        <v/>
      </c>
      <c r="F147" s="201" t="str">
        <f>IFERROR(IF(VLOOKUP($A147,'Annex 2 Designated EHV charges'!$A:$P,COLUMN(F147)+4,FALSE)=0,"",VLOOKUP($A147,'Annex 2 Designated EHV charges'!$A:$P,COLUMN(F147)+4,FALSE)),"")</f>
        <v/>
      </c>
      <c r="G147" s="201" t="str">
        <f>IFERROR(IF(VLOOKUP($A147,'Annex 2 Designated EHV charges'!$A:$P,COLUMN(G147)+4,FALSE)=0,"",VLOOKUP($A147,'Annex 2 Designated EHV charges'!$A:$P,COLUMN(G147)+4,FALSE)),"")</f>
        <v/>
      </c>
      <c r="H147" s="201" t="str">
        <f>IFERROR(IF(VLOOKUP($A147,'Annex 2 Designated EHV charges'!$A:$P,COLUMN(H147)+4,FALSE)=0,"",VLOOKUP($A147,'Annex 2 Designated EHV charges'!$A:$P,COLUMN(H147)+4,FALSE)),"")</f>
        <v/>
      </c>
    </row>
    <row r="148" spans="1:8" x14ac:dyDescent="0.2">
      <c r="A148" s="203" t="str">
        <f t="array" ref="A148">IFERROR(INDEX('Annex 2 Designated EHV charges'!$A$11:$A$400, MATCH(0, IF(ISBLANK('Annex 2 Designated EHV charges'!$A$11:$A$400),1, COUNTIF(A$4:$A147, 'Annex 2 Designated EHV charges'!$A$11:$A$400)), 0)),"")</f>
        <v/>
      </c>
      <c r="B148" s="203" t="str">
        <f>IF($A148="","",VLOOKUP($A148,'Annex 2 Designated EHV charges'!$A:$O,2,0))</f>
        <v/>
      </c>
      <c r="C148" s="204" t="str">
        <f>IF($A148="","",VLOOKUP($A148,'Annex 2 Designated EHV charges'!$A:$O,3,0))</f>
        <v/>
      </c>
      <c r="D148" s="203" t="str">
        <f>IF($A148="","",VLOOKUP($A148,'Annex 2 Designated EHV charges'!$A:$O,7,0))</f>
        <v/>
      </c>
      <c r="E148" s="202" t="str">
        <f>IFERROR(IF(VLOOKUP($A148,'Annex 2 Designated EHV charges'!$A:$P,COLUMN(E148)+4,FALSE)=0,"",VLOOKUP($A148,'Annex 2 Designated EHV charges'!$A:$P,COLUMN(E148)+4,FALSE)),"")</f>
        <v/>
      </c>
      <c r="F148" s="201" t="str">
        <f>IFERROR(IF(VLOOKUP($A148,'Annex 2 Designated EHV charges'!$A:$P,COLUMN(F148)+4,FALSE)=0,"",VLOOKUP($A148,'Annex 2 Designated EHV charges'!$A:$P,COLUMN(F148)+4,FALSE)),"")</f>
        <v/>
      </c>
      <c r="G148" s="201" t="str">
        <f>IFERROR(IF(VLOOKUP($A148,'Annex 2 Designated EHV charges'!$A:$P,COLUMN(G148)+4,FALSE)=0,"",VLOOKUP($A148,'Annex 2 Designated EHV charges'!$A:$P,COLUMN(G148)+4,FALSE)),"")</f>
        <v/>
      </c>
      <c r="H148" s="201" t="str">
        <f>IFERROR(IF(VLOOKUP($A148,'Annex 2 Designated EHV charges'!$A:$P,COLUMN(H148)+4,FALSE)=0,"",VLOOKUP($A148,'Annex 2 Designated EHV charges'!$A:$P,COLUMN(H148)+4,FALSE)),"")</f>
        <v/>
      </c>
    </row>
    <row r="149" spans="1:8" x14ac:dyDescent="0.2">
      <c r="A149" s="203" t="str">
        <f t="array" ref="A149">IFERROR(INDEX('Annex 2 Designated EHV charges'!$A$11:$A$400, MATCH(0, IF(ISBLANK('Annex 2 Designated EHV charges'!$A$11:$A$400),1, COUNTIF(A$4:$A148, 'Annex 2 Designated EHV charges'!$A$11:$A$400)), 0)),"")</f>
        <v/>
      </c>
      <c r="B149" s="203" t="str">
        <f>IF($A149="","",VLOOKUP($A149,'Annex 2 Designated EHV charges'!$A:$O,2,0))</f>
        <v/>
      </c>
      <c r="C149" s="204" t="str">
        <f>IF($A149="","",VLOOKUP($A149,'Annex 2 Designated EHV charges'!$A:$O,3,0))</f>
        <v/>
      </c>
      <c r="D149" s="203" t="str">
        <f>IF($A149="","",VLOOKUP($A149,'Annex 2 Designated EHV charges'!$A:$O,7,0))</f>
        <v/>
      </c>
      <c r="E149" s="202" t="str">
        <f>IFERROR(IF(VLOOKUP($A149,'Annex 2 Designated EHV charges'!$A:$P,COLUMN(E149)+4,FALSE)=0,"",VLOOKUP($A149,'Annex 2 Designated EHV charges'!$A:$P,COLUMN(E149)+4,FALSE)),"")</f>
        <v/>
      </c>
      <c r="F149" s="201" t="str">
        <f>IFERROR(IF(VLOOKUP($A149,'Annex 2 Designated EHV charges'!$A:$P,COLUMN(F149)+4,FALSE)=0,"",VLOOKUP($A149,'Annex 2 Designated EHV charges'!$A:$P,COLUMN(F149)+4,FALSE)),"")</f>
        <v/>
      </c>
      <c r="G149" s="201" t="str">
        <f>IFERROR(IF(VLOOKUP($A149,'Annex 2 Designated EHV charges'!$A:$P,COLUMN(G149)+4,FALSE)=0,"",VLOOKUP($A149,'Annex 2 Designated EHV charges'!$A:$P,COLUMN(G149)+4,FALSE)),"")</f>
        <v/>
      </c>
      <c r="H149" s="201" t="str">
        <f>IFERROR(IF(VLOOKUP($A149,'Annex 2 Designated EHV charges'!$A:$P,COLUMN(H149)+4,FALSE)=0,"",VLOOKUP($A149,'Annex 2 Designated EHV charges'!$A:$P,COLUMN(H149)+4,FALSE)),"")</f>
        <v/>
      </c>
    </row>
    <row r="150" spans="1:8" x14ac:dyDescent="0.2">
      <c r="A150" s="203" t="str">
        <f t="array" ref="A150">IFERROR(INDEX('Annex 2 Designated EHV charges'!$A$11:$A$400, MATCH(0, IF(ISBLANK('Annex 2 Designated EHV charges'!$A$11:$A$400),1, COUNTIF(A$4:$A149, 'Annex 2 Designated EHV charges'!$A$11:$A$400)), 0)),"")</f>
        <v/>
      </c>
      <c r="B150" s="203" t="str">
        <f>IF($A150="","",VLOOKUP($A150,'Annex 2 Designated EHV charges'!$A:$O,2,0))</f>
        <v/>
      </c>
      <c r="C150" s="204" t="str">
        <f>IF($A150="","",VLOOKUP($A150,'Annex 2 Designated EHV charges'!$A:$O,3,0))</f>
        <v/>
      </c>
      <c r="D150" s="203" t="str">
        <f>IF($A150="","",VLOOKUP($A150,'Annex 2 Designated EHV charges'!$A:$O,7,0))</f>
        <v/>
      </c>
      <c r="E150" s="202" t="str">
        <f>IFERROR(IF(VLOOKUP($A150,'Annex 2 Designated EHV charges'!$A:$P,COLUMN(E150)+4,FALSE)=0,"",VLOOKUP($A150,'Annex 2 Designated EHV charges'!$A:$P,COLUMN(E150)+4,FALSE)),"")</f>
        <v/>
      </c>
      <c r="F150" s="201" t="str">
        <f>IFERROR(IF(VLOOKUP($A150,'Annex 2 Designated EHV charges'!$A:$P,COLUMN(F150)+4,FALSE)=0,"",VLOOKUP($A150,'Annex 2 Designated EHV charges'!$A:$P,COLUMN(F150)+4,FALSE)),"")</f>
        <v/>
      </c>
      <c r="G150" s="201" t="str">
        <f>IFERROR(IF(VLOOKUP($A150,'Annex 2 Designated EHV charges'!$A:$P,COLUMN(G150)+4,FALSE)=0,"",VLOOKUP($A150,'Annex 2 Designated EHV charges'!$A:$P,COLUMN(G150)+4,FALSE)),"")</f>
        <v/>
      </c>
      <c r="H150" s="201" t="str">
        <f>IFERROR(IF(VLOOKUP($A150,'Annex 2 Designated EHV charges'!$A:$P,COLUMN(H150)+4,FALSE)=0,"",VLOOKUP($A150,'Annex 2 Designated EHV charges'!$A:$P,COLUMN(H150)+4,FALSE)),"")</f>
        <v/>
      </c>
    </row>
    <row r="151" spans="1:8" x14ac:dyDescent="0.2">
      <c r="A151" s="203" t="str">
        <f t="array" ref="A151">IFERROR(INDEX('Annex 2 Designated EHV charges'!$A$11:$A$400, MATCH(0, IF(ISBLANK('Annex 2 Designated EHV charges'!$A$11:$A$400),1, COUNTIF(A$4:$A150, 'Annex 2 Designated EHV charges'!$A$11:$A$400)), 0)),"")</f>
        <v/>
      </c>
      <c r="B151" s="203" t="str">
        <f>IF($A151="","",VLOOKUP($A151,'Annex 2 Designated EHV charges'!$A:$O,2,0))</f>
        <v/>
      </c>
      <c r="C151" s="204" t="str">
        <f>IF($A151="","",VLOOKUP($A151,'Annex 2 Designated EHV charges'!$A:$O,3,0))</f>
        <v/>
      </c>
      <c r="D151" s="203" t="str">
        <f>IF($A151="","",VLOOKUP($A151,'Annex 2 Designated EHV charges'!$A:$O,7,0))</f>
        <v/>
      </c>
      <c r="E151" s="202" t="str">
        <f>IFERROR(IF(VLOOKUP($A151,'Annex 2 Designated EHV charges'!$A:$P,COLUMN(E151)+4,FALSE)=0,"",VLOOKUP($A151,'Annex 2 Designated EHV charges'!$A:$P,COLUMN(E151)+4,FALSE)),"")</f>
        <v/>
      </c>
      <c r="F151" s="201" t="str">
        <f>IFERROR(IF(VLOOKUP($A151,'Annex 2 Designated EHV charges'!$A:$P,COLUMN(F151)+4,FALSE)=0,"",VLOOKUP($A151,'Annex 2 Designated EHV charges'!$A:$P,COLUMN(F151)+4,FALSE)),"")</f>
        <v/>
      </c>
      <c r="G151" s="201" t="str">
        <f>IFERROR(IF(VLOOKUP($A151,'Annex 2 Designated EHV charges'!$A:$P,COLUMN(G151)+4,FALSE)=0,"",VLOOKUP($A151,'Annex 2 Designated EHV charges'!$A:$P,COLUMN(G151)+4,FALSE)),"")</f>
        <v/>
      </c>
      <c r="H151" s="201" t="str">
        <f>IFERROR(IF(VLOOKUP($A151,'Annex 2 Designated EHV charges'!$A:$P,COLUMN(H151)+4,FALSE)=0,"",VLOOKUP($A151,'Annex 2 Designated EHV charges'!$A:$P,COLUMN(H151)+4,FALSE)),"")</f>
        <v/>
      </c>
    </row>
    <row r="152" spans="1:8" x14ac:dyDescent="0.2">
      <c r="A152" s="203" t="str">
        <f t="array" ref="A152">IFERROR(INDEX('Annex 2 Designated EHV charges'!$A$11:$A$400, MATCH(0, IF(ISBLANK('Annex 2 Designated EHV charges'!$A$11:$A$400),1, COUNTIF(A$4:$A151, 'Annex 2 Designated EHV charges'!$A$11:$A$400)), 0)),"")</f>
        <v/>
      </c>
      <c r="B152" s="203" t="str">
        <f>IF($A152="","",VLOOKUP($A152,'Annex 2 Designated EHV charges'!$A:$O,2,0))</f>
        <v/>
      </c>
      <c r="C152" s="204" t="str">
        <f>IF($A152="","",VLOOKUP($A152,'Annex 2 Designated EHV charges'!$A:$O,3,0))</f>
        <v/>
      </c>
      <c r="D152" s="203" t="str">
        <f>IF($A152="","",VLOOKUP($A152,'Annex 2 Designated EHV charges'!$A:$O,7,0))</f>
        <v/>
      </c>
      <c r="E152" s="202" t="str">
        <f>IFERROR(IF(VLOOKUP($A152,'Annex 2 Designated EHV charges'!$A:$P,COLUMN(E152)+4,FALSE)=0,"",VLOOKUP($A152,'Annex 2 Designated EHV charges'!$A:$P,COLUMN(E152)+4,FALSE)),"")</f>
        <v/>
      </c>
      <c r="F152" s="201" t="str">
        <f>IFERROR(IF(VLOOKUP($A152,'Annex 2 Designated EHV charges'!$A:$P,COLUMN(F152)+4,FALSE)=0,"",VLOOKUP($A152,'Annex 2 Designated EHV charges'!$A:$P,COLUMN(F152)+4,FALSE)),"")</f>
        <v/>
      </c>
      <c r="G152" s="201" t="str">
        <f>IFERROR(IF(VLOOKUP($A152,'Annex 2 Designated EHV charges'!$A:$P,COLUMN(G152)+4,FALSE)=0,"",VLOOKUP($A152,'Annex 2 Designated EHV charges'!$A:$P,COLUMN(G152)+4,FALSE)),"")</f>
        <v/>
      </c>
      <c r="H152" s="201" t="str">
        <f>IFERROR(IF(VLOOKUP($A152,'Annex 2 Designated EHV charges'!$A:$P,COLUMN(H152)+4,FALSE)=0,"",VLOOKUP($A152,'Annex 2 Designated EHV charges'!$A:$P,COLUMN(H152)+4,FALSE)),"")</f>
        <v/>
      </c>
    </row>
    <row r="153" spans="1:8" x14ac:dyDescent="0.2">
      <c r="A153" s="203" t="str">
        <f t="array" ref="A153">IFERROR(INDEX('Annex 2 Designated EHV charges'!$A$11:$A$400, MATCH(0, IF(ISBLANK('Annex 2 Designated EHV charges'!$A$11:$A$400),1, COUNTIF(A$4:$A152, 'Annex 2 Designated EHV charges'!$A$11:$A$400)), 0)),"")</f>
        <v/>
      </c>
      <c r="B153" s="203" t="str">
        <f>IF($A153="","",VLOOKUP($A153,'Annex 2 Designated EHV charges'!$A:$O,2,0))</f>
        <v/>
      </c>
      <c r="C153" s="204" t="str">
        <f>IF($A153="","",VLOOKUP($A153,'Annex 2 Designated EHV charges'!$A:$O,3,0))</f>
        <v/>
      </c>
      <c r="D153" s="203" t="str">
        <f>IF($A153="","",VLOOKUP($A153,'Annex 2 Designated EHV charges'!$A:$O,7,0))</f>
        <v/>
      </c>
      <c r="E153" s="202" t="str">
        <f>IFERROR(IF(VLOOKUP($A153,'Annex 2 Designated EHV charges'!$A:$P,COLUMN(E153)+4,FALSE)=0,"",VLOOKUP($A153,'Annex 2 Designated EHV charges'!$A:$P,COLUMN(E153)+4,FALSE)),"")</f>
        <v/>
      </c>
      <c r="F153" s="201" t="str">
        <f>IFERROR(IF(VLOOKUP($A153,'Annex 2 Designated EHV charges'!$A:$P,COLUMN(F153)+4,FALSE)=0,"",VLOOKUP($A153,'Annex 2 Designated EHV charges'!$A:$P,COLUMN(F153)+4,FALSE)),"")</f>
        <v/>
      </c>
      <c r="G153" s="201" t="str">
        <f>IFERROR(IF(VLOOKUP($A153,'Annex 2 Designated EHV charges'!$A:$P,COLUMN(G153)+4,FALSE)=0,"",VLOOKUP($A153,'Annex 2 Designated EHV charges'!$A:$P,COLUMN(G153)+4,FALSE)),"")</f>
        <v/>
      </c>
      <c r="H153" s="201" t="str">
        <f>IFERROR(IF(VLOOKUP($A153,'Annex 2 Designated EHV charges'!$A:$P,COLUMN(H153)+4,FALSE)=0,"",VLOOKUP($A153,'Annex 2 Designated EHV charges'!$A:$P,COLUMN(H153)+4,FALSE)),"")</f>
        <v/>
      </c>
    </row>
    <row r="154" spans="1:8" x14ac:dyDescent="0.2">
      <c r="A154" s="203" t="str">
        <f t="array" ref="A154">IFERROR(INDEX('Annex 2 Designated EHV charges'!$A$11:$A$400, MATCH(0, IF(ISBLANK('Annex 2 Designated EHV charges'!$A$11:$A$400),1, COUNTIF(A$4:$A153, 'Annex 2 Designated EHV charges'!$A$11:$A$400)), 0)),"")</f>
        <v/>
      </c>
      <c r="B154" s="203" t="str">
        <f>IF($A154="","",VLOOKUP($A154,'Annex 2 Designated EHV charges'!$A:$O,2,0))</f>
        <v/>
      </c>
      <c r="C154" s="204" t="str">
        <f>IF($A154="","",VLOOKUP($A154,'Annex 2 Designated EHV charges'!$A:$O,3,0))</f>
        <v/>
      </c>
      <c r="D154" s="203" t="str">
        <f>IF($A154="","",VLOOKUP($A154,'Annex 2 Designated EHV charges'!$A:$O,7,0))</f>
        <v/>
      </c>
      <c r="E154" s="202" t="str">
        <f>IFERROR(IF(VLOOKUP($A154,'Annex 2 Designated EHV charges'!$A:$P,COLUMN(E154)+4,FALSE)=0,"",VLOOKUP($A154,'Annex 2 Designated EHV charges'!$A:$P,COLUMN(E154)+4,FALSE)),"")</f>
        <v/>
      </c>
      <c r="F154" s="201" t="str">
        <f>IFERROR(IF(VLOOKUP($A154,'Annex 2 Designated EHV charges'!$A:$P,COLUMN(F154)+4,FALSE)=0,"",VLOOKUP($A154,'Annex 2 Designated EHV charges'!$A:$P,COLUMN(F154)+4,FALSE)),"")</f>
        <v/>
      </c>
      <c r="G154" s="201" t="str">
        <f>IFERROR(IF(VLOOKUP($A154,'Annex 2 Designated EHV charges'!$A:$P,COLUMN(G154)+4,FALSE)=0,"",VLOOKUP($A154,'Annex 2 Designated EHV charges'!$A:$P,COLUMN(G154)+4,FALSE)),"")</f>
        <v/>
      </c>
      <c r="H154" s="201" t="str">
        <f>IFERROR(IF(VLOOKUP($A154,'Annex 2 Designated EHV charges'!$A:$P,COLUMN(H154)+4,FALSE)=0,"",VLOOKUP($A154,'Annex 2 Designated EHV charges'!$A:$P,COLUMN(H154)+4,FALSE)),"")</f>
        <v/>
      </c>
    </row>
    <row r="155" spans="1:8" x14ac:dyDescent="0.2">
      <c r="A155" s="203" t="str">
        <f t="array" ref="A155">IFERROR(INDEX('Annex 2 Designated EHV charges'!$A$11:$A$400, MATCH(0, IF(ISBLANK('Annex 2 Designated EHV charges'!$A$11:$A$400),1, COUNTIF(A$4:$A154, 'Annex 2 Designated EHV charges'!$A$11:$A$400)), 0)),"")</f>
        <v/>
      </c>
      <c r="B155" s="203" t="str">
        <f>IF($A155="","",VLOOKUP($A155,'Annex 2 Designated EHV charges'!$A:$O,2,0))</f>
        <v/>
      </c>
      <c r="C155" s="204" t="str">
        <f>IF($A155="","",VLOOKUP($A155,'Annex 2 Designated EHV charges'!$A:$O,3,0))</f>
        <v/>
      </c>
      <c r="D155" s="203" t="str">
        <f>IF($A155="","",VLOOKUP($A155,'Annex 2 Designated EHV charges'!$A:$O,7,0))</f>
        <v/>
      </c>
      <c r="E155" s="202" t="str">
        <f>IFERROR(IF(VLOOKUP($A155,'Annex 2 Designated EHV charges'!$A:$P,COLUMN(E155)+4,FALSE)=0,"",VLOOKUP($A155,'Annex 2 Designated EHV charges'!$A:$P,COLUMN(E155)+4,FALSE)),"")</f>
        <v/>
      </c>
      <c r="F155" s="201" t="str">
        <f>IFERROR(IF(VLOOKUP($A155,'Annex 2 Designated EHV charges'!$A:$P,COLUMN(F155)+4,FALSE)=0,"",VLOOKUP($A155,'Annex 2 Designated EHV charges'!$A:$P,COLUMN(F155)+4,FALSE)),"")</f>
        <v/>
      </c>
      <c r="G155" s="201" t="str">
        <f>IFERROR(IF(VLOOKUP($A155,'Annex 2 Designated EHV charges'!$A:$P,COLUMN(G155)+4,FALSE)=0,"",VLOOKUP($A155,'Annex 2 Designated EHV charges'!$A:$P,COLUMN(G155)+4,FALSE)),"")</f>
        <v/>
      </c>
      <c r="H155" s="201" t="str">
        <f>IFERROR(IF(VLOOKUP($A155,'Annex 2 Designated EHV charges'!$A:$P,COLUMN(H155)+4,FALSE)=0,"",VLOOKUP($A155,'Annex 2 Designated EHV charges'!$A:$P,COLUMN(H155)+4,FALSE)),"")</f>
        <v/>
      </c>
    </row>
    <row r="156" spans="1:8" x14ac:dyDescent="0.2">
      <c r="A156" s="203" t="str">
        <f t="array" ref="A156">IFERROR(INDEX('Annex 2 Designated EHV charges'!$A$11:$A$400, MATCH(0, IF(ISBLANK('Annex 2 Designated EHV charges'!$A$11:$A$400),1, COUNTIF(A$4:$A155, 'Annex 2 Designated EHV charges'!$A$11:$A$400)), 0)),"")</f>
        <v/>
      </c>
      <c r="B156" s="203" t="str">
        <f>IF($A156="","",VLOOKUP($A156,'Annex 2 Designated EHV charges'!$A:$O,2,0))</f>
        <v/>
      </c>
      <c r="C156" s="204" t="str">
        <f>IF($A156="","",VLOOKUP($A156,'Annex 2 Designated EHV charges'!$A:$O,3,0))</f>
        <v/>
      </c>
      <c r="D156" s="203" t="str">
        <f>IF($A156="","",VLOOKUP($A156,'Annex 2 Designated EHV charges'!$A:$O,7,0))</f>
        <v/>
      </c>
      <c r="E156" s="202" t="str">
        <f>IFERROR(IF(VLOOKUP($A156,'Annex 2 Designated EHV charges'!$A:$P,COLUMN(E156)+4,FALSE)=0,"",VLOOKUP($A156,'Annex 2 Designated EHV charges'!$A:$P,COLUMN(E156)+4,FALSE)),"")</f>
        <v/>
      </c>
      <c r="F156" s="201" t="str">
        <f>IFERROR(IF(VLOOKUP($A156,'Annex 2 Designated EHV charges'!$A:$P,COLUMN(F156)+4,FALSE)=0,"",VLOOKUP($A156,'Annex 2 Designated EHV charges'!$A:$P,COLUMN(F156)+4,FALSE)),"")</f>
        <v/>
      </c>
      <c r="G156" s="201" t="str">
        <f>IFERROR(IF(VLOOKUP($A156,'Annex 2 Designated EHV charges'!$A:$P,COLUMN(G156)+4,FALSE)=0,"",VLOOKUP($A156,'Annex 2 Designated EHV charges'!$A:$P,COLUMN(G156)+4,FALSE)),"")</f>
        <v/>
      </c>
      <c r="H156" s="201" t="str">
        <f>IFERROR(IF(VLOOKUP($A156,'Annex 2 Designated EHV charges'!$A:$P,COLUMN(H156)+4,FALSE)=0,"",VLOOKUP($A156,'Annex 2 Designated EHV charges'!$A:$P,COLUMN(H156)+4,FALSE)),"")</f>
        <v/>
      </c>
    </row>
    <row r="157" spans="1:8" x14ac:dyDescent="0.2">
      <c r="A157" s="203" t="str">
        <f t="array" ref="A157">IFERROR(INDEX('Annex 2 Designated EHV charges'!$A$11:$A$400, MATCH(0, IF(ISBLANK('Annex 2 Designated EHV charges'!$A$11:$A$400),1, COUNTIF(A$4:$A156, 'Annex 2 Designated EHV charges'!$A$11:$A$400)), 0)),"")</f>
        <v/>
      </c>
      <c r="B157" s="203" t="str">
        <f>IF($A157="","",VLOOKUP($A157,'Annex 2 Designated EHV charges'!$A:$O,2,0))</f>
        <v/>
      </c>
      <c r="C157" s="204" t="str">
        <f>IF($A157="","",VLOOKUP($A157,'Annex 2 Designated EHV charges'!$A:$O,3,0))</f>
        <v/>
      </c>
      <c r="D157" s="203" t="str">
        <f>IF($A157="","",VLOOKUP($A157,'Annex 2 Designated EHV charges'!$A:$O,7,0))</f>
        <v/>
      </c>
      <c r="E157" s="202" t="str">
        <f>IFERROR(IF(VLOOKUP($A157,'Annex 2 Designated EHV charges'!$A:$P,COLUMN(E157)+4,FALSE)=0,"",VLOOKUP($A157,'Annex 2 Designated EHV charges'!$A:$P,COLUMN(E157)+4,FALSE)),"")</f>
        <v/>
      </c>
      <c r="F157" s="201" t="str">
        <f>IFERROR(IF(VLOOKUP($A157,'Annex 2 Designated EHV charges'!$A:$P,COLUMN(F157)+4,FALSE)=0,"",VLOOKUP($A157,'Annex 2 Designated EHV charges'!$A:$P,COLUMN(F157)+4,FALSE)),"")</f>
        <v/>
      </c>
      <c r="G157" s="201" t="str">
        <f>IFERROR(IF(VLOOKUP($A157,'Annex 2 Designated EHV charges'!$A:$P,COLUMN(G157)+4,FALSE)=0,"",VLOOKUP($A157,'Annex 2 Designated EHV charges'!$A:$P,COLUMN(G157)+4,FALSE)),"")</f>
        <v/>
      </c>
      <c r="H157" s="201" t="str">
        <f>IFERROR(IF(VLOOKUP($A157,'Annex 2 Designated EHV charges'!$A:$P,COLUMN(H157)+4,FALSE)=0,"",VLOOKUP($A157,'Annex 2 Designated EHV charges'!$A:$P,COLUMN(H157)+4,FALSE)),"")</f>
        <v/>
      </c>
    </row>
    <row r="158" spans="1:8" x14ac:dyDescent="0.2">
      <c r="A158" s="203" t="str">
        <f t="array" ref="A158">IFERROR(INDEX('Annex 2 Designated EHV charges'!$A$11:$A$400, MATCH(0, IF(ISBLANK('Annex 2 Designated EHV charges'!$A$11:$A$400),1, COUNTIF(A$4:$A157, 'Annex 2 Designated EHV charges'!$A$11:$A$400)), 0)),"")</f>
        <v/>
      </c>
      <c r="B158" s="203" t="str">
        <f>IF($A158="","",VLOOKUP($A158,'Annex 2 Designated EHV charges'!$A:$O,2,0))</f>
        <v/>
      </c>
      <c r="C158" s="204" t="str">
        <f>IF($A158="","",VLOOKUP($A158,'Annex 2 Designated EHV charges'!$A:$O,3,0))</f>
        <v/>
      </c>
      <c r="D158" s="203" t="str">
        <f>IF($A158="","",VLOOKUP($A158,'Annex 2 Designated EHV charges'!$A:$O,7,0))</f>
        <v/>
      </c>
      <c r="E158" s="202" t="str">
        <f>IFERROR(IF(VLOOKUP($A158,'Annex 2 Designated EHV charges'!$A:$P,COLUMN(E158)+4,FALSE)=0,"",VLOOKUP($A158,'Annex 2 Designated EHV charges'!$A:$P,COLUMN(E158)+4,FALSE)),"")</f>
        <v/>
      </c>
      <c r="F158" s="201" t="str">
        <f>IFERROR(IF(VLOOKUP($A158,'Annex 2 Designated EHV charges'!$A:$P,COLUMN(F158)+4,FALSE)=0,"",VLOOKUP($A158,'Annex 2 Designated EHV charges'!$A:$P,COLUMN(F158)+4,FALSE)),"")</f>
        <v/>
      </c>
      <c r="G158" s="201" t="str">
        <f>IFERROR(IF(VLOOKUP($A158,'Annex 2 Designated EHV charges'!$A:$P,COLUMN(G158)+4,FALSE)=0,"",VLOOKUP($A158,'Annex 2 Designated EHV charges'!$A:$P,COLUMN(G158)+4,FALSE)),"")</f>
        <v/>
      </c>
      <c r="H158" s="201" t="str">
        <f>IFERROR(IF(VLOOKUP($A158,'Annex 2 Designated EHV charges'!$A:$P,COLUMN(H158)+4,FALSE)=0,"",VLOOKUP($A158,'Annex 2 Designated EHV charges'!$A:$P,COLUMN(H158)+4,FALSE)),"")</f>
        <v/>
      </c>
    </row>
    <row r="159" spans="1:8" x14ac:dyDescent="0.2">
      <c r="A159" s="203" t="str">
        <f t="array" ref="A159">IFERROR(INDEX('Annex 2 Designated EHV charges'!$A$11:$A$400, MATCH(0, IF(ISBLANK('Annex 2 Designated EHV charges'!$A$11:$A$400),1, COUNTIF(A$4:$A158, 'Annex 2 Designated EHV charges'!$A$11:$A$400)), 0)),"")</f>
        <v/>
      </c>
      <c r="B159" s="203" t="str">
        <f>IF($A159="","",VLOOKUP($A159,'Annex 2 Designated EHV charges'!$A:$O,2,0))</f>
        <v/>
      </c>
      <c r="C159" s="204" t="str">
        <f>IF($A159="","",VLOOKUP($A159,'Annex 2 Designated EHV charges'!$A:$O,3,0))</f>
        <v/>
      </c>
      <c r="D159" s="203" t="str">
        <f>IF($A159="","",VLOOKUP($A159,'Annex 2 Designated EHV charges'!$A:$O,7,0))</f>
        <v/>
      </c>
      <c r="E159" s="202" t="str">
        <f>IFERROR(IF(VLOOKUP($A159,'Annex 2 Designated EHV charges'!$A:$P,COLUMN(E159)+4,FALSE)=0,"",VLOOKUP($A159,'Annex 2 Designated EHV charges'!$A:$P,COLUMN(E159)+4,FALSE)),"")</f>
        <v/>
      </c>
      <c r="F159" s="201" t="str">
        <f>IFERROR(IF(VLOOKUP($A159,'Annex 2 Designated EHV charges'!$A:$P,COLUMN(F159)+4,FALSE)=0,"",VLOOKUP($A159,'Annex 2 Designated EHV charges'!$A:$P,COLUMN(F159)+4,FALSE)),"")</f>
        <v/>
      </c>
      <c r="G159" s="201" t="str">
        <f>IFERROR(IF(VLOOKUP($A159,'Annex 2 Designated EHV charges'!$A:$P,COLUMN(G159)+4,FALSE)=0,"",VLOOKUP($A159,'Annex 2 Designated EHV charges'!$A:$P,COLUMN(G159)+4,FALSE)),"")</f>
        <v/>
      </c>
      <c r="H159" s="201" t="str">
        <f>IFERROR(IF(VLOOKUP($A159,'Annex 2 Designated EHV charges'!$A:$P,COLUMN(H159)+4,FALSE)=0,"",VLOOKUP($A159,'Annex 2 Designated EHV charges'!$A:$P,COLUMN(H159)+4,FALSE)),"")</f>
        <v/>
      </c>
    </row>
    <row r="160" spans="1:8" x14ac:dyDescent="0.2">
      <c r="A160" s="203" t="str">
        <f t="array" ref="A160">IFERROR(INDEX('Annex 2 Designated EHV charges'!$A$11:$A$400, MATCH(0, IF(ISBLANK('Annex 2 Designated EHV charges'!$A$11:$A$400),1, COUNTIF(A$4:$A159, 'Annex 2 Designated EHV charges'!$A$11:$A$400)), 0)),"")</f>
        <v/>
      </c>
      <c r="B160" s="203" t="str">
        <f>IF($A160="","",VLOOKUP($A160,'Annex 2 Designated EHV charges'!$A:$O,2,0))</f>
        <v/>
      </c>
      <c r="C160" s="204" t="str">
        <f>IF($A160="","",VLOOKUP($A160,'Annex 2 Designated EHV charges'!$A:$O,3,0))</f>
        <v/>
      </c>
      <c r="D160" s="203" t="str">
        <f>IF($A160="","",VLOOKUP($A160,'Annex 2 Designated EHV charges'!$A:$O,7,0))</f>
        <v/>
      </c>
      <c r="E160" s="202" t="str">
        <f>IFERROR(IF(VLOOKUP($A160,'Annex 2 Designated EHV charges'!$A:$P,COLUMN(E160)+4,FALSE)=0,"",VLOOKUP($A160,'Annex 2 Designated EHV charges'!$A:$P,COLUMN(E160)+4,FALSE)),"")</f>
        <v/>
      </c>
      <c r="F160" s="201" t="str">
        <f>IFERROR(IF(VLOOKUP($A160,'Annex 2 Designated EHV charges'!$A:$P,COLUMN(F160)+4,FALSE)=0,"",VLOOKUP($A160,'Annex 2 Designated EHV charges'!$A:$P,COLUMN(F160)+4,FALSE)),"")</f>
        <v/>
      </c>
      <c r="G160" s="201" t="str">
        <f>IFERROR(IF(VLOOKUP($A160,'Annex 2 Designated EHV charges'!$A:$P,COLUMN(G160)+4,FALSE)=0,"",VLOOKUP($A160,'Annex 2 Designated EHV charges'!$A:$P,COLUMN(G160)+4,FALSE)),"")</f>
        <v/>
      </c>
      <c r="H160" s="201" t="str">
        <f>IFERROR(IF(VLOOKUP($A160,'Annex 2 Designated EHV charges'!$A:$P,COLUMN(H160)+4,FALSE)=0,"",VLOOKUP($A160,'Annex 2 Designated EHV charges'!$A:$P,COLUMN(H160)+4,FALSE)),"")</f>
        <v/>
      </c>
    </row>
    <row r="161" spans="1:8" x14ac:dyDescent="0.2">
      <c r="A161" s="203" t="str">
        <f t="array" ref="A161">IFERROR(INDEX('Annex 2 Designated EHV charges'!$A$11:$A$400, MATCH(0, IF(ISBLANK('Annex 2 Designated EHV charges'!$A$11:$A$400),1, COUNTIF(A$4:$A160, 'Annex 2 Designated EHV charges'!$A$11:$A$400)), 0)),"")</f>
        <v/>
      </c>
      <c r="B161" s="203" t="str">
        <f>IF($A161="","",VLOOKUP($A161,'Annex 2 Designated EHV charges'!$A:$O,2,0))</f>
        <v/>
      </c>
      <c r="C161" s="204" t="str">
        <f>IF($A161="","",VLOOKUP($A161,'Annex 2 Designated EHV charges'!$A:$O,3,0))</f>
        <v/>
      </c>
      <c r="D161" s="203" t="str">
        <f>IF($A161="","",VLOOKUP($A161,'Annex 2 Designated EHV charges'!$A:$O,7,0))</f>
        <v/>
      </c>
      <c r="E161" s="202" t="str">
        <f>IFERROR(IF(VLOOKUP($A161,'Annex 2 Designated EHV charges'!$A:$P,COLUMN(E161)+4,FALSE)=0,"",VLOOKUP($A161,'Annex 2 Designated EHV charges'!$A:$P,COLUMN(E161)+4,FALSE)),"")</f>
        <v/>
      </c>
      <c r="F161" s="201" t="str">
        <f>IFERROR(IF(VLOOKUP($A161,'Annex 2 Designated EHV charges'!$A:$P,COLUMN(F161)+4,FALSE)=0,"",VLOOKUP($A161,'Annex 2 Designated EHV charges'!$A:$P,COLUMN(F161)+4,FALSE)),"")</f>
        <v/>
      </c>
      <c r="G161" s="201" t="str">
        <f>IFERROR(IF(VLOOKUP($A161,'Annex 2 Designated EHV charges'!$A:$P,COLUMN(G161)+4,FALSE)=0,"",VLOOKUP($A161,'Annex 2 Designated EHV charges'!$A:$P,COLUMN(G161)+4,FALSE)),"")</f>
        <v/>
      </c>
      <c r="H161" s="201" t="str">
        <f>IFERROR(IF(VLOOKUP($A161,'Annex 2 Designated EHV charges'!$A:$P,COLUMN(H161)+4,FALSE)=0,"",VLOOKUP($A161,'Annex 2 Designated EHV charges'!$A:$P,COLUMN(H161)+4,FALSE)),"")</f>
        <v/>
      </c>
    </row>
    <row r="162" spans="1:8" x14ac:dyDescent="0.2">
      <c r="A162" s="203" t="str">
        <f t="array" ref="A162">IFERROR(INDEX('Annex 2 Designated EHV charges'!$A$11:$A$400, MATCH(0, IF(ISBLANK('Annex 2 Designated EHV charges'!$A$11:$A$400),1, COUNTIF(A$4:$A161, 'Annex 2 Designated EHV charges'!$A$11:$A$400)), 0)),"")</f>
        <v/>
      </c>
      <c r="B162" s="203" t="str">
        <f>IF($A162="","",VLOOKUP($A162,'Annex 2 Designated EHV charges'!$A:$O,2,0))</f>
        <v/>
      </c>
      <c r="C162" s="204" t="str">
        <f>IF($A162="","",VLOOKUP($A162,'Annex 2 Designated EHV charges'!$A:$O,3,0))</f>
        <v/>
      </c>
      <c r="D162" s="203" t="str">
        <f>IF($A162="","",VLOOKUP($A162,'Annex 2 Designated EHV charges'!$A:$O,7,0))</f>
        <v/>
      </c>
      <c r="E162" s="202" t="str">
        <f>IFERROR(IF(VLOOKUP($A162,'Annex 2 Designated EHV charges'!$A:$P,COLUMN(E162)+4,FALSE)=0,"",VLOOKUP($A162,'Annex 2 Designated EHV charges'!$A:$P,COLUMN(E162)+4,FALSE)),"")</f>
        <v/>
      </c>
      <c r="F162" s="201" t="str">
        <f>IFERROR(IF(VLOOKUP($A162,'Annex 2 Designated EHV charges'!$A:$P,COLUMN(F162)+4,FALSE)=0,"",VLOOKUP($A162,'Annex 2 Designated EHV charges'!$A:$P,COLUMN(F162)+4,FALSE)),"")</f>
        <v/>
      </c>
      <c r="G162" s="201" t="str">
        <f>IFERROR(IF(VLOOKUP($A162,'Annex 2 Designated EHV charges'!$A:$P,COLUMN(G162)+4,FALSE)=0,"",VLOOKUP($A162,'Annex 2 Designated EHV charges'!$A:$P,COLUMN(G162)+4,FALSE)),"")</f>
        <v/>
      </c>
      <c r="H162" s="201" t="str">
        <f>IFERROR(IF(VLOOKUP($A162,'Annex 2 Designated EHV charges'!$A:$P,COLUMN(H162)+4,FALSE)=0,"",VLOOKUP($A162,'Annex 2 Designated EHV charges'!$A:$P,COLUMN(H162)+4,FALSE)),"")</f>
        <v/>
      </c>
    </row>
    <row r="163" spans="1:8" x14ac:dyDescent="0.2">
      <c r="A163" s="203" t="str">
        <f t="array" ref="A163">IFERROR(INDEX('Annex 2 Designated EHV charges'!$A$11:$A$400, MATCH(0, IF(ISBLANK('Annex 2 Designated EHV charges'!$A$11:$A$400),1, COUNTIF(A$4:$A162, 'Annex 2 Designated EHV charges'!$A$11:$A$400)), 0)),"")</f>
        <v/>
      </c>
      <c r="B163" s="203" t="str">
        <f>IF($A163="","",VLOOKUP($A163,'Annex 2 Designated EHV charges'!$A:$O,2,0))</f>
        <v/>
      </c>
      <c r="C163" s="204" t="str">
        <f>IF($A163="","",VLOOKUP($A163,'Annex 2 Designated EHV charges'!$A:$O,3,0))</f>
        <v/>
      </c>
      <c r="D163" s="203" t="str">
        <f>IF($A163="","",VLOOKUP($A163,'Annex 2 Designated EHV charges'!$A:$O,7,0))</f>
        <v/>
      </c>
      <c r="E163" s="202" t="str">
        <f>IFERROR(IF(VLOOKUP($A163,'Annex 2 Designated EHV charges'!$A:$P,COLUMN(E163)+4,FALSE)=0,"",VLOOKUP($A163,'Annex 2 Designated EHV charges'!$A:$P,COLUMN(E163)+4,FALSE)),"")</f>
        <v/>
      </c>
      <c r="F163" s="201" t="str">
        <f>IFERROR(IF(VLOOKUP($A163,'Annex 2 Designated EHV charges'!$A:$P,COLUMN(F163)+4,FALSE)=0,"",VLOOKUP($A163,'Annex 2 Designated EHV charges'!$A:$P,COLUMN(F163)+4,FALSE)),"")</f>
        <v/>
      </c>
      <c r="G163" s="201" t="str">
        <f>IFERROR(IF(VLOOKUP($A163,'Annex 2 Designated EHV charges'!$A:$P,COLUMN(G163)+4,FALSE)=0,"",VLOOKUP($A163,'Annex 2 Designated EHV charges'!$A:$P,COLUMN(G163)+4,FALSE)),"")</f>
        <v/>
      </c>
      <c r="H163" s="201" t="str">
        <f>IFERROR(IF(VLOOKUP($A163,'Annex 2 Designated EHV charges'!$A:$P,COLUMN(H163)+4,FALSE)=0,"",VLOOKUP($A163,'Annex 2 Designated EHV charges'!$A:$P,COLUMN(H163)+4,FALSE)),"")</f>
        <v/>
      </c>
    </row>
    <row r="164" spans="1:8" x14ac:dyDescent="0.2">
      <c r="A164" s="203" t="str">
        <f t="array" ref="A164">IFERROR(INDEX('Annex 2 Designated EHV charges'!$A$11:$A$400, MATCH(0, IF(ISBLANK('Annex 2 Designated EHV charges'!$A$11:$A$400),1, COUNTIF(A$4:$A163, 'Annex 2 Designated EHV charges'!$A$11:$A$400)), 0)),"")</f>
        <v/>
      </c>
      <c r="B164" s="203" t="str">
        <f>IF($A164="","",VLOOKUP($A164,'Annex 2 Designated EHV charges'!$A:$O,2,0))</f>
        <v/>
      </c>
      <c r="C164" s="204" t="str">
        <f>IF($A164="","",VLOOKUP($A164,'Annex 2 Designated EHV charges'!$A:$O,3,0))</f>
        <v/>
      </c>
      <c r="D164" s="203" t="str">
        <f>IF($A164="","",VLOOKUP($A164,'Annex 2 Designated EHV charges'!$A:$O,7,0))</f>
        <v/>
      </c>
      <c r="E164" s="202" t="str">
        <f>IFERROR(IF(VLOOKUP($A164,'Annex 2 Designated EHV charges'!$A:$P,COLUMN(E164)+4,FALSE)=0,"",VLOOKUP($A164,'Annex 2 Designated EHV charges'!$A:$P,COLUMN(E164)+4,FALSE)),"")</f>
        <v/>
      </c>
      <c r="F164" s="201" t="str">
        <f>IFERROR(IF(VLOOKUP($A164,'Annex 2 Designated EHV charges'!$A:$P,COLUMN(F164)+4,FALSE)=0,"",VLOOKUP($A164,'Annex 2 Designated EHV charges'!$A:$P,COLUMN(F164)+4,FALSE)),"")</f>
        <v/>
      </c>
      <c r="G164" s="201" t="str">
        <f>IFERROR(IF(VLOOKUP($A164,'Annex 2 Designated EHV charges'!$A:$P,COLUMN(G164)+4,FALSE)=0,"",VLOOKUP($A164,'Annex 2 Designated EHV charges'!$A:$P,COLUMN(G164)+4,FALSE)),"")</f>
        <v/>
      </c>
      <c r="H164" s="201" t="str">
        <f>IFERROR(IF(VLOOKUP($A164,'Annex 2 Designated EHV charges'!$A:$P,COLUMN(H164)+4,FALSE)=0,"",VLOOKUP($A164,'Annex 2 Designated EHV charges'!$A:$P,COLUMN(H164)+4,FALSE)),"")</f>
        <v/>
      </c>
    </row>
    <row r="165" spans="1:8" x14ac:dyDescent="0.2">
      <c r="A165" s="203" t="str">
        <f t="array" ref="A165">IFERROR(INDEX('Annex 2 Designated EHV charges'!$A$11:$A$400, MATCH(0, IF(ISBLANK('Annex 2 Designated EHV charges'!$A$11:$A$400),1, COUNTIF(A$4:$A164, 'Annex 2 Designated EHV charges'!$A$11:$A$400)), 0)),"")</f>
        <v/>
      </c>
      <c r="B165" s="203" t="str">
        <f>IF($A165="","",VLOOKUP($A165,'Annex 2 Designated EHV charges'!$A:$O,2,0))</f>
        <v/>
      </c>
      <c r="C165" s="204" t="str">
        <f>IF($A165="","",VLOOKUP($A165,'Annex 2 Designated EHV charges'!$A:$O,3,0))</f>
        <v/>
      </c>
      <c r="D165" s="203" t="str">
        <f>IF($A165="","",VLOOKUP($A165,'Annex 2 Designated EHV charges'!$A:$O,7,0))</f>
        <v/>
      </c>
      <c r="E165" s="202" t="str">
        <f>IFERROR(IF(VLOOKUP($A165,'Annex 2 Designated EHV charges'!$A:$P,COLUMN(E165)+4,FALSE)=0,"",VLOOKUP($A165,'Annex 2 Designated EHV charges'!$A:$P,COLUMN(E165)+4,FALSE)),"")</f>
        <v/>
      </c>
      <c r="F165" s="201" t="str">
        <f>IFERROR(IF(VLOOKUP($A165,'Annex 2 Designated EHV charges'!$A:$P,COLUMN(F165)+4,FALSE)=0,"",VLOOKUP($A165,'Annex 2 Designated EHV charges'!$A:$P,COLUMN(F165)+4,FALSE)),"")</f>
        <v/>
      </c>
      <c r="G165" s="201" t="str">
        <f>IFERROR(IF(VLOOKUP($A165,'Annex 2 Designated EHV charges'!$A:$P,COLUMN(G165)+4,FALSE)=0,"",VLOOKUP($A165,'Annex 2 Designated EHV charges'!$A:$P,COLUMN(G165)+4,FALSE)),"")</f>
        <v/>
      </c>
      <c r="H165" s="201" t="str">
        <f>IFERROR(IF(VLOOKUP($A165,'Annex 2 Designated EHV charges'!$A:$P,COLUMN(H165)+4,FALSE)=0,"",VLOOKUP($A165,'Annex 2 Designated EHV charges'!$A:$P,COLUMN(H165)+4,FALSE)),"")</f>
        <v/>
      </c>
    </row>
    <row r="166" spans="1:8" x14ac:dyDescent="0.2">
      <c r="A166" s="203" t="str">
        <f t="array" ref="A166">IFERROR(INDEX('Annex 2 Designated EHV charges'!$A$11:$A$400, MATCH(0, IF(ISBLANK('Annex 2 Designated EHV charges'!$A$11:$A$400),1, COUNTIF(A$4:$A165, 'Annex 2 Designated EHV charges'!$A$11:$A$400)), 0)),"")</f>
        <v/>
      </c>
      <c r="B166" s="203" t="str">
        <f>IF($A166="","",VLOOKUP($A166,'Annex 2 Designated EHV charges'!$A:$O,2,0))</f>
        <v/>
      </c>
      <c r="C166" s="204" t="str">
        <f>IF($A166="","",VLOOKUP($A166,'Annex 2 Designated EHV charges'!$A:$O,3,0))</f>
        <v/>
      </c>
      <c r="D166" s="203" t="str">
        <f>IF($A166="","",VLOOKUP($A166,'Annex 2 Designated EHV charges'!$A:$O,7,0))</f>
        <v/>
      </c>
      <c r="E166" s="202" t="str">
        <f>IFERROR(IF(VLOOKUP($A166,'Annex 2 Designated EHV charges'!$A:$P,COLUMN(E166)+4,FALSE)=0,"",VLOOKUP($A166,'Annex 2 Designated EHV charges'!$A:$P,COLUMN(E166)+4,FALSE)),"")</f>
        <v/>
      </c>
      <c r="F166" s="201" t="str">
        <f>IFERROR(IF(VLOOKUP($A166,'Annex 2 Designated EHV charges'!$A:$P,COLUMN(F166)+4,FALSE)=0,"",VLOOKUP($A166,'Annex 2 Designated EHV charges'!$A:$P,COLUMN(F166)+4,FALSE)),"")</f>
        <v/>
      </c>
      <c r="G166" s="201" t="str">
        <f>IFERROR(IF(VLOOKUP($A166,'Annex 2 Designated EHV charges'!$A:$P,COLUMN(G166)+4,FALSE)=0,"",VLOOKUP($A166,'Annex 2 Designated EHV charges'!$A:$P,COLUMN(G166)+4,FALSE)),"")</f>
        <v/>
      </c>
      <c r="H166" s="201" t="str">
        <f>IFERROR(IF(VLOOKUP($A166,'Annex 2 Designated EHV charges'!$A:$P,COLUMN(H166)+4,FALSE)=0,"",VLOOKUP($A166,'Annex 2 Designated EHV charges'!$A:$P,COLUMN(H166)+4,FALSE)),"")</f>
        <v/>
      </c>
    </row>
    <row r="167" spans="1:8" x14ac:dyDescent="0.2">
      <c r="A167" s="203" t="str">
        <f t="array" ref="A167">IFERROR(INDEX('Annex 2 Designated EHV charges'!$A$11:$A$400, MATCH(0, IF(ISBLANK('Annex 2 Designated EHV charges'!$A$11:$A$400),1, COUNTIF(A$4:$A166, 'Annex 2 Designated EHV charges'!$A$11:$A$400)), 0)),"")</f>
        <v/>
      </c>
      <c r="B167" s="203" t="str">
        <f>IF($A167="","",VLOOKUP($A167,'Annex 2 Designated EHV charges'!$A:$O,2,0))</f>
        <v/>
      </c>
      <c r="C167" s="204" t="str">
        <f>IF($A167="","",VLOOKUP($A167,'Annex 2 Designated EHV charges'!$A:$O,3,0))</f>
        <v/>
      </c>
      <c r="D167" s="203" t="str">
        <f>IF($A167="","",VLOOKUP($A167,'Annex 2 Designated EHV charges'!$A:$O,7,0))</f>
        <v/>
      </c>
      <c r="E167" s="202" t="str">
        <f>IFERROR(IF(VLOOKUP($A167,'Annex 2 Designated EHV charges'!$A:$P,COLUMN(E167)+4,FALSE)=0,"",VLOOKUP($A167,'Annex 2 Designated EHV charges'!$A:$P,COLUMN(E167)+4,FALSE)),"")</f>
        <v/>
      </c>
      <c r="F167" s="201" t="str">
        <f>IFERROR(IF(VLOOKUP($A167,'Annex 2 Designated EHV charges'!$A:$P,COLUMN(F167)+4,FALSE)=0,"",VLOOKUP($A167,'Annex 2 Designated EHV charges'!$A:$P,COLUMN(F167)+4,FALSE)),"")</f>
        <v/>
      </c>
      <c r="G167" s="201" t="str">
        <f>IFERROR(IF(VLOOKUP($A167,'Annex 2 Designated EHV charges'!$A:$P,COLUMN(G167)+4,FALSE)=0,"",VLOOKUP($A167,'Annex 2 Designated EHV charges'!$A:$P,COLUMN(G167)+4,FALSE)),"")</f>
        <v/>
      </c>
      <c r="H167" s="201" t="str">
        <f>IFERROR(IF(VLOOKUP($A167,'Annex 2 Designated EHV charges'!$A:$P,COLUMN(H167)+4,FALSE)=0,"",VLOOKUP($A167,'Annex 2 Designated EHV charges'!$A:$P,COLUMN(H167)+4,FALSE)),"")</f>
        <v/>
      </c>
    </row>
    <row r="168" spans="1:8" x14ac:dyDescent="0.2">
      <c r="A168" s="203" t="str">
        <f t="array" ref="A168">IFERROR(INDEX('Annex 2 Designated EHV charges'!$A$11:$A$400, MATCH(0, IF(ISBLANK('Annex 2 Designated EHV charges'!$A$11:$A$400),1, COUNTIF(A$4:$A167, 'Annex 2 Designated EHV charges'!$A$11:$A$400)), 0)),"")</f>
        <v/>
      </c>
      <c r="B168" s="203" t="str">
        <f>IF($A168="","",VLOOKUP($A168,'Annex 2 Designated EHV charges'!$A:$O,2,0))</f>
        <v/>
      </c>
      <c r="C168" s="204" t="str">
        <f>IF($A168="","",VLOOKUP($A168,'Annex 2 Designated EHV charges'!$A:$O,3,0))</f>
        <v/>
      </c>
      <c r="D168" s="203" t="str">
        <f>IF($A168="","",VLOOKUP($A168,'Annex 2 Designated EHV charges'!$A:$O,7,0))</f>
        <v/>
      </c>
      <c r="E168" s="202" t="str">
        <f>IFERROR(IF(VLOOKUP($A168,'Annex 2 Designated EHV charges'!$A:$P,COLUMN(E168)+4,FALSE)=0,"",VLOOKUP($A168,'Annex 2 Designated EHV charges'!$A:$P,COLUMN(E168)+4,FALSE)),"")</f>
        <v/>
      </c>
      <c r="F168" s="201" t="str">
        <f>IFERROR(IF(VLOOKUP($A168,'Annex 2 Designated EHV charges'!$A:$P,COLUMN(F168)+4,FALSE)=0,"",VLOOKUP($A168,'Annex 2 Designated EHV charges'!$A:$P,COLUMN(F168)+4,FALSE)),"")</f>
        <v/>
      </c>
      <c r="G168" s="201" t="str">
        <f>IFERROR(IF(VLOOKUP($A168,'Annex 2 Designated EHV charges'!$A:$P,COLUMN(G168)+4,FALSE)=0,"",VLOOKUP($A168,'Annex 2 Designated EHV charges'!$A:$P,COLUMN(G168)+4,FALSE)),"")</f>
        <v/>
      </c>
      <c r="H168" s="201" t="str">
        <f>IFERROR(IF(VLOOKUP($A168,'Annex 2 Designated EHV charges'!$A:$P,COLUMN(H168)+4,FALSE)=0,"",VLOOKUP($A168,'Annex 2 Designated EHV charges'!$A:$P,COLUMN(H168)+4,FALSE)),"")</f>
        <v/>
      </c>
    </row>
    <row r="169" spans="1:8" x14ac:dyDescent="0.2">
      <c r="A169" s="203" t="str">
        <f t="array" ref="A169">IFERROR(INDEX('Annex 2 Designated EHV charges'!$A$11:$A$400, MATCH(0, IF(ISBLANK('Annex 2 Designated EHV charges'!$A$11:$A$400),1, COUNTIF(A$4:$A168, 'Annex 2 Designated EHV charges'!$A$11:$A$400)), 0)),"")</f>
        <v/>
      </c>
      <c r="B169" s="203" t="str">
        <f>IF($A169="","",VLOOKUP($A169,'Annex 2 Designated EHV charges'!$A:$O,2,0))</f>
        <v/>
      </c>
      <c r="C169" s="204" t="str">
        <f>IF($A169="","",VLOOKUP($A169,'Annex 2 Designated EHV charges'!$A:$O,3,0))</f>
        <v/>
      </c>
      <c r="D169" s="203" t="str">
        <f>IF($A169="","",VLOOKUP($A169,'Annex 2 Designated EHV charges'!$A:$O,7,0))</f>
        <v/>
      </c>
      <c r="E169" s="202" t="str">
        <f>IFERROR(IF(VLOOKUP($A169,'Annex 2 Designated EHV charges'!$A:$P,COLUMN(E169)+4,FALSE)=0,"",VLOOKUP($A169,'Annex 2 Designated EHV charges'!$A:$P,COLUMN(E169)+4,FALSE)),"")</f>
        <v/>
      </c>
      <c r="F169" s="201" t="str">
        <f>IFERROR(IF(VLOOKUP($A169,'Annex 2 Designated EHV charges'!$A:$P,COLUMN(F169)+4,FALSE)=0,"",VLOOKUP($A169,'Annex 2 Designated EHV charges'!$A:$P,COLUMN(F169)+4,FALSE)),"")</f>
        <v/>
      </c>
      <c r="G169" s="201" t="str">
        <f>IFERROR(IF(VLOOKUP($A169,'Annex 2 Designated EHV charges'!$A:$P,COLUMN(G169)+4,FALSE)=0,"",VLOOKUP($A169,'Annex 2 Designated EHV charges'!$A:$P,COLUMN(G169)+4,FALSE)),"")</f>
        <v/>
      </c>
      <c r="H169" s="201" t="str">
        <f>IFERROR(IF(VLOOKUP($A169,'Annex 2 Designated EHV charges'!$A:$P,COLUMN(H169)+4,FALSE)=0,"",VLOOKUP($A169,'Annex 2 Designated EHV charges'!$A:$P,COLUMN(H169)+4,FALSE)),"")</f>
        <v/>
      </c>
    </row>
    <row r="170" spans="1:8" x14ac:dyDescent="0.2">
      <c r="A170" s="203" t="str">
        <f t="array" ref="A170">IFERROR(INDEX('Annex 2 Designated EHV charges'!$A$11:$A$400, MATCH(0, IF(ISBLANK('Annex 2 Designated EHV charges'!$A$11:$A$400),1, COUNTIF(A$4:$A169, 'Annex 2 Designated EHV charges'!$A$11:$A$400)), 0)),"")</f>
        <v/>
      </c>
      <c r="B170" s="203" t="str">
        <f>IF($A170="","",VLOOKUP($A170,'Annex 2 Designated EHV charges'!$A:$O,2,0))</f>
        <v/>
      </c>
      <c r="C170" s="204" t="str">
        <f>IF($A170="","",VLOOKUP($A170,'Annex 2 Designated EHV charges'!$A:$O,3,0))</f>
        <v/>
      </c>
      <c r="D170" s="203" t="str">
        <f>IF($A170="","",VLOOKUP($A170,'Annex 2 Designated EHV charges'!$A:$O,7,0))</f>
        <v/>
      </c>
      <c r="E170" s="202" t="str">
        <f>IFERROR(IF(VLOOKUP($A170,'Annex 2 Designated EHV charges'!$A:$P,COLUMN(E170)+4,FALSE)=0,"",VLOOKUP($A170,'Annex 2 Designated EHV charges'!$A:$P,COLUMN(E170)+4,FALSE)),"")</f>
        <v/>
      </c>
      <c r="F170" s="201" t="str">
        <f>IFERROR(IF(VLOOKUP($A170,'Annex 2 Designated EHV charges'!$A:$P,COLUMN(F170)+4,FALSE)=0,"",VLOOKUP($A170,'Annex 2 Designated EHV charges'!$A:$P,COLUMN(F170)+4,FALSE)),"")</f>
        <v/>
      </c>
      <c r="G170" s="201" t="str">
        <f>IFERROR(IF(VLOOKUP($A170,'Annex 2 Designated EHV charges'!$A:$P,COLUMN(G170)+4,FALSE)=0,"",VLOOKUP($A170,'Annex 2 Designated EHV charges'!$A:$P,COLUMN(G170)+4,FALSE)),"")</f>
        <v/>
      </c>
      <c r="H170" s="201" t="str">
        <f>IFERROR(IF(VLOOKUP($A170,'Annex 2 Designated EHV charges'!$A:$P,COLUMN(H170)+4,FALSE)=0,"",VLOOKUP($A170,'Annex 2 Designated EHV charges'!$A:$P,COLUMN(H170)+4,FALSE)),"")</f>
        <v/>
      </c>
    </row>
    <row r="171" spans="1:8" x14ac:dyDescent="0.2">
      <c r="A171" s="203" t="str">
        <f t="array" ref="A171">IFERROR(INDEX('Annex 2 Designated EHV charges'!$A$11:$A$400, MATCH(0, IF(ISBLANK('Annex 2 Designated EHV charges'!$A$11:$A$400),1, COUNTIF(A$4:$A170, 'Annex 2 Designated EHV charges'!$A$11:$A$400)), 0)),"")</f>
        <v/>
      </c>
      <c r="B171" s="203" t="str">
        <f>IF($A171="","",VLOOKUP($A171,'Annex 2 Designated EHV charges'!$A:$O,2,0))</f>
        <v/>
      </c>
      <c r="C171" s="204" t="str">
        <f>IF($A171="","",VLOOKUP($A171,'Annex 2 Designated EHV charges'!$A:$O,3,0))</f>
        <v/>
      </c>
      <c r="D171" s="203" t="str">
        <f>IF($A171="","",VLOOKUP($A171,'Annex 2 Designated EHV charges'!$A:$O,7,0))</f>
        <v/>
      </c>
      <c r="E171" s="202" t="str">
        <f>IFERROR(IF(VLOOKUP($A171,'Annex 2 Designated EHV charges'!$A:$P,COLUMN(E171)+4,FALSE)=0,"",VLOOKUP($A171,'Annex 2 Designated EHV charges'!$A:$P,COLUMN(E171)+4,FALSE)),"")</f>
        <v/>
      </c>
      <c r="F171" s="201" t="str">
        <f>IFERROR(IF(VLOOKUP($A171,'Annex 2 Designated EHV charges'!$A:$P,COLUMN(F171)+4,FALSE)=0,"",VLOOKUP($A171,'Annex 2 Designated EHV charges'!$A:$P,COLUMN(F171)+4,FALSE)),"")</f>
        <v/>
      </c>
      <c r="G171" s="201" t="str">
        <f>IFERROR(IF(VLOOKUP($A171,'Annex 2 Designated EHV charges'!$A:$P,COLUMN(G171)+4,FALSE)=0,"",VLOOKUP($A171,'Annex 2 Designated EHV charges'!$A:$P,COLUMN(G171)+4,FALSE)),"")</f>
        <v/>
      </c>
      <c r="H171" s="201" t="str">
        <f>IFERROR(IF(VLOOKUP($A171,'Annex 2 Designated EHV charges'!$A:$P,COLUMN(H171)+4,FALSE)=0,"",VLOOKUP($A171,'Annex 2 Designated EHV charges'!$A:$P,COLUMN(H171)+4,FALSE)),"")</f>
        <v/>
      </c>
    </row>
    <row r="172" spans="1:8" x14ac:dyDescent="0.2">
      <c r="A172" s="203" t="str">
        <f t="array" ref="A172">IFERROR(INDEX('Annex 2 Designated EHV charges'!$A$11:$A$400, MATCH(0, IF(ISBLANK('Annex 2 Designated EHV charges'!$A$11:$A$400),1, COUNTIF(A$4:$A171, 'Annex 2 Designated EHV charges'!$A$11:$A$400)), 0)),"")</f>
        <v/>
      </c>
      <c r="B172" s="203" t="str">
        <f>IF($A172="","",VLOOKUP($A172,'Annex 2 Designated EHV charges'!$A:$O,2,0))</f>
        <v/>
      </c>
      <c r="C172" s="204" t="str">
        <f>IF($A172="","",VLOOKUP($A172,'Annex 2 Designated EHV charges'!$A:$O,3,0))</f>
        <v/>
      </c>
      <c r="D172" s="203" t="str">
        <f>IF($A172="","",VLOOKUP($A172,'Annex 2 Designated EHV charges'!$A:$O,7,0))</f>
        <v/>
      </c>
      <c r="E172" s="202" t="str">
        <f>IFERROR(IF(VLOOKUP($A172,'Annex 2 Designated EHV charges'!$A:$P,COLUMN(E172)+4,FALSE)=0,"",VLOOKUP($A172,'Annex 2 Designated EHV charges'!$A:$P,COLUMN(E172)+4,FALSE)),"")</f>
        <v/>
      </c>
      <c r="F172" s="201" t="str">
        <f>IFERROR(IF(VLOOKUP($A172,'Annex 2 Designated EHV charges'!$A:$P,COLUMN(F172)+4,FALSE)=0,"",VLOOKUP($A172,'Annex 2 Designated EHV charges'!$A:$P,COLUMN(F172)+4,FALSE)),"")</f>
        <v/>
      </c>
      <c r="G172" s="201" t="str">
        <f>IFERROR(IF(VLOOKUP($A172,'Annex 2 Designated EHV charges'!$A:$P,COLUMN(G172)+4,FALSE)=0,"",VLOOKUP($A172,'Annex 2 Designated EHV charges'!$A:$P,COLUMN(G172)+4,FALSE)),"")</f>
        <v/>
      </c>
      <c r="H172" s="201" t="str">
        <f>IFERROR(IF(VLOOKUP($A172,'Annex 2 Designated EHV charges'!$A:$P,COLUMN(H172)+4,FALSE)=0,"",VLOOKUP($A172,'Annex 2 Designated EHV charges'!$A:$P,COLUMN(H172)+4,FALSE)),"")</f>
        <v/>
      </c>
    </row>
    <row r="173" spans="1:8" x14ac:dyDescent="0.2">
      <c r="A173" s="203" t="str">
        <f t="array" ref="A173">IFERROR(INDEX('Annex 2 Designated EHV charges'!$A$11:$A$400, MATCH(0, IF(ISBLANK('Annex 2 Designated EHV charges'!$A$11:$A$400),1, COUNTIF(A$4:$A172, 'Annex 2 Designated EHV charges'!$A$11:$A$400)), 0)),"")</f>
        <v/>
      </c>
      <c r="B173" s="203" t="str">
        <f>IF($A173="","",VLOOKUP($A173,'Annex 2 Designated EHV charges'!$A:$O,2,0))</f>
        <v/>
      </c>
      <c r="C173" s="204" t="str">
        <f>IF($A173="","",VLOOKUP($A173,'Annex 2 Designated EHV charges'!$A:$O,3,0))</f>
        <v/>
      </c>
      <c r="D173" s="203" t="str">
        <f>IF($A173="","",VLOOKUP($A173,'Annex 2 Designated EHV charges'!$A:$O,7,0))</f>
        <v/>
      </c>
      <c r="E173" s="202" t="str">
        <f>IFERROR(IF(VLOOKUP($A173,'Annex 2 Designated EHV charges'!$A:$P,COLUMN(E173)+4,FALSE)=0,"",VLOOKUP($A173,'Annex 2 Designated EHV charges'!$A:$P,COLUMN(E173)+4,FALSE)),"")</f>
        <v/>
      </c>
      <c r="F173" s="201" t="str">
        <f>IFERROR(IF(VLOOKUP($A173,'Annex 2 Designated EHV charges'!$A:$P,COLUMN(F173)+4,FALSE)=0,"",VLOOKUP($A173,'Annex 2 Designated EHV charges'!$A:$P,COLUMN(F173)+4,FALSE)),"")</f>
        <v/>
      </c>
      <c r="G173" s="201" t="str">
        <f>IFERROR(IF(VLOOKUP($A173,'Annex 2 Designated EHV charges'!$A:$P,COLUMN(G173)+4,FALSE)=0,"",VLOOKUP($A173,'Annex 2 Designated EHV charges'!$A:$P,COLUMN(G173)+4,FALSE)),"")</f>
        <v/>
      </c>
      <c r="H173" s="201" t="str">
        <f>IFERROR(IF(VLOOKUP($A173,'Annex 2 Designated EHV charges'!$A:$P,COLUMN(H173)+4,FALSE)=0,"",VLOOKUP($A173,'Annex 2 Designated EHV charges'!$A:$P,COLUMN(H173)+4,FALSE)),"")</f>
        <v/>
      </c>
    </row>
    <row r="174" spans="1:8" x14ac:dyDescent="0.2">
      <c r="A174" s="203" t="str">
        <f t="array" ref="A174">IFERROR(INDEX('Annex 2 Designated EHV charges'!$A$11:$A$400, MATCH(0, IF(ISBLANK('Annex 2 Designated EHV charges'!$A$11:$A$400),1, COUNTIF(A$4:$A173, 'Annex 2 Designated EHV charges'!$A$11:$A$400)), 0)),"")</f>
        <v/>
      </c>
      <c r="B174" s="203" t="str">
        <f>IF($A174="","",VLOOKUP($A174,'Annex 2 Designated EHV charges'!$A:$O,2,0))</f>
        <v/>
      </c>
      <c r="C174" s="204" t="str">
        <f>IF($A174="","",VLOOKUP($A174,'Annex 2 Designated EHV charges'!$A:$O,3,0))</f>
        <v/>
      </c>
      <c r="D174" s="203" t="str">
        <f>IF($A174="","",VLOOKUP($A174,'Annex 2 Designated EHV charges'!$A:$O,7,0))</f>
        <v/>
      </c>
      <c r="E174" s="202" t="str">
        <f>IFERROR(IF(VLOOKUP($A174,'Annex 2 Designated EHV charges'!$A:$P,COLUMN(E174)+4,FALSE)=0,"",VLOOKUP($A174,'Annex 2 Designated EHV charges'!$A:$P,COLUMN(E174)+4,FALSE)),"")</f>
        <v/>
      </c>
      <c r="F174" s="201" t="str">
        <f>IFERROR(IF(VLOOKUP($A174,'Annex 2 Designated EHV charges'!$A:$P,COLUMN(F174)+4,FALSE)=0,"",VLOOKUP($A174,'Annex 2 Designated EHV charges'!$A:$P,COLUMN(F174)+4,FALSE)),"")</f>
        <v/>
      </c>
      <c r="G174" s="201" t="str">
        <f>IFERROR(IF(VLOOKUP($A174,'Annex 2 Designated EHV charges'!$A:$P,COLUMN(G174)+4,FALSE)=0,"",VLOOKUP($A174,'Annex 2 Designated EHV charges'!$A:$P,COLUMN(G174)+4,FALSE)),"")</f>
        <v/>
      </c>
      <c r="H174" s="201" t="str">
        <f>IFERROR(IF(VLOOKUP($A174,'Annex 2 Designated EHV charges'!$A:$P,COLUMN(H174)+4,FALSE)=0,"",VLOOKUP($A174,'Annex 2 Designated EHV charges'!$A:$P,COLUMN(H174)+4,FALSE)),"")</f>
        <v/>
      </c>
    </row>
    <row r="175" spans="1:8" x14ac:dyDescent="0.2">
      <c r="A175" s="203" t="str">
        <f t="array" ref="A175">IFERROR(INDEX('Annex 2 Designated EHV charges'!$A$11:$A$400, MATCH(0, IF(ISBLANK('Annex 2 Designated EHV charges'!$A$11:$A$400),1, COUNTIF(A$4:$A174, 'Annex 2 Designated EHV charges'!$A$11:$A$400)), 0)),"")</f>
        <v/>
      </c>
      <c r="B175" s="203" t="str">
        <f>IF($A175="","",VLOOKUP($A175,'Annex 2 Designated EHV charges'!$A:$O,2,0))</f>
        <v/>
      </c>
      <c r="C175" s="204" t="str">
        <f>IF($A175="","",VLOOKUP($A175,'Annex 2 Designated EHV charges'!$A:$O,3,0))</f>
        <v/>
      </c>
      <c r="D175" s="203" t="str">
        <f>IF($A175="","",VLOOKUP($A175,'Annex 2 Designated EHV charges'!$A:$O,7,0))</f>
        <v/>
      </c>
      <c r="E175" s="202" t="str">
        <f>IFERROR(IF(VLOOKUP($A175,'Annex 2 Designated EHV charges'!$A:$P,COLUMN(E175)+4,FALSE)=0,"",VLOOKUP($A175,'Annex 2 Designated EHV charges'!$A:$P,COLUMN(E175)+4,FALSE)),"")</f>
        <v/>
      </c>
      <c r="F175" s="201" t="str">
        <f>IFERROR(IF(VLOOKUP($A175,'Annex 2 Designated EHV charges'!$A:$P,COLUMN(F175)+4,FALSE)=0,"",VLOOKUP($A175,'Annex 2 Designated EHV charges'!$A:$P,COLUMN(F175)+4,FALSE)),"")</f>
        <v/>
      </c>
      <c r="G175" s="201" t="str">
        <f>IFERROR(IF(VLOOKUP($A175,'Annex 2 Designated EHV charges'!$A:$P,COLUMN(G175)+4,FALSE)=0,"",VLOOKUP($A175,'Annex 2 Designated EHV charges'!$A:$P,COLUMN(G175)+4,FALSE)),"")</f>
        <v/>
      </c>
      <c r="H175" s="201" t="str">
        <f>IFERROR(IF(VLOOKUP($A175,'Annex 2 Designated EHV charges'!$A:$P,COLUMN(H175)+4,FALSE)=0,"",VLOOKUP($A175,'Annex 2 Designated EHV charges'!$A:$P,COLUMN(H175)+4,FALSE)),"")</f>
        <v/>
      </c>
    </row>
    <row r="176" spans="1:8" x14ac:dyDescent="0.2">
      <c r="A176" s="203" t="str">
        <f t="array" ref="A176">IFERROR(INDEX('Annex 2 Designated EHV charges'!$A$11:$A$400, MATCH(0, IF(ISBLANK('Annex 2 Designated EHV charges'!$A$11:$A$400),1, COUNTIF(A$4:$A175, 'Annex 2 Designated EHV charges'!$A$11:$A$400)), 0)),"")</f>
        <v/>
      </c>
      <c r="B176" s="203" t="str">
        <f>IF($A176="","",VLOOKUP($A176,'Annex 2 Designated EHV charges'!$A:$O,2,0))</f>
        <v/>
      </c>
      <c r="C176" s="204" t="str">
        <f>IF($A176="","",VLOOKUP($A176,'Annex 2 Designated EHV charges'!$A:$O,3,0))</f>
        <v/>
      </c>
      <c r="D176" s="203" t="str">
        <f>IF($A176="","",VLOOKUP($A176,'Annex 2 Designated EHV charges'!$A:$O,7,0))</f>
        <v/>
      </c>
      <c r="E176" s="202" t="str">
        <f>IFERROR(IF(VLOOKUP($A176,'Annex 2 Designated EHV charges'!$A:$P,COLUMN(E176)+4,FALSE)=0,"",VLOOKUP($A176,'Annex 2 Designated EHV charges'!$A:$P,COLUMN(E176)+4,FALSE)),"")</f>
        <v/>
      </c>
      <c r="F176" s="201" t="str">
        <f>IFERROR(IF(VLOOKUP($A176,'Annex 2 Designated EHV charges'!$A:$P,COLUMN(F176)+4,FALSE)=0,"",VLOOKUP($A176,'Annex 2 Designated EHV charges'!$A:$P,COLUMN(F176)+4,FALSE)),"")</f>
        <v/>
      </c>
      <c r="G176" s="201" t="str">
        <f>IFERROR(IF(VLOOKUP($A176,'Annex 2 Designated EHV charges'!$A:$P,COLUMN(G176)+4,FALSE)=0,"",VLOOKUP($A176,'Annex 2 Designated EHV charges'!$A:$P,COLUMN(G176)+4,FALSE)),"")</f>
        <v/>
      </c>
      <c r="H176" s="201" t="str">
        <f>IFERROR(IF(VLOOKUP($A176,'Annex 2 Designated EHV charges'!$A:$P,COLUMN(H176)+4,FALSE)=0,"",VLOOKUP($A176,'Annex 2 Designated EHV charges'!$A:$P,COLUMN(H176)+4,FALSE)),"")</f>
        <v/>
      </c>
    </row>
    <row r="177" spans="1:8" x14ac:dyDescent="0.2">
      <c r="A177" s="203" t="str">
        <f t="array" ref="A177">IFERROR(INDEX('Annex 2 Designated EHV charges'!$A$11:$A$400, MATCH(0, IF(ISBLANK('Annex 2 Designated EHV charges'!$A$11:$A$400),1, COUNTIF(A$4:$A176, 'Annex 2 Designated EHV charges'!$A$11:$A$400)), 0)),"")</f>
        <v/>
      </c>
      <c r="B177" s="203" t="str">
        <f>IF($A177="","",VLOOKUP($A177,'Annex 2 Designated EHV charges'!$A:$O,2,0))</f>
        <v/>
      </c>
      <c r="C177" s="204" t="str">
        <f>IF($A177="","",VLOOKUP($A177,'Annex 2 Designated EHV charges'!$A:$O,3,0))</f>
        <v/>
      </c>
      <c r="D177" s="203" t="str">
        <f>IF($A177="","",VLOOKUP($A177,'Annex 2 Designated EHV charges'!$A:$O,7,0))</f>
        <v/>
      </c>
      <c r="E177" s="202" t="str">
        <f>IFERROR(IF(VLOOKUP($A177,'Annex 2 Designated EHV charges'!$A:$P,COLUMN(E177)+4,FALSE)=0,"",VLOOKUP($A177,'Annex 2 Designated EHV charges'!$A:$P,COLUMN(E177)+4,FALSE)),"")</f>
        <v/>
      </c>
      <c r="F177" s="201" t="str">
        <f>IFERROR(IF(VLOOKUP($A177,'Annex 2 Designated EHV charges'!$A:$P,COLUMN(F177)+4,FALSE)=0,"",VLOOKUP($A177,'Annex 2 Designated EHV charges'!$A:$P,COLUMN(F177)+4,FALSE)),"")</f>
        <v/>
      </c>
      <c r="G177" s="201" t="str">
        <f>IFERROR(IF(VLOOKUP($A177,'Annex 2 Designated EHV charges'!$A:$P,COLUMN(G177)+4,FALSE)=0,"",VLOOKUP($A177,'Annex 2 Designated EHV charges'!$A:$P,COLUMN(G177)+4,FALSE)),"")</f>
        <v/>
      </c>
      <c r="H177" s="201" t="str">
        <f>IFERROR(IF(VLOOKUP($A177,'Annex 2 Designated EHV charges'!$A:$P,COLUMN(H177)+4,FALSE)=0,"",VLOOKUP($A177,'Annex 2 Designated EHV charges'!$A:$P,COLUMN(H177)+4,FALSE)),"")</f>
        <v/>
      </c>
    </row>
    <row r="178" spans="1:8" x14ac:dyDescent="0.2">
      <c r="A178" s="203" t="str">
        <f t="array" ref="A178">IFERROR(INDEX('Annex 2 Designated EHV charges'!$A$11:$A$400, MATCH(0, IF(ISBLANK('Annex 2 Designated EHV charges'!$A$11:$A$400),1, COUNTIF(A$4:$A177, 'Annex 2 Designated EHV charges'!$A$11:$A$400)), 0)),"")</f>
        <v/>
      </c>
      <c r="B178" s="203" t="str">
        <f>IF($A178="","",VLOOKUP($A178,'Annex 2 Designated EHV charges'!$A:$O,2,0))</f>
        <v/>
      </c>
      <c r="C178" s="204" t="str">
        <f>IF($A178="","",VLOOKUP($A178,'Annex 2 Designated EHV charges'!$A:$O,3,0))</f>
        <v/>
      </c>
      <c r="D178" s="203" t="str">
        <f>IF($A178="","",VLOOKUP($A178,'Annex 2 Designated EHV charges'!$A:$O,7,0))</f>
        <v/>
      </c>
      <c r="E178" s="202" t="str">
        <f>IFERROR(IF(VLOOKUP($A178,'Annex 2 Designated EHV charges'!$A:$P,COLUMN(E178)+4,FALSE)=0,"",VLOOKUP($A178,'Annex 2 Designated EHV charges'!$A:$P,COLUMN(E178)+4,FALSE)),"")</f>
        <v/>
      </c>
      <c r="F178" s="201" t="str">
        <f>IFERROR(IF(VLOOKUP($A178,'Annex 2 Designated EHV charges'!$A:$P,COLUMN(F178)+4,FALSE)=0,"",VLOOKUP($A178,'Annex 2 Designated EHV charges'!$A:$P,COLUMN(F178)+4,FALSE)),"")</f>
        <v/>
      </c>
      <c r="G178" s="201" t="str">
        <f>IFERROR(IF(VLOOKUP($A178,'Annex 2 Designated EHV charges'!$A:$P,COLUMN(G178)+4,FALSE)=0,"",VLOOKUP($A178,'Annex 2 Designated EHV charges'!$A:$P,COLUMN(G178)+4,FALSE)),"")</f>
        <v/>
      </c>
      <c r="H178" s="201" t="str">
        <f>IFERROR(IF(VLOOKUP($A178,'Annex 2 Designated EHV charges'!$A:$P,COLUMN(H178)+4,FALSE)=0,"",VLOOKUP($A178,'Annex 2 Designated EHV charges'!$A:$P,COLUMN(H178)+4,FALSE)),"")</f>
        <v/>
      </c>
    </row>
    <row r="179" spans="1:8" x14ac:dyDescent="0.2">
      <c r="A179" s="203" t="str">
        <f t="array" ref="A179">IFERROR(INDEX('Annex 2 Designated EHV charges'!$A$11:$A$400, MATCH(0, IF(ISBLANK('Annex 2 Designated EHV charges'!$A$11:$A$400),1, COUNTIF(A$4:$A178, 'Annex 2 Designated EHV charges'!$A$11:$A$400)), 0)),"")</f>
        <v/>
      </c>
      <c r="B179" s="203" t="str">
        <f>IF($A179="","",VLOOKUP($A179,'Annex 2 Designated EHV charges'!$A:$O,2,0))</f>
        <v/>
      </c>
      <c r="C179" s="204" t="str">
        <f>IF($A179="","",VLOOKUP($A179,'Annex 2 Designated EHV charges'!$A:$O,3,0))</f>
        <v/>
      </c>
      <c r="D179" s="203" t="str">
        <f>IF($A179="","",VLOOKUP($A179,'Annex 2 Designated EHV charges'!$A:$O,7,0))</f>
        <v/>
      </c>
      <c r="E179" s="202" t="str">
        <f>IFERROR(IF(VLOOKUP($A179,'Annex 2 Designated EHV charges'!$A:$P,COLUMN(E179)+4,FALSE)=0,"",VLOOKUP($A179,'Annex 2 Designated EHV charges'!$A:$P,COLUMN(E179)+4,FALSE)),"")</f>
        <v/>
      </c>
      <c r="F179" s="201" t="str">
        <f>IFERROR(IF(VLOOKUP($A179,'Annex 2 Designated EHV charges'!$A:$P,COLUMN(F179)+4,FALSE)=0,"",VLOOKUP($A179,'Annex 2 Designated EHV charges'!$A:$P,COLUMN(F179)+4,FALSE)),"")</f>
        <v/>
      </c>
      <c r="G179" s="201" t="str">
        <f>IFERROR(IF(VLOOKUP($A179,'Annex 2 Designated EHV charges'!$A:$P,COLUMN(G179)+4,FALSE)=0,"",VLOOKUP($A179,'Annex 2 Designated EHV charges'!$A:$P,COLUMN(G179)+4,FALSE)),"")</f>
        <v/>
      </c>
      <c r="H179" s="201" t="str">
        <f>IFERROR(IF(VLOOKUP($A179,'Annex 2 Designated EHV charges'!$A:$P,COLUMN(H179)+4,FALSE)=0,"",VLOOKUP($A179,'Annex 2 Designated EHV charges'!$A:$P,COLUMN(H179)+4,FALSE)),"")</f>
        <v/>
      </c>
    </row>
    <row r="180" spans="1:8" x14ac:dyDescent="0.2">
      <c r="A180" s="203" t="str">
        <f t="array" ref="A180">IFERROR(INDEX('Annex 2 Designated EHV charges'!$A$11:$A$400, MATCH(0, IF(ISBLANK('Annex 2 Designated EHV charges'!$A$11:$A$400),1, COUNTIF(A$4:$A179, 'Annex 2 Designated EHV charges'!$A$11:$A$400)), 0)),"")</f>
        <v/>
      </c>
      <c r="B180" s="203" t="str">
        <f>IF($A180="","",VLOOKUP($A180,'Annex 2 Designated EHV charges'!$A:$O,2,0))</f>
        <v/>
      </c>
      <c r="C180" s="204" t="str">
        <f>IF($A180="","",VLOOKUP($A180,'Annex 2 Designated EHV charges'!$A:$O,3,0))</f>
        <v/>
      </c>
      <c r="D180" s="203" t="str">
        <f>IF($A180="","",VLOOKUP($A180,'Annex 2 Designated EHV charges'!$A:$O,7,0))</f>
        <v/>
      </c>
      <c r="E180" s="202" t="str">
        <f>IFERROR(IF(VLOOKUP($A180,'Annex 2 Designated EHV charges'!$A:$P,COLUMN(E180)+4,FALSE)=0,"",VLOOKUP($A180,'Annex 2 Designated EHV charges'!$A:$P,COLUMN(E180)+4,FALSE)),"")</f>
        <v/>
      </c>
      <c r="F180" s="201" t="str">
        <f>IFERROR(IF(VLOOKUP($A180,'Annex 2 Designated EHV charges'!$A:$P,COLUMN(F180)+4,FALSE)=0,"",VLOOKUP($A180,'Annex 2 Designated EHV charges'!$A:$P,COLUMN(F180)+4,FALSE)),"")</f>
        <v/>
      </c>
      <c r="G180" s="201" t="str">
        <f>IFERROR(IF(VLOOKUP($A180,'Annex 2 Designated EHV charges'!$A:$P,COLUMN(G180)+4,FALSE)=0,"",VLOOKUP($A180,'Annex 2 Designated EHV charges'!$A:$P,COLUMN(G180)+4,FALSE)),"")</f>
        <v/>
      </c>
      <c r="H180" s="201" t="str">
        <f>IFERROR(IF(VLOOKUP($A180,'Annex 2 Designated EHV charges'!$A:$P,COLUMN(H180)+4,FALSE)=0,"",VLOOKUP($A180,'Annex 2 Designated EHV charges'!$A:$P,COLUMN(H180)+4,FALSE)),"")</f>
        <v/>
      </c>
    </row>
    <row r="181" spans="1:8" x14ac:dyDescent="0.2">
      <c r="A181" s="203" t="str">
        <f t="array" ref="A181">IFERROR(INDEX('Annex 2 Designated EHV charges'!$A$11:$A$400, MATCH(0, IF(ISBLANK('Annex 2 Designated EHV charges'!$A$11:$A$400),1, COUNTIF(A$4:$A180, 'Annex 2 Designated EHV charges'!$A$11:$A$400)), 0)),"")</f>
        <v/>
      </c>
      <c r="B181" s="203" t="str">
        <f>IF($A181="","",VLOOKUP($A181,'Annex 2 Designated EHV charges'!$A:$O,2,0))</f>
        <v/>
      </c>
      <c r="C181" s="204" t="str">
        <f>IF($A181="","",VLOOKUP($A181,'Annex 2 Designated EHV charges'!$A:$O,3,0))</f>
        <v/>
      </c>
      <c r="D181" s="203" t="str">
        <f>IF($A181="","",VLOOKUP($A181,'Annex 2 Designated EHV charges'!$A:$O,7,0))</f>
        <v/>
      </c>
      <c r="E181" s="202" t="str">
        <f>IFERROR(IF(VLOOKUP($A181,'Annex 2 Designated EHV charges'!$A:$P,COLUMN(E181)+4,FALSE)=0,"",VLOOKUP($A181,'Annex 2 Designated EHV charges'!$A:$P,COLUMN(E181)+4,FALSE)),"")</f>
        <v/>
      </c>
      <c r="F181" s="201" t="str">
        <f>IFERROR(IF(VLOOKUP($A181,'Annex 2 Designated EHV charges'!$A:$P,COLUMN(F181)+4,FALSE)=0,"",VLOOKUP($A181,'Annex 2 Designated EHV charges'!$A:$P,COLUMN(F181)+4,FALSE)),"")</f>
        <v/>
      </c>
      <c r="G181" s="201" t="str">
        <f>IFERROR(IF(VLOOKUP($A181,'Annex 2 Designated EHV charges'!$A:$P,COLUMN(G181)+4,FALSE)=0,"",VLOOKUP($A181,'Annex 2 Designated EHV charges'!$A:$P,COLUMN(G181)+4,FALSE)),"")</f>
        <v/>
      </c>
      <c r="H181" s="201" t="str">
        <f>IFERROR(IF(VLOOKUP($A181,'Annex 2 Designated EHV charges'!$A:$P,COLUMN(H181)+4,FALSE)=0,"",VLOOKUP($A181,'Annex 2 Designated EHV charges'!$A:$P,COLUMN(H181)+4,FALSE)),"")</f>
        <v/>
      </c>
    </row>
    <row r="182" spans="1:8" x14ac:dyDescent="0.2">
      <c r="A182" s="203" t="str">
        <f t="array" ref="A182">IFERROR(INDEX('Annex 2 Designated EHV charges'!$A$11:$A$400, MATCH(0, IF(ISBLANK('Annex 2 Designated EHV charges'!$A$11:$A$400),1, COUNTIF(A$4:$A181, 'Annex 2 Designated EHV charges'!$A$11:$A$400)), 0)),"")</f>
        <v/>
      </c>
      <c r="B182" s="203" t="str">
        <f>IF($A182="","",VLOOKUP($A182,'Annex 2 Designated EHV charges'!$A:$O,2,0))</f>
        <v/>
      </c>
      <c r="C182" s="204" t="str">
        <f>IF($A182="","",VLOOKUP($A182,'Annex 2 Designated EHV charges'!$A:$O,3,0))</f>
        <v/>
      </c>
      <c r="D182" s="203" t="str">
        <f>IF($A182="","",VLOOKUP($A182,'Annex 2 Designated EHV charges'!$A:$O,7,0))</f>
        <v/>
      </c>
      <c r="E182" s="202" t="str">
        <f>IFERROR(IF(VLOOKUP($A182,'Annex 2 Designated EHV charges'!$A:$P,COLUMN(E182)+4,FALSE)=0,"",VLOOKUP($A182,'Annex 2 Designated EHV charges'!$A:$P,COLUMN(E182)+4,FALSE)),"")</f>
        <v/>
      </c>
      <c r="F182" s="201" t="str">
        <f>IFERROR(IF(VLOOKUP($A182,'Annex 2 Designated EHV charges'!$A:$P,COLUMN(F182)+4,FALSE)=0,"",VLOOKUP($A182,'Annex 2 Designated EHV charges'!$A:$P,COLUMN(F182)+4,FALSE)),"")</f>
        <v/>
      </c>
      <c r="G182" s="201" t="str">
        <f>IFERROR(IF(VLOOKUP($A182,'Annex 2 Designated EHV charges'!$A:$P,COLUMN(G182)+4,FALSE)=0,"",VLOOKUP($A182,'Annex 2 Designated EHV charges'!$A:$P,COLUMN(G182)+4,FALSE)),"")</f>
        <v/>
      </c>
      <c r="H182" s="201" t="str">
        <f>IFERROR(IF(VLOOKUP($A182,'Annex 2 Designated EHV charges'!$A:$P,COLUMN(H182)+4,FALSE)=0,"",VLOOKUP($A182,'Annex 2 Designated EHV charges'!$A:$P,COLUMN(H182)+4,FALSE)),"")</f>
        <v/>
      </c>
    </row>
    <row r="183" spans="1:8" x14ac:dyDescent="0.2">
      <c r="A183" s="203" t="str">
        <f t="array" ref="A183">IFERROR(INDEX('Annex 2 Designated EHV charges'!$A$11:$A$400, MATCH(0, IF(ISBLANK('Annex 2 Designated EHV charges'!$A$11:$A$400),1, COUNTIF(A$4:$A182, 'Annex 2 Designated EHV charges'!$A$11:$A$400)), 0)),"")</f>
        <v/>
      </c>
      <c r="B183" s="203" t="str">
        <f>IF($A183="","",VLOOKUP($A183,'Annex 2 Designated EHV charges'!$A:$O,2,0))</f>
        <v/>
      </c>
      <c r="C183" s="204" t="str">
        <f>IF($A183="","",VLOOKUP($A183,'Annex 2 Designated EHV charges'!$A:$O,3,0))</f>
        <v/>
      </c>
      <c r="D183" s="203" t="str">
        <f>IF($A183="","",VLOOKUP($A183,'Annex 2 Designated EHV charges'!$A:$O,7,0))</f>
        <v/>
      </c>
      <c r="E183" s="202" t="str">
        <f>IFERROR(IF(VLOOKUP($A183,'Annex 2 Designated EHV charges'!$A:$P,COLUMN(E183)+4,FALSE)=0,"",VLOOKUP($A183,'Annex 2 Designated EHV charges'!$A:$P,COLUMN(E183)+4,FALSE)),"")</f>
        <v/>
      </c>
      <c r="F183" s="201" t="str">
        <f>IFERROR(IF(VLOOKUP($A183,'Annex 2 Designated EHV charges'!$A:$P,COLUMN(F183)+4,FALSE)=0,"",VLOOKUP($A183,'Annex 2 Designated EHV charges'!$A:$P,COLUMN(F183)+4,FALSE)),"")</f>
        <v/>
      </c>
      <c r="G183" s="201" t="str">
        <f>IFERROR(IF(VLOOKUP($A183,'Annex 2 Designated EHV charges'!$A:$P,COLUMN(G183)+4,FALSE)=0,"",VLOOKUP($A183,'Annex 2 Designated EHV charges'!$A:$P,COLUMN(G183)+4,FALSE)),"")</f>
        <v/>
      </c>
      <c r="H183" s="201" t="str">
        <f>IFERROR(IF(VLOOKUP($A183,'Annex 2 Designated EHV charges'!$A:$P,COLUMN(H183)+4,FALSE)=0,"",VLOOKUP($A183,'Annex 2 Designated EHV charges'!$A:$P,COLUMN(H183)+4,FALSE)),"")</f>
        <v/>
      </c>
    </row>
    <row r="184" spans="1:8" x14ac:dyDescent="0.2">
      <c r="A184" s="203" t="str">
        <f t="array" ref="A184">IFERROR(INDEX('Annex 2 Designated EHV charges'!$A$11:$A$400, MATCH(0, IF(ISBLANK('Annex 2 Designated EHV charges'!$A$11:$A$400),1, COUNTIF(A$4:$A183, 'Annex 2 Designated EHV charges'!$A$11:$A$400)), 0)),"")</f>
        <v/>
      </c>
      <c r="B184" s="203" t="str">
        <f>IF($A184="","",VLOOKUP($A184,'Annex 2 Designated EHV charges'!$A:$O,2,0))</f>
        <v/>
      </c>
      <c r="C184" s="204" t="str">
        <f>IF($A184="","",VLOOKUP($A184,'Annex 2 Designated EHV charges'!$A:$O,3,0))</f>
        <v/>
      </c>
      <c r="D184" s="203" t="str">
        <f>IF($A184="","",VLOOKUP($A184,'Annex 2 Designated EHV charges'!$A:$O,7,0))</f>
        <v/>
      </c>
      <c r="E184" s="202" t="str">
        <f>IFERROR(IF(VLOOKUP($A184,'Annex 2 Designated EHV charges'!$A:$P,COLUMN(E184)+4,FALSE)=0,"",VLOOKUP($A184,'Annex 2 Designated EHV charges'!$A:$P,COLUMN(E184)+4,FALSE)),"")</f>
        <v/>
      </c>
      <c r="F184" s="201" t="str">
        <f>IFERROR(IF(VLOOKUP($A184,'Annex 2 Designated EHV charges'!$A:$P,COLUMN(F184)+4,FALSE)=0,"",VLOOKUP($A184,'Annex 2 Designated EHV charges'!$A:$P,COLUMN(F184)+4,FALSE)),"")</f>
        <v/>
      </c>
      <c r="G184" s="201" t="str">
        <f>IFERROR(IF(VLOOKUP($A184,'Annex 2 Designated EHV charges'!$A:$P,COLUMN(G184)+4,FALSE)=0,"",VLOOKUP($A184,'Annex 2 Designated EHV charges'!$A:$P,COLUMN(G184)+4,FALSE)),"")</f>
        <v/>
      </c>
      <c r="H184" s="201" t="str">
        <f>IFERROR(IF(VLOOKUP($A184,'Annex 2 Designated EHV charges'!$A:$P,COLUMN(H184)+4,FALSE)=0,"",VLOOKUP($A184,'Annex 2 Designated EHV charges'!$A:$P,COLUMN(H184)+4,FALSE)),"")</f>
        <v/>
      </c>
    </row>
    <row r="185" spans="1:8" x14ac:dyDescent="0.2">
      <c r="A185" s="203" t="str">
        <f t="array" ref="A185">IFERROR(INDEX('Annex 2 Designated EHV charges'!$A$11:$A$400, MATCH(0, IF(ISBLANK('Annex 2 Designated EHV charges'!$A$11:$A$400),1, COUNTIF(A$4:$A184, 'Annex 2 Designated EHV charges'!$A$11:$A$400)), 0)),"")</f>
        <v/>
      </c>
      <c r="B185" s="203" t="str">
        <f>IF($A185="","",VLOOKUP($A185,'Annex 2 Designated EHV charges'!$A:$O,2,0))</f>
        <v/>
      </c>
      <c r="C185" s="204" t="str">
        <f>IF($A185="","",VLOOKUP($A185,'Annex 2 Designated EHV charges'!$A:$O,3,0))</f>
        <v/>
      </c>
      <c r="D185" s="203" t="str">
        <f>IF($A185="","",VLOOKUP($A185,'Annex 2 Designated EHV charges'!$A:$O,7,0))</f>
        <v/>
      </c>
      <c r="E185" s="202" t="str">
        <f>IFERROR(IF(VLOOKUP($A185,'Annex 2 Designated EHV charges'!$A:$P,COLUMN(E185)+4,FALSE)=0,"",VLOOKUP($A185,'Annex 2 Designated EHV charges'!$A:$P,COLUMN(E185)+4,FALSE)),"")</f>
        <v/>
      </c>
      <c r="F185" s="201" t="str">
        <f>IFERROR(IF(VLOOKUP($A185,'Annex 2 Designated EHV charges'!$A:$P,COLUMN(F185)+4,FALSE)=0,"",VLOOKUP($A185,'Annex 2 Designated EHV charges'!$A:$P,COLUMN(F185)+4,FALSE)),"")</f>
        <v/>
      </c>
      <c r="G185" s="201" t="str">
        <f>IFERROR(IF(VLOOKUP($A185,'Annex 2 Designated EHV charges'!$A:$P,COLUMN(G185)+4,FALSE)=0,"",VLOOKUP($A185,'Annex 2 Designated EHV charges'!$A:$P,COLUMN(G185)+4,FALSE)),"")</f>
        <v/>
      </c>
      <c r="H185" s="201" t="str">
        <f>IFERROR(IF(VLOOKUP($A185,'Annex 2 Designated EHV charges'!$A:$P,COLUMN(H185)+4,FALSE)=0,"",VLOOKUP($A185,'Annex 2 Designated EHV charges'!$A:$P,COLUMN(H185)+4,FALSE)),"")</f>
        <v/>
      </c>
    </row>
    <row r="186" spans="1:8" x14ac:dyDescent="0.2">
      <c r="A186" s="203" t="str">
        <f t="array" ref="A186">IFERROR(INDEX('Annex 2 Designated EHV charges'!$A$11:$A$400, MATCH(0, IF(ISBLANK('Annex 2 Designated EHV charges'!$A$11:$A$400),1, COUNTIF(A$4:$A185, 'Annex 2 Designated EHV charges'!$A$11:$A$400)), 0)),"")</f>
        <v/>
      </c>
      <c r="B186" s="203" t="str">
        <f>IF($A186="","",VLOOKUP($A186,'Annex 2 Designated EHV charges'!$A:$O,2,0))</f>
        <v/>
      </c>
      <c r="C186" s="204" t="str">
        <f>IF($A186="","",VLOOKUP($A186,'Annex 2 Designated EHV charges'!$A:$O,3,0))</f>
        <v/>
      </c>
      <c r="D186" s="203" t="str">
        <f>IF($A186="","",VLOOKUP($A186,'Annex 2 Designated EHV charges'!$A:$O,7,0))</f>
        <v/>
      </c>
      <c r="E186" s="202" t="str">
        <f>IFERROR(IF(VLOOKUP($A186,'Annex 2 Designated EHV charges'!$A:$P,COLUMN(E186)+4,FALSE)=0,"",VLOOKUP($A186,'Annex 2 Designated EHV charges'!$A:$P,COLUMN(E186)+4,FALSE)),"")</f>
        <v/>
      </c>
      <c r="F186" s="201" t="str">
        <f>IFERROR(IF(VLOOKUP($A186,'Annex 2 Designated EHV charges'!$A:$P,COLUMN(F186)+4,FALSE)=0,"",VLOOKUP($A186,'Annex 2 Designated EHV charges'!$A:$P,COLUMN(F186)+4,FALSE)),"")</f>
        <v/>
      </c>
      <c r="G186" s="201" t="str">
        <f>IFERROR(IF(VLOOKUP($A186,'Annex 2 Designated EHV charges'!$A:$P,COLUMN(G186)+4,FALSE)=0,"",VLOOKUP($A186,'Annex 2 Designated EHV charges'!$A:$P,COLUMN(G186)+4,FALSE)),"")</f>
        <v/>
      </c>
      <c r="H186" s="201" t="str">
        <f>IFERROR(IF(VLOOKUP($A186,'Annex 2 Designated EHV charges'!$A:$P,COLUMN(H186)+4,FALSE)=0,"",VLOOKUP($A186,'Annex 2 Designated EHV charges'!$A:$P,COLUMN(H186)+4,FALSE)),"")</f>
        <v/>
      </c>
    </row>
    <row r="187" spans="1:8" x14ac:dyDescent="0.2">
      <c r="A187" s="203" t="str">
        <f t="array" ref="A187">IFERROR(INDEX('Annex 2 Designated EHV charges'!$A$11:$A$400, MATCH(0, IF(ISBLANK('Annex 2 Designated EHV charges'!$A$11:$A$400),1, COUNTIF(A$4:$A186, 'Annex 2 Designated EHV charges'!$A$11:$A$400)), 0)),"")</f>
        <v/>
      </c>
      <c r="B187" s="203" t="str">
        <f>IF($A187="","",VLOOKUP($A187,'Annex 2 Designated EHV charges'!$A:$O,2,0))</f>
        <v/>
      </c>
      <c r="C187" s="204" t="str">
        <f>IF($A187="","",VLOOKUP($A187,'Annex 2 Designated EHV charges'!$A:$O,3,0))</f>
        <v/>
      </c>
      <c r="D187" s="203" t="str">
        <f>IF($A187="","",VLOOKUP($A187,'Annex 2 Designated EHV charges'!$A:$O,7,0))</f>
        <v/>
      </c>
      <c r="E187" s="202" t="str">
        <f>IFERROR(IF(VLOOKUP($A187,'Annex 2 Designated EHV charges'!$A:$P,COLUMN(E187)+4,FALSE)=0,"",VLOOKUP($A187,'Annex 2 Designated EHV charges'!$A:$P,COLUMN(E187)+4,FALSE)),"")</f>
        <v/>
      </c>
      <c r="F187" s="201" t="str">
        <f>IFERROR(IF(VLOOKUP($A187,'Annex 2 Designated EHV charges'!$A:$P,COLUMN(F187)+4,FALSE)=0,"",VLOOKUP($A187,'Annex 2 Designated EHV charges'!$A:$P,COLUMN(F187)+4,FALSE)),"")</f>
        <v/>
      </c>
      <c r="G187" s="201" t="str">
        <f>IFERROR(IF(VLOOKUP($A187,'Annex 2 Designated EHV charges'!$A:$P,COLUMN(G187)+4,FALSE)=0,"",VLOOKUP($A187,'Annex 2 Designated EHV charges'!$A:$P,COLUMN(G187)+4,FALSE)),"")</f>
        <v/>
      </c>
      <c r="H187" s="201" t="str">
        <f>IFERROR(IF(VLOOKUP($A187,'Annex 2 Designated EHV charges'!$A:$P,COLUMN(H187)+4,FALSE)=0,"",VLOOKUP($A187,'Annex 2 Designated EHV charges'!$A:$P,COLUMN(H187)+4,FALSE)),"")</f>
        <v/>
      </c>
    </row>
    <row r="188" spans="1:8" x14ac:dyDescent="0.2">
      <c r="A188" s="203" t="str">
        <f t="array" ref="A188">IFERROR(INDEX('Annex 2 Designated EHV charges'!$A$11:$A$400, MATCH(0, IF(ISBLANK('Annex 2 Designated EHV charges'!$A$11:$A$400),1, COUNTIF(A$4:$A187, 'Annex 2 Designated EHV charges'!$A$11:$A$400)), 0)),"")</f>
        <v/>
      </c>
      <c r="B188" s="203" t="str">
        <f>IF($A188="","",VLOOKUP($A188,'Annex 2 Designated EHV charges'!$A:$O,2,0))</f>
        <v/>
      </c>
      <c r="C188" s="204" t="str">
        <f>IF($A188="","",VLOOKUP($A188,'Annex 2 Designated EHV charges'!$A:$O,3,0))</f>
        <v/>
      </c>
      <c r="D188" s="203" t="str">
        <f>IF($A188="","",VLOOKUP($A188,'Annex 2 Designated EHV charges'!$A:$O,7,0))</f>
        <v/>
      </c>
      <c r="E188" s="202" t="str">
        <f>IFERROR(IF(VLOOKUP($A188,'Annex 2 Designated EHV charges'!$A:$P,COLUMN(E188)+4,FALSE)=0,"",VLOOKUP($A188,'Annex 2 Designated EHV charges'!$A:$P,COLUMN(E188)+4,FALSE)),"")</f>
        <v/>
      </c>
      <c r="F188" s="201" t="str">
        <f>IFERROR(IF(VLOOKUP($A188,'Annex 2 Designated EHV charges'!$A:$P,COLUMN(F188)+4,FALSE)=0,"",VLOOKUP($A188,'Annex 2 Designated EHV charges'!$A:$P,COLUMN(F188)+4,FALSE)),"")</f>
        <v/>
      </c>
      <c r="G188" s="201" t="str">
        <f>IFERROR(IF(VLOOKUP($A188,'Annex 2 Designated EHV charges'!$A:$P,COLUMN(G188)+4,FALSE)=0,"",VLOOKUP($A188,'Annex 2 Designated EHV charges'!$A:$P,COLUMN(G188)+4,FALSE)),"")</f>
        <v/>
      </c>
      <c r="H188" s="201" t="str">
        <f>IFERROR(IF(VLOOKUP($A188,'Annex 2 Designated EHV charges'!$A:$P,COLUMN(H188)+4,FALSE)=0,"",VLOOKUP($A188,'Annex 2 Designated EHV charges'!$A:$P,COLUMN(H188)+4,FALSE)),"")</f>
        <v/>
      </c>
    </row>
    <row r="189" spans="1:8" x14ac:dyDescent="0.2">
      <c r="A189" s="203" t="str">
        <f t="array" ref="A189">IFERROR(INDEX('Annex 2 Designated EHV charges'!$A$11:$A$400, MATCH(0, IF(ISBLANK('Annex 2 Designated EHV charges'!$A$11:$A$400),1, COUNTIF(A$4:$A188, 'Annex 2 Designated EHV charges'!$A$11:$A$400)), 0)),"")</f>
        <v/>
      </c>
      <c r="B189" s="203" t="str">
        <f>IF($A189="","",VLOOKUP($A189,'Annex 2 Designated EHV charges'!$A:$O,2,0))</f>
        <v/>
      </c>
      <c r="C189" s="204" t="str">
        <f>IF($A189="","",VLOOKUP($A189,'Annex 2 Designated EHV charges'!$A:$O,3,0))</f>
        <v/>
      </c>
      <c r="D189" s="203" t="str">
        <f>IF($A189="","",VLOOKUP($A189,'Annex 2 Designated EHV charges'!$A:$O,7,0))</f>
        <v/>
      </c>
      <c r="E189" s="202" t="str">
        <f>IFERROR(IF(VLOOKUP($A189,'Annex 2 Designated EHV charges'!$A:$P,COLUMN(E189)+4,FALSE)=0,"",VLOOKUP($A189,'Annex 2 Designated EHV charges'!$A:$P,COLUMN(E189)+4,FALSE)),"")</f>
        <v/>
      </c>
      <c r="F189" s="201" t="str">
        <f>IFERROR(IF(VLOOKUP($A189,'Annex 2 Designated EHV charges'!$A:$P,COLUMN(F189)+4,FALSE)=0,"",VLOOKUP($A189,'Annex 2 Designated EHV charges'!$A:$P,COLUMN(F189)+4,FALSE)),"")</f>
        <v/>
      </c>
      <c r="G189" s="201" t="str">
        <f>IFERROR(IF(VLOOKUP($A189,'Annex 2 Designated EHV charges'!$A:$P,COLUMN(G189)+4,FALSE)=0,"",VLOOKUP($A189,'Annex 2 Designated EHV charges'!$A:$P,COLUMN(G189)+4,FALSE)),"")</f>
        <v/>
      </c>
      <c r="H189" s="201" t="str">
        <f>IFERROR(IF(VLOOKUP($A189,'Annex 2 Designated EHV charges'!$A:$P,COLUMN(H189)+4,FALSE)=0,"",VLOOKUP($A189,'Annex 2 Designated EHV charges'!$A:$P,COLUMN(H189)+4,FALSE)),"")</f>
        <v/>
      </c>
    </row>
    <row r="190" spans="1:8" x14ac:dyDescent="0.2">
      <c r="A190" s="203" t="str">
        <f t="array" ref="A190">IFERROR(INDEX('Annex 2 Designated EHV charges'!$A$11:$A$400, MATCH(0, IF(ISBLANK('Annex 2 Designated EHV charges'!$A$11:$A$400),1, COUNTIF(A$4:$A189, 'Annex 2 Designated EHV charges'!$A$11:$A$400)), 0)),"")</f>
        <v/>
      </c>
      <c r="B190" s="203" t="str">
        <f>IF($A190="","",VLOOKUP($A190,'Annex 2 Designated EHV charges'!$A:$O,2,0))</f>
        <v/>
      </c>
      <c r="C190" s="204" t="str">
        <f>IF($A190="","",VLOOKUP($A190,'Annex 2 Designated EHV charges'!$A:$O,3,0))</f>
        <v/>
      </c>
      <c r="D190" s="203" t="str">
        <f>IF($A190="","",VLOOKUP($A190,'Annex 2 Designated EHV charges'!$A:$O,7,0))</f>
        <v/>
      </c>
      <c r="E190" s="202" t="str">
        <f>IFERROR(IF(VLOOKUP($A190,'Annex 2 Designated EHV charges'!$A:$P,COLUMN(E190)+4,FALSE)=0,"",VLOOKUP($A190,'Annex 2 Designated EHV charges'!$A:$P,COLUMN(E190)+4,FALSE)),"")</f>
        <v/>
      </c>
      <c r="F190" s="201" t="str">
        <f>IFERROR(IF(VLOOKUP($A190,'Annex 2 Designated EHV charges'!$A:$P,COLUMN(F190)+4,FALSE)=0,"",VLOOKUP($A190,'Annex 2 Designated EHV charges'!$A:$P,COLUMN(F190)+4,FALSE)),"")</f>
        <v/>
      </c>
      <c r="G190" s="201" t="str">
        <f>IFERROR(IF(VLOOKUP($A190,'Annex 2 Designated EHV charges'!$A:$P,COLUMN(G190)+4,FALSE)=0,"",VLOOKUP($A190,'Annex 2 Designated EHV charges'!$A:$P,COLUMN(G190)+4,FALSE)),"")</f>
        <v/>
      </c>
      <c r="H190" s="201" t="str">
        <f>IFERROR(IF(VLOOKUP($A190,'Annex 2 Designated EHV charges'!$A:$P,COLUMN(H190)+4,FALSE)=0,"",VLOOKUP($A190,'Annex 2 Designated EHV charges'!$A:$P,COLUMN(H190)+4,FALSE)),"")</f>
        <v/>
      </c>
    </row>
    <row r="191" spans="1:8" x14ac:dyDescent="0.2">
      <c r="A191" s="203" t="str">
        <f t="array" ref="A191">IFERROR(INDEX('Annex 2 Designated EHV charges'!$A$11:$A$400, MATCH(0, IF(ISBLANK('Annex 2 Designated EHV charges'!$A$11:$A$400),1, COUNTIF(A$4:$A190, 'Annex 2 Designated EHV charges'!$A$11:$A$400)), 0)),"")</f>
        <v/>
      </c>
      <c r="B191" s="203" t="str">
        <f>IF($A191="","",VLOOKUP($A191,'Annex 2 Designated EHV charges'!$A:$O,2,0))</f>
        <v/>
      </c>
      <c r="C191" s="204" t="str">
        <f>IF($A191="","",VLOOKUP($A191,'Annex 2 Designated EHV charges'!$A:$O,3,0))</f>
        <v/>
      </c>
      <c r="D191" s="203" t="str">
        <f>IF($A191="","",VLOOKUP($A191,'Annex 2 Designated EHV charges'!$A:$O,7,0))</f>
        <v/>
      </c>
      <c r="E191" s="202" t="str">
        <f>IFERROR(IF(VLOOKUP($A191,'Annex 2 Designated EHV charges'!$A:$P,COLUMN(E191)+4,FALSE)=0,"",VLOOKUP($A191,'Annex 2 Designated EHV charges'!$A:$P,COLUMN(E191)+4,FALSE)),"")</f>
        <v/>
      </c>
      <c r="F191" s="201" t="str">
        <f>IFERROR(IF(VLOOKUP($A191,'Annex 2 Designated EHV charges'!$A:$P,COLUMN(F191)+4,FALSE)=0,"",VLOOKUP($A191,'Annex 2 Designated EHV charges'!$A:$P,COLUMN(F191)+4,FALSE)),"")</f>
        <v/>
      </c>
      <c r="G191" s="201" t="str">
        <f>IFERROR(IF(VLOOKUP($A191,'Annex 2 Designated EHV charges'!$A:$P,COLUMN(G191)+4,FALSE)=0,"",VLOOKUP($A191,'Annex 2 Designated EHV charges'!$A:$P,COLUMN(G191)+4,FALSE)),"")</f>
        <v/>
      </c>
      <c r="H191" s="201" t="str">
        <f>IFERROR(IF(VLOOKUP($A191,'Annex 2 Designated EHV charges'!$A:$P,COLUMN(H191)+4,FALSE)=0,"",VLOOKUP($A191,'Annex 2 Designated EHV charges'!$A:$P,COLUMN(H191)+4,FALSE)),"")</f>
        <v/>
      </c>
    </row>
    <row r="192" spans="1:8" x14ac:dyDescent="0.2">
      <c r="A192" s="203" t="str">
        <f t="array" ref="A192">IFERROR(INDEX('Annex 2 Designated EHV charges'!$A$11:$A$400, MATCH(0, IF(ISBLANK('Annex 2 Designated EHV charges'!$A$11:$A$400),1, COUNTIF(A$4:$A191, 'Annex 2 Designated EHV charges'!$A$11:$A$400)), 0)),"")</f>
        <v/>
      </c>
      <c r="B192" s="203" t="str">
        <f>IF($A192="","",VLOOKUP($A192,'Annex 2 Designated EHV charges'!$A:$O,2,0))</f>
        <v/>
      </c>
      <c r="C192" s="204" t="str">
        <f>IF($A192="","",VLOOKUP($A192,'Annex 2 Designated EHV charges'!$A:$O,3,0))</f>
        <v/>
      </c>
      <c r="D192" s="203" t="str">
        <f>IF($A192="","",VLOOKUP($A192,'Annex 2 Designated EHV charges'!$A:$O,7,0))</f>
        <v/>
      </c>
      <c r="E192" s="202" t="str">
        <f>IFERROR(IF(VLOOKUP($A192,'Annex 2 Designated EHV charges'!$A:$P,COLUMN(E192)+4,FALSE)=0,"",VLOOKUP($A192,'Annex 2 Designated EHV charges'!$A:$P,COLUMN(E192)+4,FALSE)),"")</f>
        <v/>
      </c>
      <c r="F192" s="201" t="str">
        <f>IFERROR(IF(VLOOKUP($A192,'Annex 2 Designated EHV charges'!$A:$P,COLUMN(F192)+4,FALSE)=0,"",VLOOKUP($A192,'Annex 2 Designated EHV charges'!$A:$P,COLUMN(F192)+4,FALSE)),"")</f>
        <v/>
      </c>
      <c r="G192" s="201" t="str">
        <f>IFERROR(IF(VLOOKUP($A192,'Annex 2 Designated EHV charges'!$A:$P,COLUMN(G192)+4,FALSE)=0,"",VLOOKUP($A192,'Annex 2 Designated EHV charges'!$A:$P,COLUMN(G192)+4,FALSE)),"")</f>
        <v/>
      </c>
      <c r="H192" s="201" t="str">
        <f>IFERROR(IF(VLOOKUP($A192,'Annex 2 Designated EHV charges'!$A:$P,COLUMN(H192)+4,FALSE)=0,"",VLOOKUP($A192,'Annex 2 Designated EHV charges'!$A:$P,COLUMN(H192)+4,FALSE)),"")</f>
        <v/>
      </c>
    </row>
    <row r="193" spans="1:8" x14ac:dyDescent="0.2">
      <c r="A193" s="203" t="str">
        <f t="array" ref="A193">IFERROR(INDEX('Annex 2 Designated EHV charges'!$A$11:$A$400, MATCH(0, IF(ISBLANK('Annex 2 Designated EHV charges'!$A$11:$A$400),1, COUNTIF(A$4:$A192, 'Annex 2 Designated EHV charges'!$A$11:$A$400)), 0)),"")</f>
        <v/>
      </c>
      <c r="B193" s="203" t="str">
        <f>IF($A193="","",VLOOKUP($A193,'Annex 2 Designated EHV charges'!$A:$O,2,0))</f>
        <v/>
      </c>
      <c r="C193" s="204" t="str">
        <f>IF($A193="","",VLOOKUP($A193,'Annex 2 Designated EHV charges'!$A:$O,3,0))</f>
        <v/>
      </c>
      <c r="D193" s="203" t="str">
        <f>IF($A193="","",VLOOKUP($A193,'Annex 2 Designated EHV charges'!$A:$O,7,0))</f>
        <v/>
      </c>
      <c r="E193" s="202" t="str">
        <f>IFERROR(IF(VLOOKUP($A193,'Annex 2 Designated EHV charges'!$A:$P,COLUMN(E193)+4,FALSE)=0,"",VLOOKUP($A193,'Annex 2 Designated EHV charges'!$A:$P,COLUMN(E193)+4,FALSE)),"")</f>
        <v/>
      </c>
      <c r="F193" s="201" t="str">
        <f>IFERROR(IF(VLOOKUP($A193,'Annex 2 Designated EHV charges'!$A:$P,COLUMN(F193)+4,FALSE)=0,"",VLOOKUP($A193,'Annex 2 Designated EHV charges'!$A:$P,COLUMN(F193)+4,FALSE)),"")</f>
        <v/>
      </c>
      <c r="G193" s="201" t="str">
        <f>IFERROR(IF(VLOOKUP($A193,'Annex 2 Designated EHV charges'!$A:$P,COLUMN(G193)+4,FALSE)=0,"",VLOOKUP($A193,'Annex 2 Designated EHV charges'!$A:$P,COLUMN(G193)+4,FALSE)),"")</f>
        <v/>
      </c>
      <c r="H193" s="201" t="str">
        <f>IFERROR(IF(VLOOKUP($A193,'Annex 2 Designated EHV charges'!$A:$P,COLUMN(H193)+4,FALSE)=0,"",VLOOKUP($A193,'Annex 2 Designated EHV charges'!$A:$P,COLUMN(H193)+4,FALSE)),"")</f>
        <v/>
      </c>
    </row>
    <row r="194" spans="1:8" x14ac:dyDescent="0.2">
      <c r="A194" s="203" t="str">
        <f t="array" ref="A194">IFERROR(INDEX('Annex 2 Designated EHV charges'!$A$11:$A$400, MATCH(0, IF(ISBLANK('Annex 2 Designated EHV charges'!$A$11:$A$400),1, COUNTIF(A$4:$A193, 'Annex 2 Designated EHV charges'!$A$11:$A$400)), 0)),"")</f>
        <v/>
      </c>
      <c r="B194" s="203" t="str">
        <f>IF($A194="","",VLOOKUP($A194,'Annex 2 Designated EHV charges'!$A:$O,2,0))</f>
        <v/>
      </c>
      <c r="C194" s="204" t="str">
        <f>IF($A194="","",VLOOKUP($A194,'Annex 2 Designated EHV charges'!$A:$O,3,0))</f>
        <v/>
      </c>
      <c r="D194" s="203" t="str">
        <f>IF($A194="","",VLOOKUP($A194,'Annex 2 Designated EHV charges'!$A:$O,7,0))</f>
        <v/>
      </c>
      <c r="E194" s="202" t="str">
        <f>IFERROR(IF(VLOOKUP($A194,'Annex 2 Designated EHV charges'!$A:$P,COLUMN(E194)+4,FALSE)=0,"",VLOOKUP($A194,'Annex 2 Designated EHV charges'!$A:$P,COLUMN(E194)+4,FALSE)),"")</f>
        <v/>
      </c>
      <c r="F194" s="201" t="str">
        <f>IFERROR(IF(VLOOKUP($A194,'Annex 2 Designated EHV charges'!$A:$P,COLUMN(F194)+4,FALSE)=0,"",VLOOKUP($A194,'Annex 2 Designated EHV charges'!$A:$P,COLUMN(F194)+4,FALSE)),"")</f>
        <v/>
      </c>
      <c r="G194" s="201" t="str">
        <f>IFERROR(IF(VLOOKUP($A194,'Annex 2 Designated EHV charges'!$A:$P,COLUMN(G194)+4,FALSE)=0,"",VLOOKUP($A194,'Annex 2 Designated EHV charges'!$A:$P,COLUMN(G194)+4,FALSE)),"")</f>
        <v/>
      </c>
      <c r="H194" s="201" t="str">
        <f>IFERROR(IF(VLOOKUP($A194,'Annex 2 Designated EHV charges'!$A:$P,COLUMN(H194)+4,FALSE)=0,"",VLOOKUP($A194,'Annex 2 Designated EHV charges'!$A:$P,COLUMN(H194)+4,FALSE)),"")</f>
        <v/>
      </c>
    </row>
    <row r="195" spans="1:8" x14ac:dyDescent="0.2">
      <c r="A195" s="203" t="str">
        <f t="array" ref="A195">IFERROR(INDEX('Annex 2 Designated EHV charges'!$A$11:$A$400, MATCH(0, IF(ISBLANK('Annex 2 Designated EHV charges'!$A$11:$A$400),1, COUNTIF(A$4:$A194, 'Annex 2 Designated EHV charges'!$A$11:$A$400)), 0)),"")</f>
        <v/>
      </c>
      <c r="B195" s="203" t="str">
        <f>IF($A195="","",VLOOKUP($A195,'Annex 2 Designated EHV charges'!$A:$O,2,0))</f>
        <v/>
      </c>
      <c r="C195" s="204" t="str">
        <f>IF($A195="","",VLOOKUP($A195,'Annex 2 Designated EHV charges'!$A:$O,3,0))</f>
        <v/>
      </c>
      <c r="D195" s="203" t="str">
        <f>IF($A195="","",VLOOKUP($A195,'Annex 2 Designated EHV charges'!$A:$O,7,0))</f>
        <v/>
      </c>
      <c r="E195" s="202" t="str">
        <f>IFERROR(IF(VLOOKUP($A195,'Annex 2 Designated EHV charges'!$A:$P,COLUMN(E195)+4,FALSE)=0,"",VLOOKUP($A195,'Annex 2 Designated EHV charges'!$A:$P,COLUMN(E195)+4,FALSE)),"")</f>
        <v/>
      </c>
      <c r="F195" s="201" t="str">
        <f>IFERROR(IF(VLOOKUP($A195,'Annex 2 Designated EHV charges'!$A:$P,COLUMN(F195)+4,FALSE)=0,"",VLOOKUP($A195,'Annex 2 Designated EHV charges'!$A:$P,COLUMN(F195)+4,FALSE)),"")</f>
        <v/>
      </c>
      <c r="G195" s="201" t="str">
        <f>IFERROR(IF(VLOOKUP($A195,'Annex 2 Designated EHV charges'!$A:$P,COLUMN(G195)+4,FALSE)=0,"",VLOOKUP($A195,'Annex 2 Designated EHV charges'!$A:$P,COLUMN(G195)+4,FALSE)),"")</f>
        <v/>
      </c>
      <c r="H195" s="201" t="str">
        <f>IFERROR(IF(VLOOKUP($A195,'Annex 2 Designated EHV charges'!$A:$P,COLUMN(H195)+4,FALSE)=0,"",VLOOKUP($A195,'Annex 2 Designated EHV charges'!$A:$P,COLUMN(H195)+4,FALSE)),"")</f>
        <v/>
      </c>
    </row>
    <row r="196" spans="1:8" x14ac:dyDescent="0.2">
      <c r="A196" s="203" t="str">
        <f t="array" ref="A196">IFERROR(INDEX('Annex 2 Designated EHV charges'!$A$11:$A$400, MATCH(0, IF(ISBLANK('Annex 2 Designated EHV charges'!$A$11:$A$400),1, COUNTIF(A$4:$A195, 'Annex 2 Designated EHV charges'!$A$11:$A$400)), 0)),"")</f>
        <v/>
      </c>
      <c r="B196" s="203" t="str">
        <f>IF($A196="","",VLOOKUP($A196,'Annex 2 Designated EHV charges'!$A:$O,2,0))</f>
        <v/>
      </c>
      <c r="C196" s="204" t="str">
        <f>IF($A196="","",VLOOKUP($A196,'Annex 2 Designated EHV charges'!$A:$O,3,0))</f>
        <v/>
      </c>
      <c r="D196" s="203" t="str">
        <f>IF($A196="","",VLOOKUP($A196,'Annex 2 Designated EHV charges'!$A:$O,7,0))</f>
        <v/>
      </c>
      <c r="E196" s="202" t="str">
        <f>IFERROR(IF(VLOOKUP($A196,'Annex 2 Designated EHV charges'!$A:$P,COLUMN(E196)+4,FALSE)=0,"",VLOOKUP($A196,'Annex 2 Designated EHV charges'!$A:$P,COLUMN(E196)+4,FALSE)),"")</f>
        <v/>
      </c>
      <c r="F196" s="201" t="str">
        <f>IFERROR(IF(VLOOKUP($A196,'Annex 2 Designated EHV charges'!$A:$P,COLUMN(F196)+4,FALSE)=0,"",VLOOKUP($A196,'Annex 2 Designated EHV charges'!$A:$P,COLUMN(F196)+4,FALSE)),"")</f>
        <v/>
      </c>
      <c r="G196" s="201" t="str">
        <f>IFERROR(IF(VLOOKUP($A196,'Annex 2 Designated EHV charges'!$A:$P,COLUMN(G196)+4,FALSE)=0,"",VLOOKUP($A196,'Annex 2 Designated EHV charges'!$A:$P,COLUMN(G196)+4,FALSE)),"")</f>
        <v/>
      </c>
      <c r="H196" s="201" t="str">
        <f>IFERROR(IF(VLOOKUP($A196,'Annex 2 Designated EHV charges'!$A:$P,COLUMN(H196)+4,FALSE)=0,"",VLOOKUP($A196,'Annex 2 Designated EHV charges'!$A:$P,COLUMN(H196)+4,FALSE)),"")</f>
        <v/>
      </c>
    </row>
    <row r="197" spans="1:8" x14ac:dyDescent="0.2">
      <c r="A197" s="203" t="str">
        <f t="array" ref="A197">IFERROR(INDEX('Annex 2 Designated EHV charges'!$A$11:$A$400, MATCH(0, IF(ISBLANK('Annex 2 Designated EHV charges'!$A$11:$A$400),1, COUNTIF(A$4:$A196, 'Annex 2 Designated EHV charges'!$A$11:$A$400)), 0)),"")</f>
        <v/>
      </c>
      <c r="B197" s="203" t="str">
        <f>IF($A197="","",VLOOKUP($A197,'Annex 2 Designated EHV charges'!$A:$O,2,0))</f>
        <v/>
      </c>
      <c r="C197" s="204" t="str">
        <f>IF($A197="","",VLOOKUP($A197,'Annex 2 Designated EHV charges'!$A:$O,3,0))</f>
        <v/>
      </c>
      <c r="D197" s="203" t="str">
        <f>IF($A197="","",VLOOKUP($A197,'Annex 2 Designated EHV charges'!$A:$O,7,0))</f>
        <v/>
      </c>
      <c r="E197" s="202" t="str">
        <f>IFERROR(IF(VLOOKUP($A197,'Annex 2 Designated EHV charges'!$A:$P,COLUMN(E197)+4,FALSE)=0,"",VLOOKUP($A197,'Annex 2 Designated EHV charges'!$A:$P,COLUMN(E197)+4,FALSE)),"")</f>
        <v/>
      </c>
      <c r="F197" s="201" t="str">
        <f>IFERROR(IF(VLOOKUP($A197,'Annex 2 Designated EHV charges'!$A:$P,COLUMN(F197)+4,FALSE)=0,"",VLOOKUP($A197,'Annex 2 Designated EHV charges'!$A:$P,COLUMN(F197)+4,FALSE)),"")</f>
        <v/>
      </c>
      <c r="G197" s="201" t="str">
        <f>IFERROR(IF(VLOOKUP($A197,'Annex 2 Designated EHV charges'!$A:$P,COLUMN(G197)+4,FALSE)=0,"",VLOOKUP($A197,'Annex 2 Designated EHV charges'!$A:$P,COLUMN(G197)+4,FALSE)),"")</f>
        <v/>
      </c>
      <c r="H197" s="201" t="str">
        <f>IFERROR(IF(VLOOKUP($A197,'Annex 2 Designated EHV charges'!$A:$P,COLUMN(H197)+4,FALSE)=0,"",VLOOKUP($A197,'Annex 2 Designated EHV charges'!$A:$P,COLUMN(H197)+4,FALSE)),"")</f>
        <v/>
      </c>
    </row>
    <row r="198" spans="1:8" x14ac:dyDescent="0.2">
      <c r="A198" s="203" t="str">
        <f t="array" ref="A198">IFERROR(INDEX('Annex 2 Designated EHV charges'!$A$11:$A$400, MATCH(0, IF(ISBLANK('Annex 2 Designated EHV charges'!$A$11:$A$400),1, COUNTIF(A$4:$A197, 'Annex 2 Designated EHV charges'!$A$11:$A$400)), 0)),"")</f>
        <v/>
      </c>
      <c r="B198" s="203" t="str">
        <f>IF($A198="","",VLOOKUP($A198,'Annex 2 Designated EHV charges'!$A:$O,2,0))</f>
        <v/>
      </c>
      <c r="C198" s="204" t="str">
        <f>IF($A198="","",VLOOKUP($A198,'Annex 2 Designated EHV charges'!$A:$O,3,0))</f>
        <v/>
      </c>
      <c r="D198" s="203" t="str">
        <f>IF($A198="","",VLOOKUP($A198,'Annex 2 Designated EHV charges'!$A:$O,7,0))</f>
        <v/>
      </c>
      <c r="E198" s="202" t="str">
        <f>IFERROR(IF(VLOOKUP($A198,'Annex 2 Designated EHV charges'!$A:$P,COLUMN(E198)+4,FALSE)=0,"",VLOOKUP($A198,'Annex 2 Designated EHV charges'!$A:$P,COLUMN(E198)+4,FALSE)),"")</f>
        <v/>
      </c>
      <c r="F198" s="201" t="str">
        <f>IFERROR(IF(VLOOKUP($A198,'Annex 2 Designated EHV charges'!$A:$P,COLUMN(F198)+4,FALSE)=0,"",VLOOKUP($A198,'Annex 2 Designated EHV charges'!$A:$P,COLUMN(F198)+4,FALSE)),"")</f>
        <v/>
      </c>
      <c r="G198" s="201" t="str">
        <f>IFERROR(IF(VLOOKUP($A198,'Annex 2 Designated EHV charges'!$A:$P,COLUMN(G198)+4,FALSE)=0,"",VLOOKUP($A198,'Annex 2 Designated EHV charges'!$A:$P,COLUMN(G198)+4,FALSE)),"")</f>
        <v/>
      </c>
      <c r="H198" s="201" t="str">
        <f>IFERROR(IF(VLOOKUP($A198,'Annex 2 Designated EHV charges'!$A:$P,COLUMN(H198)+4,FALSE)=0,"",VLOOKUP($A198,'Annex 2 Designated EHV charges'!$A:$P,COLUMN(H198)+4,FALSE)),"")</f>
        <v/>
      </c>
    </row>
    <row r="199" spans="1:8" x14ac:dyDescent="0.2">
      <c r="A199" s="203" t="str">
        <f t="array" ref="A199">IFERROR(INDEX('Annex 2 Designated EHV charges'!$A$11:$A$400, MATCH(0, IF(ISBLANK('Annex 2 Designated EHV charges'!$A$11:$A$400),1, COUNTIF(A$4:$A198, 'Annex 2 Designated EHV charges'!$A$11:$A$400)), 0)),"")</f>
        <v/>
      </c>
      <c r="B199" s="203" t="str">
        <f>IF($A199="","",VLOOKUP($A199,'Annex 2 Designated EHV charges'!$A:$O,2,0))</f>
        <v/>
      </c>
      <c r="C199" s="204" t="str">
        <f>IF($A199="","",VLOOKUP($A199,'Annex 2 Designated EHV charges'!$A:$O,3,0))</f>
        <v/>
      </c>
      <c r="D199" s="203" t="str">
        <f>IF($A199="","",VLOOKUP($A199,'Annex 2 Designated EHV charges'!$A:$O,7,0))</f>
        <v/>
      </c>
      <c r="E199" s="202" t="str">
        <f>IFERROR(IF(VLOOKUP($A199,'Annex 2 Designated EHV charges'!$A:$P,COLUMN(E199)+4,FALSE)=0,"",VLOOKUP($A199,'Annex 2 Designated EHV charges'!$A:$P,COLUMN(E199)+4,FALSE)),"")</f>
        <v/>
      </c>
      <c r="F199" s="201" t="str">
        <f>IFERROR(IF(VLOOKUP($A199,'Annex 2 Designated EHV charges'!$A:$P,COLUMN(F199)+4,FALSE)=0,"",VLOOKUP($A199,'Annex 2 Designated EHV charges'!$A:$P,COLUMN(F199)+4,FALSE)),"")</f>
        <v/>
      </c>
      <c r="G199" s="201" t="str">
        <f>IFERROR(IF(VLOOKUP($A199,'Annex 2 Designated EHV charges'!$A:$P,COLUMN(G199)+4,FALSE)=0,"",VLOOKUP($A199,'Annex 2 Designated EHV charges'!$A:$P,COLUMN(G199)+4,FALSE)),"")</f>
        <v/>
      </c>
      <c r="H199" s="201" t="str">
        <f>IFERROR(IF(VLOOKUP($A199,'Annex 2 Designated EHV charges'!$A:$P,COLUMN(H199)+4,FALSE)=0,"",VLOOKUP($A199,'Annex 2 Designated EHV charges'!$A:$P,COLUMN(H199)+4,FALSE)),"")</f>
        <v/>
      </c>
    </row>
    <row r="200" spans="1:8" x14ac:dyDescent="0.2">
      <c r="A200" s="203" t="str">
        <f t="array" ref="A200">IFERROR(INDEX('Annex 2 Designated EHV charges'!$A$11:$A$400, MATCH(0, IF(ISBLANK('Annex 2 Designated EHV charges'!$A$11:$A$400),1, COUNTIF(A$4:$A199, 'Annex 2 Designated EHV charges'!$A$11:$A$400)), 0)),"")</f>
        <v/>
      </c>
      <c r="B200" s="203" t="str">
        <f>IF($A200="","",VLOOKUP($A200,'Annex 2 Designated EHV charges'!$A:$O,2,0))</f>
        <v/>
      </c>
      <c r="C200" s="204" t="str">
        <f>IF($A200="","",VLOOKUP($A200,'Annex 2 Designated EHV charges'!$A:$O,3,0))</f>
        <v/>
      </c>
      <c r="D200" s="203" t="str">
        <f>IF($A200="","",VLOOKUP($A200,'Annex 2 Designated EHV charges'!$A:$O,7,0))</f>
        <v/>
      </c>
      <c r="E200" s="202" t="str">
        <f>IFERROR(IF(VLOOKUP($A200,'Annex 2 Designated EHV charges'!$A:$P,COLUMN(E200)+4,FALSE)=0,"",VLOOKUP($A200,'Annex 2 Designated EHV charges'!$A:$P,COLUMN(E200)+4,FALSE)),"")</f>
        <v/>
      </c>
      <c r="F200" s="201" t="str">
        <f>IFERROR(IF(VLOOKUP($A200,'Annex 2 Designated EHV charges'!$A:$P,COLUMN(F200)+4,FALSE)=0,"",VLOOKUP($A200,'Annex 2 Designated EHV charges'!$A:$P,COLUMN(F200)+4,FALSE)),"")</f>
        <v/>
      </c>
      <c r="G200" s="201" t="str">
        <f>IFERROR(IF(VLOOKUP($A200,'Annex 2 Designated EHV charges'!$A:$P,COLUMN(G200)+4,FALSE)=0,"",VLOOKUP($A200,'Annex 2 Designated EHV charges'!$A:$P,COLUMN(G200)+4,FALSE)),"")</f>
        <v/>
      </c>
      <c r="H200" s="201" t="str">
        <f>IFERROR(IF(VLOOKUP($A200,'Annex 2 Designated EHV charges'!$A:$P,COLUMN(H200)+4,FALSE)=0,"",VLOOKUP($A200,'Annex 2 Designated EHV charges'!$A:$P,COLUMN(H200)+4,FALSE)),"")</f>
        <v/>
      </c>
    </row>
    <row r="201" spans="1:8" x14ac:dyDescent="0.2">
      <c r="A201" s="203" t="str">
        <f t="array" ref="A201">IFERROR(INDEX('Annex 2 Designated EHV charges'!$A$11:$A$400, MATCH(0, IF(ISBLANK('Annex 2 Designated EHV charges'!$A$11:$A$400),1, COUNTIF(A$4:$A200, 'Annex 2 Designated EHV charges'!$A$11:$A$400)), 0)),"")</f>
        <v/>
      </c>
      <c r="B201" s="203" t="str">
        <f>IF($A201="","",VLOOKUP($A201,'Annex 2 Designated EHV charges'!$A:$O,2,0))</f>
        <v/>
      </c>
      <c r="C201" s="204" t="str">
        <f>IF($A201="","",VLOOKUP($A201,'Annex 2 Designated EHV charges'!$A:$O,3,0))</f>
        <v/>
      </c>
      <c r="D201" s="203" t="str">
        <f>IF($A201="","",VLOOKUP($A201,'Annex 2 Designated EHV charges'!$A:$O,7,0))</f>
        <v/>
      </c>
      <c r="E201" s="202" t="str">
        <f>IFERROR(IF(VLOOKUP($A201,'Annex 2 Designated EHV charges'!$A:$P,COLUMN(E201)+4,FALSE)=0,"",VLOOKUP($A201,'Annex 2 Designated EHV charges'!$A:$P,COLUMN(E201)+4,FALSE)),"")</f>
        <v/>
      </c>
      <c r="F201" s="201" t="str">
        <f>IFERROR(IF(VLOOKUP($A201,'Annex 2 Designated EHV charges'!$A:$P,COLUMN(F201)+4,FALSE)=0,"",VLOOKUP($A201,'Annex 2 Designated EHV charges'!$A:$P,COLUMN(F201)+4,FALSE)),"")</f>
        <v/>
      </c>
      <c r="G201" s="201" t="str">
        <f>IFERROR(IF(VLOOKUP($A201,'Annex 2 Designated EHV charges'!$A:$P,COLUMN(G201)+4,FALSE)=0,"",VLOOKUP($A201,'Annex 2 Designated EHV charges'!$A:$P,COLUMN(G201)+4,FALSE)),"")</f>
        <v/>
      </c>
      <c r="H201" s="201" t="str">
        <f>IFERROR(IF(VLOOKUP($A201,'Annex 2 Designated EHV charges'!$A:$P,COLUMN(H201)+4,FALSE)=0,"",VLOOKUP($A201,'Annex 2 Designated EHV charges'!$A:$P,COLUMN(H201)+4,FALSE)),"")</f>
        <v/>
      </c>
    </row>
    <row r="202" spans="1:8" x14ac:dyDescent="0.2">
      <c r="A202" s="203" t="str">
        <f t="array" ref="A202">IFERROR(INDEX('Annex 2 Designated EHV charges'!$A$11:$A$400, MATCH(0, IF(ISBLANK('Annex 2 Designated EHV charges'!$A$11:$A$400),1, COUNTIF(A$4:$A201, 'Annex 2 Designated EHV charges'!$A$11:$A$400)), 0)),"")</f>
        <v/>
      </c>
      <c r="B202" s="203" t="str">
        <f>IF($A202="","",VLOOKUP($A202,'Annex 2 Designated EHV charges'!$A:$O,2,0))</f>
        <v/>
      </c>
      <c r="C202" s="204" t="str">
        <f>IF($A202="","",VLOOKUP($A202,'Annex 2 Designated EHV charges'!$A:$O,3,0))</f>
        <v/>
      </c>
      <c r="D202" s="203" t="str">
        <f>IF($A202="","",VLOOKUP($A202,'Annex 2 Designated EHV charges'!$A:$O,7,0))</f>
        <v/>
      </c>
      <c r="E202" s="202" t="str">
        <f>IFERROR(IF(VLOOKUP($A202,'Annex 2 Designated EHV charges'!$A:$P,COLUMN(E202)+4,FALSE)=0,"",VLOOKUP($A202,'Annex 2 Designated EHV charges'!$A:$P,COLUMN(E202)+4,FALSE)),"")</f>
        <v/>
      </c>
      <c r="F202" s="201" t="str">
        <f>IFERROR(IF(VLOOKUP($A202,'Annex 2 Designated EHV charges'!$A:$P,COLUMN(F202)+4,FALSE)=0,"",VLOOKUP($A202,'Annex 2 Designated EHV charges'!$A:$P,COLUMN(F202)+4,FALSE)),"")</f>
        <v/>
      </c>
      <c r="G202" s="201" t="str">
        <f>IFERROR(IF(VLOOKUP($A202,'Annex 2 Designated EHV charges'!$A:$P,COLUMN(G202)+4,FALSE)=0,"",VLOOKUP($A202,'Annex 2 Designated EHV charges'!$A:$P,COLUMN(G202)+4,FALSE)),"")</f>
        <v/>
      </c>
      <c r="H202" s="201" t="str">
        <f>IFERROR(IF(VLOOKUP($A202,'Annex 2 Designated EHV charges'!$A:$P,COLUMN(H202)+4,FALSE)=0,"",VLOOKUP($A202,'Annex 2 Designated EHV charges'!$A:$P,COLUMN(H202)+4,FALSE)),"")</f>
        <v/>
      </c>
    </row>
    <row r="203" spans="1:8" x14ac:dyDescent="0.2">
      <c r="A203" s="203" t="str">
        <f t="array" ref="A203">IFERROR(INDEX('Annex 2 Designated EHV charges'!$A$11:$A$400, MATCH(0, IF(ISBLANK('Annex 2 Designated EHV charges'!$A$11:$A$400),1, COUNTIF(A$4:$A202, 'Annex 2 Designated EHV charges'!$A$11:$A$400)), 0)),"")</f>
        <v/>
      </c>
      <c r="B203" s="203" t="str">
        <f>IF($A203="","",VLOOKUP($A203,'Annex 2 Designated EHV charges'!$A:$O,2,0))</f>
        <v/>
      </c>
      <c r="C203" s="204" t="str">
        <f>IF($A203="","",VLOOKUP($A203,'Annex 2 Designated EHV charges'!$A:$O,3,0))</f>
        <v/>
      </c>
      <c r="D203" s="203" t="str">
        <f>IF($A203="","",VLOOKUP($A203,'Annex 2 Designated EHV charges'!$A:$O,7,0))</f>
        <v/>
      </c>
      <c r="E203" s="202" t="str">
        <f>IFERROR(IF(VLOOKUP($A203,'Annex 2 Designated EHV charges'!$A:$P,COLUMN(E203)+4,FALSE)=0,"",VLOOKUP($A203,'Annex 2 Designated EHV charges'!$A:$P,COLUMN(E203)+4,FALSE)),"")</f>
        <v/>
      </c>
      <c r="F203" s="201" t="str">
        <f>IFERROR(IF(VLOOKUP($A203,'Annex 2 Designated EHV charges'!$A:$P,COLUMN(F203)+4,FALSE)=0,"",VLOOKUP($A203,'Annex 2 Designated EHV charges'!$A:$P,COLUMN(F203)+4,FALSE)),"")</f>
        <v/>
      </c>
      <c r="G203" s="201" t="str">
        <f>IFERROR(IF(VLOOKUP($A203,'Annex 2 Designated EHV charges'!$A:$P,COLUMN(G203)+4,FALSE)=0,"",VLOOKUP($A203,'Annex 2 Designated EHV charges'!$A:$P,COLUMN(G203)+4,FALSE)),"")</f>
        <v/>
      </c>
      <c r="H203" s="201" t="str">
        <f>IFERROR(IF(VLOOKUP($A203,'Annex 2 Designated EHV charges'!$A:$P,COLUMN(H203)+4,FALSE)=0,"",VLOOKUP($A203,'Annex 2 Designated EHV charges'!$A:$P,COLUMN(H203)+4,FALSE)),"")</f>
        <v/>
      </c>
    </row>
    <row r="204" spans="1:8" x14ac:dyDescent="0.2">
      <c r="A204" s="203" t="str">
        <f t="array" ref="A204">IFERROR(INDEX('Annex 2 Designated EHV charges'!$A$11:$A$400, MATCH(0, IF(ISBLANK('Annex 2 Designated EHV charges'!$A$11:$A$400),1, COUNTIF(A$4:$A203, 'Annex 2 Designated EHV charges'!$A$11:$A$400)), 0)),"")</f>
        <v/>
      </c>
      <c r="B204" s="203" t="str">
        <f>IF($A204="","",VLOOKUP($A204,'Annex 2 Designated EHV charges'!$A:$O,2,0))</f>
        <v/>
      </c>
      <c r="C204" s="204" t="str">
        <f>IF($A204="","",VLOOKUP($A204,'Annex 2 Designated EHV charges'!$A:$O,3,0))</f>
        <v/>
      </c>
      <c r="D204" s="203" t="str">
        <f>IF($A204="","",VLOOKUP($A204,'Annex 2 Designated EHV charges'!$A:$O,7,0))</f>
        <v/>
      </c>
      <c r="E204" s="202" t="str">
        <f>IFERROR(IF(VLOOKUP($A204,'Annex 2 Designated EHV charges'!$A:$P,COLUMN(E204)+4,FALSE)=0,"",VLOOKUP($A204,'Annex 2 Designated EHV charges'!$A:$P,COLUMN(E204)+4,FALSE)),"")</f>
        <v/>
      </c>
      <c r="F204" s="201" t="str">
        <f>IFERROR(IF(VLOOKUP($A204,'Annex 2 Designated EHV charges'!$A:$P,COLUMN(F204)+4,FALSE)=0,"",VLOOKUP($A204,'Annex 2 Designated EHV charges'!$A:$P,COLUMN(F204)+4,FALSE)),"")</f>
        <v/>
      </c>
      <c r="G204" s="201" t="str">
        <f>IFERROR(IF(VLOOKUP($A204,'Annex 2 Designated EHV charges'!$A:$P,COLUMN(G204)+4,FALSE)=0,"",VLOOKUP($A204,'Annex 2 Designated EHV charges'!$A:$P,COLUMN(G204)+4,FALSE)),"")</f>
        <v/>
      </c>
      <c r="H204" s="201" t="str">
        <f>IFERROR(IF(VLOOKUP($A204,'Annex 2 Designated EHV charges'!$A:$P,COLUMN(H204)+4,FALSE)=0,"",VLOOKUP($A204,'Annex 2 Designated EHV charges'!$A:$P,COLUMN(H204)+4,FALSE)),"")</f>
        <v/>
      </c>
    </row>
    <row r="205" spans="1:8" x14ac:dyDescent="0.2">
      <c r="A205" s="203" t="str">
        <f t="array" ref="A205">IFERROR(INDEX('Annex 2 Designated EHV charges'!$A$11:$A$400, MATCH(0, IF(ISBLANK('Annex 2 Designated EHV charges'!$A$11:$A$400),1, COUNTIF(A$4:$A204, 'Annex 2 Designated EHV charges'!$A$11:$A$400)), 0)),"")</f>
        <v/>
      </c>
      <c r="B205" s="203" t="str">
        <f>IF($A205="","",VLOOKUP($A205,'Annex 2 Designated EHV charges'!$A:$O,2,0))</f>
        <v/>
      </c>
      <c r="C205" s="204" t="str">
        <f>IF($A205="","",VLOOKUP($A205,'Annex 2 Designated EHV charges'!$A:$O,3,0))</f>
        <v/>
      </c>
      <c r="D205" s="203" t="str">
        <f>IF($A205="","",VLOOKUP($A205,'Annex 2 Designated EHV charges'!$A:$O,7,0))</f>
        <v/>
      </c>
      <c r="E205" s="202" t="str">
        <f>IFERROR(IF(VLOOKUP($A205,'Annex 2 Designated EHV charges'!$A:$P,COLUMN(E205)+4,FALSE)=0,"",VLOOKUP($A205,'Annex 2 Designated EHV charges'!$A:$P,COLUMN(E205)+4,FALSE)),"")</f>
        <v/>
      </c>
      <c r="F205" s="201" t="str">
        <f>IFERROR(IF(VLOOKUP($A205,'Annex 2 Designated EHV charges'!$A:$P,COLUMN(F205)+4,FALSE)=0,"",VLOOKUP($A205,'Annex 2 Designated EHV charges'!$A:$P,COLUMN(F205)+4,FALSE)),"")</f>
        <v/>
      </c>
      <c r="G205" s="201" t="str">
        <f>IFERROR(IF(VLOOKUP($A205,'Annex 2 Designated EHV charges'!$A:$P,COLUMN(G205)+4,FALSE)=0,"",VLOOKUP($A205,'Annex 2 Designated EHV charges'!$A:$P,COLUMN(G205)+4,FALSE)),"")</f>
        <v/>
      </c>
      <c r="H205" s="201" t="str">
        <f>IFERROR(IF(VLOOKUP($A205,'Annex 2 Designated EHV charges'!$A:$P,COLUMN(H205)+4,FALSE)=0,"",VLOOKUP($A205,'Annex 2 Designated EHV charges'!$A:$P,COLUMN(H205)+4,FALSE)),"")</f>
        <v/>
      </c>
    </row>
    <row r="206" spans="1:8" x14ac:dyDescent="0.2">
      <c r="A206" s="203" t="str">
        <f t="array" ref="A206">IFERROR(INDEX('Annex 2 Designated EHV charges'!$A$11:$A$400, MATCH(0, IF(ISBLANK('Annex 2 Designated EHV charges'!$A$11:$A$400),1, COUNTIF(A$4:$A205, 'Annex 2 Designated EHV charges'!$A$11:$A$400)), 0)),"")</f>
        <v/>
      </c>
      <c r="B206" s="203" t="str">
        <f>IF($A206="","",VLOOKUP($A206,'Annex 2 Designated EHV charges'!$A:$O,2,0))</f>
        <v/>
      </c>
      <c r="C206" s="204" t="str">
        <f>IF($A206="","",VLOOKUP($A206,'Annex 2 Designated EHV charges'!$A:$O,3,0))</f>
        <v/>
      </c>
      <c r="D206" s="203" t="str">
        <f>IF($A206="","",VLOOKUP($A206,'Annex 2 Designated EHV charges'!$A:$O,7,0))</f>
        <v/>
      </c>
      <c r="E206" s="202" t="str">
        <f>IFERROR(IF(VLOOKUP($A206,'Annex 2 Designated EHV charges'!$A:$P,COLUMN(E206)+4,FALSE)=0,"",VLOOKUP($A206,'Annex 2 Designated EHV charges'!$A:$P,COLUMN(E206)+4,FALSE)),"")</f>
        <v/>
      </c>
      <c r="F206" s="201" t="str">
        <f>IFERROR(IF(VLOOKUP($A206,'Annex 2 Designated EHV charges'!$A:$P,COLUMN(F206)+4,FALSE)=0,"",VLOOKUP($A206,'Annex 2 Designated EHV charges'!$A:$P,COLUMN(F206)+4,FALSE)),"")</f>
        <v/>
      </c>
      <c r="G206" s="201" t="str">
        <f>IFERROR(IF(VLOOKUP($A206,'Annex 2 Designated EHV charges'!$A:$P,COLUMN(G206)+4,FALSE)=0,"",VLOOKUP($A206,'Annex 2 Designated EHV charges'!$A:$P,COLUMN(G206)+4,FALSE)),"")</f>
        <v/>
      </c>
      <c r="H206" s="201" t="str">
        <f>IFERROR(IF(VLOOKUP($A206,'Annex 2 Designated EHV charges'!$A:$P,COLUMN(H206)+4,FALSE)=0,"",VLOOKUP($A206,'Annex 2 Designated EHV charges'!$A:$P,COLUMN(H206)+4,FALSE)),"")</f>
        <v/>
      </c>
    </row>
    <row r="207" spans="1:8" x14ac:dyDescent="0.2">
      <c r="A207" s="203" t="str">
        <f t="array" ref="A207">IFERROR(INDEX('Annex 2 Designated EHV charges'!$A$11:$A$400, MATCH(0, IF(ISBLANK('Annex 2 Designated EHV charges'!$A$11:$A$400),1, COUNTIF(A$4:$A206, 'Annex 2 Designated EHV charges'!$A$11:$A$400)), 0)),"")</f>
        <v/>
      </c>
      <c r="B207" s="203" t="str">
        <f>IF($A207="","",VLOOKUP($A207,'Annex 2 Designated EHV charges'!$A:$O,2,0))</f>
        <v/>
      </c>
      <c r="C207" s="204" t="str">
        <f>IF($A207="","",VLOOKUP($A207,'Annex 2 Designated EHV charges'!$A:$O,3,0))</f>
        <v/>
      </c>
      <c r="D207" s="203" t="str">
        <f>IF($A207="","",VLOOKUP($A207,'Annex 2 Designated EHV charges'!$A:$O,7,0))</f>
        <v/>
      </c>
      <c r="E207" s="202" t="str">
        <f>IFERROR(IF(VLOOKUP($A207,'Annex 2 Designated EHV charges'!$A:$P,COLUMN(E207)+4,FALSE)=0,"",VLOOKUP($A207,'Annex 2 Designated EHV charges'!$A:$P,COLUMN(E207)+4,FALSE)),"")</f>
        <v/>
      </c>
      <c r="F207" s="201" t="str">
        <f>IFERROR(IF(VLOOKUP($A207,'Annex 2 Designated EHV charges'!$A:$P,COLUMN(F207)+4,FALSE)=0,"",VLOOKUP($A207,'Annex 2 Designated EHV charges'!$A:$P,COLUMN(F207)+4,FALSE)),"")</f>
        <v/>
      </c>
      <c r="G207" s="201" t="str">
        <f>IFERROR(IF(VLOOKUP($A207,'Annex 2 Designated EHV charges'!$A:$P,COLUMN(G207)+4,FALSE)=0,"",VLOOKUP($A207,'Annex 2 Designated EHV charges'!$A:$P,COLUMN(G207)+4,FALSE)),"")</f>
        <v/>
      </c>
      <c r="H207" s="201" t="str">
        <f>IFERROR(IF(VLOOKUP($A207,'Annex 2 Designated EHV charges'!$A:$P,COLUMN(H207)+4,FALSE)=0,"",VLOOKUP($A207,'Annex 2 Designated EHV charges'!$A:$P,COLUMN(H207)+4,FALSE)),"")</f>
        <v/>
      </c>
    </row>
    <row r="208" spans="1:8" x14ac:dyDescent="0.2">
      <c r="A208" s="203" t="str">
        <f t="array" ref="A208">IFERROR(INDEX('Annex 2 Designated EHV charges'!$A$11:$A$400, MATCH(0, IF(ISBLANK('Annex 2 Designated EHV charges'!$A$11:$A$400),1, COUNTIF(A$4:$A207, 'Annex 2 Designated EHV charges'!$A$11:$A$400)), 0)),"")</f>
        <v/>
      </c>
      <c r="B208" s="203" t="str">
        <f>IF($A208="","",VLOOKUP($A208,'Annex 2 Designated EHV charges'!$A:$O,2,0))</f>
        <v/>
      </c>
      <c r="C208" s="204" t="str">
        <f>IF($A208="","",VLOOKUP($A208,'Annex 2 Designated EHV charges'!$A:$O,3,0))</f>
        <v/>
      </c>
      <c r="D208" s="203" t="str">
        <f>IF($A208="","",VLOOKUP($A208,'Annex 2 Designated EHV charges'!$A:$O,7,0))</f>
        <v/>
      </c>
      <c r="E208" s="202" t="str">
        <f>IFERROR(IF(VLOOKUP($A208,'Annex 2 Designated EHV charges'!$A:$P,COLUMN(E208)+4,FALSE)=0,"",VLOOKUP($A208,'Annex 2 Designated EHV charges'!$A:$P,COLUMN(E208)+4,FALSE)),"")</f>
        <v/>
      </c>
      <c r="F208" s="201" t="str">
        <f>IFERROR(IF(VLOOKUP($A208,'Annex 2 Designated EHV charges'!$A:$P,COLUMN(F208)+4,FALSE)=0,"",VLOOKUP($A208,'Annex 2 Designated EHV charges'!$A:$P,COLUMN(F208)+4,FALSE)),"")</f>
        <v/>
      </c>
      <c r="G208" s="201" t="str">
        <f>IFERROR(IF(VLOOKUP($A208,'Annex 2 Designated EHV charges'!$A:$P,COLUMN(G208)+4,FALSE)=0,"",VLOOKUP($A208,'Annex 2 Designated EHV charges'!$A:$P,COLUMN(G208)+4,FALSE)),"")</f>
        <v/>
      </c>
      <c r="H208" s="201" t="str">
        <f>IFERROR(IF(VLOOKUP($A208,'Annex 2 Designated EHV charges'!$A:$P,COLUMN(H208)+4,FALSE)=0,"",VLOOKUP($A208,'Annex 2 Designated EHV charges'!$A:$P,COLUMN(H208)+4,FALSE)),"")</f>
        <v/>
      </c>
    </row>
    <row r="209" spans="1:8" x14ac:dyDescent="0.2">
      <c r="A209" s="203" t="str">
        <f t="array" ref="A209">IFERROR(INDEX('Annex 2 Designated EHV charges'!$A$11:$A$400, MATCH(0, IF(ISBLANK('Annex 2 Designated EHV charges'!$A$11:$A$400),1, COUNTIF(A$4:$A208, 'Annex 2 Designated EHV charges'!$A$11:$A$400)), 0)),"")</f>
        <v/>
      </c>
      <c r="B209" s="203" t="str">
        <f>IF($A209="","",VLOOKUP($A209,'Annex 2 Designated EHV charges'!$A:$O,2,0))</f>
        <v/>
      </c>
      <c r="C209" s="204" t="str">
        <f>IF($A209="","",VLOOKUP($A209,'Annex 2 Designated EHV charges'!$A:$O,3,0))</f>
        <v/>
      </c>
      <c r="D209" s="203" t="str">
        <f>IF($A209="","",VLOOKUP($A209,'Annex 2 Designated EHV charges'!$A:$O,7,0))</f>
        <v/>
      </c>
      <c r="E209" s="202" t="str">
        <f>IFERROR(IF(VLOOKUP($A209,'Annex 2 Designated EHV charges'!$A:$P,COLUMN(E209)+4,FALSE)=0,"",VLOOKUP($A209,'Annex 2 Designated EHV charges'!$A:$P,COLUMN(E209)+4,FALSE)),"")</f>
        <v/>
      </c>
      <c r="F209" s="201" t="str">
        <f>IFERROR(IF(VLOOKUP($A209,'Annex 2 Designated EHV charges'!$A:$P,COLUMN(F209)+4,FALSE)=0,"",VLOOKUP($A209,'Annex 2 Designated EHV charges'!$A:$P,COLUMN(F209)+4,FALSE)),"")</f>
        <v/>
      </c>
      <c r="G209" s="201" t="str">
        <f>IFERROR(IF(VLOOKUP($A209,'Annex 2 Designated EHV charges'!$A:$P,COLUMN(G209)+4,FALSE)=0,"",VLOOKUP($A209,'Annex 2 Designated EHV charges'!$A:$P,COLUMN(G209)+4,FALSE)),"")</f>
        <v/>
      </c>
      <c r="H209" s="201" t="str">
        <f>IFERROR(IF(VLOOKUP($A209,'Annex 2 Designated EHV charges'!$A:$P,COLUMN(H209)+4,FALSE)=0,"",VLOOKUP($A209,'Annex 2 Designated EHV charges'!$A:$P,COLUMN(H209)+4,FALSE)),"")</f>
        <v/>
      </c>
    </row>
    <row r="210" spans="1:8" x14ac:dyDescent="0.2">
      <c r="A210" s="203" t="str">
        <f t="array" ref="A210">IFERROR(INDEX('Annex 2 Designated EHV charges'!$A$11:$A$400, MATCH(0, IF(ISBLANK('Annex 2 Designated EHV charges'!$A$11:$A$400),1, COUNTIF(A$4:$A209, 'Annex 2 Designated EHV charges'!$A$11:$A$400)), 0)),"")</f>
        <v/>
      </c>
      <c r="B210" s="203" t="str">
        <f>IF($A210="","",VLOOKUP($A210,'Annex 2 Designated EHV charges'!$A:$O,2,0))</f>
        <v/>
      </c>
      <c r="C210" s="204" t="str">
        <f>IF($A210="","",VLOOKUP($A210,'Annex 2 Designated EHV charges'!$A:$O,3,0))</f>
        <v/>
      </c>
      <c r="D210" s="203" t="str">
        <f>IF($A210="","",VLOOKUP($A210,'Annex 2 Designated EHV charges'!$A:$O,7,0))</f>
        <v/>
      </c>
      <c r="E210" s="202" t="str">
        <f>IFERROR(IF(VLOOKUP($A210,'Annex 2 Designated EHV charges'!$A:$P,COLUMN(E210)+4,FALSE)=0,"",VLOOKUP($A210,'Annex 2 Designated EHV charges'!$A:$P,COLUMN(E210)+4,FALSE)),"")</f>
        <v/>
      </c>
      <c r="F210" s="201" t="str">
        <f>IFERROR(IF(VLOOKUP($A210,'Annex 2 Designated EHV charges'!$A:$P,COLUMN(F210)+4,FALSE)=0,"",VLOOKUP($A210,'Annex 2 Designated EHV charges'!$A:$P,COLUMN(F210)+4,FALSE)),"")</f>
        <v/>
      </c>
      <c r="G210" s="201" t="str">
        <f>IFERROR(IF(VLOOKUP($A210,'Annex 2 Designated EHV charges'!$A:$P,COLUMN(G210)+4,FALSE)=0,"",VLOOKUP($A210,'Annex 2 Designated EHV charges'!$A:$P,COLUMN(G210)+4,FALSE)),"")</f>
        <v/>
      </c>
      <c r="H210" s="201" t="str">
        <f>IFERROR(IF(VLOOKUP($A210,'Annex 2 Designated EHV charges'!$A:$P,COLUMN(H210)+4,FALSE)=0,"",VLOOKUP($A210,'Annex 2 Designated EHV charges'!$A:$P,COLUMN(H210)+4,FALSE)),"")</f>
        <v/>
      </c>
    </row>
    <row r="211" spans="1:8" x14ac:dyDescent="0.2">
      <c r="A211" s="203" t="str">
        <f t="array" ref="A211">IFERROR(INDEX('Annex 2 Designated EHV charges'!$A$11:$A$400, MATCH(0, IF(ISBLANK('Annex 2 Designated EHV charges'!$A$11:$A$400),1, COUNTIF(A$4:$A210, 'Annex 2 Designated EHV charges'!$A$11:$A$400)), 0)),"")</f>
        <v/>
      </c>
      <c r="B211" s="203" t="str">
        <f>IF($A211="","",VLOOKUP($A211,'Annex 2 Designated EHV charges'!$A:$O,2,0))</f>
        <v/>
      </c>
      <c r="C211" s="204" t="str">
        <f>IF($A211="","",VLOOKUP($A211,'Annex 2 Designated EHV charges'!$A:$O,3,0))</f>
        <v/>
      </c>
      <c r="D211" s="203" t="str">
        <f>IF($A211="","",VLOOKUP($A211,'Annex 2 Designated EHV charges'!$A:$O,7,0))</f>
        <v/>
      </c>
      <c r="E211" s="202" t="str">
        <f>IFERROR(IF(VLOOKUP($A211,'Annex 2 Designated EHV charges'!$A:$P,COLUMN(E211)+4,FALSE)=0,"",VLOOKUP($A211,'Annex 2 Designated EHV charges'!$A:$P,COLUMN(E211)+4,FALSE)),"")</f>
        <v/>
      </c>
      <c r="F211" s="201" t="str">
        <f>IFERROR(IF(VLOOKUP($A211,'Annex 2 Designated EHV charges'!$A:$P,COLUMN(F211)+4,FALSE)=0,"",VLOOKUP($A211,'Annex 2 Designated EHV charges'!$A:$P,COLUMN(F211)+4,FALSE)),"")</f>
        <v/>
      </c>
      <c r="G211" s="201" t="str">
        <f>IFERROR(IF(VLOOKUP($A211,'Annex 2 Designated EHV charges'!$A:$P,COLUMN(G211)+4,FALSE)=0,"",VLOOKUP($A211,'Annex 2 Designated EHV charges'!$A:$P,COLUMN(G211)+4,FALSE)),"")</f>
        <v/>
      </c>
      <c r="H211" s="201" t="str">
        <f>IFERROR(IF(VLOOKUP($A211,'Annex 2 Designated EHV charges'!$A:$P,COLUMN(H211)+4,FALSE)=0,"",VLOOKUP($A211,'Annex 2 Designated EHV charges'!$A:$P,COLUMN(H211)+4,FALSE)),"")</f>
        <v/>
      </c>
    </row>
    <row r="212" spans="1:8" x14ac:dyDescent="0.2">
      <c r="A212" s="203" t="str">
        <f t="array" ref="A212">IFERROR(INDEX('Annex 2 Designated EHV charges'!$A$11:$A$400, MATCH(0, IF(ISBLANK('Annex 2 Designated EHV charges'!$A$11:$A$400),1, COUNTIF(A$4:$A211, 'Annex 2 Designated EHV charges'!$A$11:$A$400)), 0)),"")</f>
        <v/>
      </c>
      <c r="B212" s="203" t="str">
        <f>IF($A212="","",VLOOKUP($A212,'Annex 2 Designated EHV charges'!$A:$O,2,0))</f>
        <v/>
      </c>
      <c r="C212" s="204" t="str">
        <f>IF($A212="","",VLOOKUP($A212,'Annex 2 Designated EHV charges'!$A:$O,3,0))</f>
        <v/>
      </c>
      <c r="D212" s="203" t="str">
        <f>IF($A212="","",VLOOKUP($A212,'Annex 2 Designated EHV charges'!$A:$O,7,0))</f>
        <v/>
      </c>
      <c r="E212" s="202" t="str">
        <f>IFERROR(IF(VLOOKUP($A212,'Annex 2 Designated EHV charges'!$A:$P,COLUMN(E212)+4,FALSE)=0,"",VLOOKUP($A212,'Annex 2 Designated EHV charges'!$A:$P,COLUMN(E212)+4,FALSE)),"")</f>
        <v/>
      </c>
      <c r="F212" s="201" t="str">
        <f>IFERROR(IF(VLOOKUP($A212,'Annex 2 Designated EHV charges'!$A:$P,COLUMN(F212)+4,FALSE)=0,"",VLOOKUP($A212,'Annex 2 Designated EHV charges'!$A:$P,COLUMN(F212)+4,FALSE)),"")</f>
        <v/>
      </c>
      <c r="G212" s="201" t="str">
        <f>IFERROR(IF(VLOOKUP($A212,'Annex 2 Designated EHV charges'!$A:$P,COLUMN(G212)+4,FALSE)=0,"",VLOOKUP($A212,'Annex 2 Designated EHV charges'!$A:$P,COLUMN(G212)+4,FALSE)),"")</f>
        <v/>
      </c>
      <c r="H212" s="201" t="str">
        <f>IFERROR(IF(VLOOKUP($A212,'Annex 2 Designated EHV charges'!$A:$P,COLUMN(H212)+4,FALSE)=0,"",VLOOKUP($A212,'Annex 2 Designated EHV charges'!$A:$P,COLUMN(H212)+4,FALSE)),"")</f>
        <v/>
      </c>
    </row>
    <row r="213" spans="1:8" x14ac:dyDescent="0.2">
      <c r="A213" s="203" t="str">
        <f t="array" ref="A213">IFERROR(INDEX('Annex 2 Designated EHV charges'!$A$11:$A$400, MATCH(0, IF(ISBLANK('Annex 2 Designated EHV charges'!$A$11:$A$400),1, COUNTIF(A$4:$A212, 'Annex 2 Designated EHV charges'!$A$11:$A$400)), 0)),"")</f>
        <v/>
      </c>
      <c r="B213" s="203" t="str">
        <f>IF($A213="","",VLOOKUP($A213,'Annex 2 Designated EHV charges'!$A:$O,2,0))</f>
        <v/>
      </c>
      <c r="C213" s="204" t="str">
        <f>IF($A213="","",VLOOKUP($A213,'Annex 2 Designated EHV charges'!$A:$O,3,0))</f>
        <v/>
      </c>
      <c r="D213" s="203" t="str">
        <f>IF($A213="","",VLOOKUP($A213,'Annex 2 Designated EHV charges'!$A:$O,7,0))</f>
        <v/>
      </c>
      <c r="E213" s="202" t="str">
        <f>IFERROR(IF(VLOOKUP($A213,'Annex 2 Designated EHV charges'!$A:$P,COLUMN(E213)+4,FALSE)=0,"",VLOOKUP($A213,'Annex 2 Designated EHV charges'!$A:$P,COLUMN(E213)+4,FALSE)),"")</f>
        <v/>
      </c>
      <c r="F213" s="201" t="str">
        <f>IFERROR(IF(VLOOKUP($A213,'Annex 2 Designated EHV charges'!$A:$P,COLUMN(F213)+4,FALSE)=0,"",VLOOKUP($A213,'Annex 2 Designated EHV charges'!$A:$P,COLUMN(F213)+4,FALSE)),"")</f>
        <v/>
      </c>
      <c r="G213" s="201" t="str">
        <f>IFERROR(IF(VLOOKUP($A213,'Annex 2 Designated EHV charges'!$A:$P,COLUMN(G213)+4,FALSE)=0,"",VLOOKUP($A213,'Annex 2 Designated EHV charges'!$A:$P,COLUMN(G213)+4,FALSE)),"")</f>
        <v/>
      </c>
      <c r="H213" s="201" t="str">
        <f>IFERROR(IF(VLOOKUP($A213,'Annex 2 Designated EHV charges'!$A:$P,COLUMN(H213)+4,FALSE)=0,"",VLOOKUP($A213,'Annex 2 Designated EHV charges'!$A:$P,COLUMN(H213)+4,FALSE)),"")</f>
        <v/>
      </c>
    </row>
    <row r="214" spans="1:8" x14ac:dyDescent="0.2">
      <c r="A214" s="203" t="str">
        <f t="array" ref="A214">IFERROR(INDEX('Annex 2 Designated EHV charges'!$A$11:$A$400, MATCH(0, IF(ISBLANK('Annex 2 Designated EHV charges'!$A$11:$A$400),1, COUNTIF(A$4:$A213, 'Annex 2 Designated EHV charges'!$A$11:$A$400)), 0)),"")</f>
        <v/>
      </c>
      <c r="B214" s="203" t="str">
        <f>IF($A214="","",VLOOKUP($A214,'Annex 2 Designated EHV charges'!$A:$O,2,0))</f>
        <v/>
      </c>
      <c r="C214" s="204" t="str">
        <f>IF($A214="","",VLOOKUP($A214,'Annex 2 Designated EHV charges'!$A:$O,3,0))</f>
        <v/>
      </c>
      <c r="D214" s="203" t="str">
        <f>IF($A214="","",VLOOKUP($A214,'Annex 2 Designated EHV charges'!$A:$O,7,0))</f>
        <v/>
      </c>
      <c r="E214" s="202" t="str">
        <f>IFERROR(IF(VLOOKUP($A214,'Annex 2 Designated EHV charges'!$A:$P,COLUMN(E214)+4,FALSE)=0,"",VLOOKUP($A214,'Annex 2 Designated EHV charges'!$A:$P,COLUMN(E214)+4,FALSE)),"")</f>
        <v/>
      </c>
      <c r="F214" s="201" t="str">
        <f>IFERROR(IF(VLOOKUP($A214,'Annex 2 Designated EHV charges'!$A:$P,COLUMN(F214)+4,FALSE)=0,"",VLOOKUP($A214,'Annex 2 Designated EHV charges'!$A:$P,COLUMN(F214)+4,FALSE)),"")</f>
        <v/>
      </c>
      <c r="G214" s="201" t="str">
        <f>IFERROR(IF(VLOOKUP($A214,'Annex 2 Designated EHV charges'!$A:$P,COLUMN(G214)+4,FALSE)=0,"",VLOOKUP($A214,'Annex 2 Designated EHV charges'!$A:$P,COLUMN(G214)+4,FALSE)),"")</f>
        <v/>
      </c>
      <c r="H214" s="201" t="str">
        <f>IFERROR(IF(VLOOKUP($A214,'Annex 2 Designated EHV charges'!$A:$P,COLUMN(H214)+4,FALSE)=0,"",VLOOKUP($A214,'Annex 2 Designated EHV charges'!$A:$P,COLUMN(H214)+4,FALSE)),"")</f>
        <v/>
      </c>
    </row>
    <row r="215" spans="1:8" x14ac:dyDescent="0.2">
      <c r="A215" s="203" t="str">
        <f t="array" ref="A215">IFERROR(INDEX('Annex 2 Designated EHV charges'!$A$11:$A$400, MATCH(0, IF(ISBLANK('Annex 2 Designated EHV charges'!$A$11:$A$400),1, COUNTIF(A$4:$A214, 'Annex 2 Designated EHV charges'!$A$11:$A$400)), 0)),"")</f>
        <v/>
      </c>
      <c r="B215" s="203" t="str">
        <f>IF($A215="","",VLOOKUP($A215,'Annex 2 Designated EHV charges'!$A:$O,2,0))</f>
        <v/>
      </c>
      <c r="C215" s="204" t="str">
        <f>IF($A215="","",VLOOKUP($A215,'Annex 2 Designated EHV charges'!$A:$O,3,0))</f>
        <v/>
      </c>
      <c r="D215" s="203" t="str">
        <f>IF($A215="","",VLOOKUP($A215,'Annex 2 Designated EHV charges'!$A:$O,7,0))</f>
        <v/>
      </c>
      <c r="E215" s="202" t="str">
        <f>IFERROR(IF(VLOOKUP($A215,'Annex 2 Designated EHV charges'!$A:$P,COLUMN(E215)+4,FALSE)=0,"",VLOOKUP($A215,'Annex 2 Designated EHV charges'!$A:$P,COLUMN(E215)+4,FALSE)),"")</f>
        <v/>
      </c>
      <c r="F215" s="201" t="str">
        <f>IFERROR(IF(VLOOKUP($A215,'Annex 2 Designated EHV charges'!$A:$P,COLUMN(F215)+4,FALSE)=0,"",VLOOKUP($A215,'Annex 2 Designated EHV charges'!$A:$P,COLUMN(F215)+4,FALSE)),"")</f>
        <v/>
      </c>
      <c r="G215" s="201" t="str">
        <f>IFERROR(IF(VLOOKUP($A215,'Annex 2 Designated EHV charges'!$A:$P,COLUMN(G215)+4,FALSE)=0,"",VLOOKUP($A215,'Annex 2 Designated EHV charges'!$A:$P,COLUMN(G215)+4,FALSE)),"")</f>
        <v/>
      </c>
      <c r="H215" s="201" t="str">
        <f>IFERROR(IF(VLOOKUP($A215,'Annex 2 Designated EHV charges'!$A:$P,COLUMN(H215)+4,FALSE)=0,"",VLOOKUP($A215,'Annex 2 Designated EHV charges'!$A:$P,COLUMN(H215)+4,FALSE)),"")</f>
        <v/>
      </c>
    </row>
    <row r="216" spans="1:8" x14ac:dyDescent="0.2">
      <c r="A216" s="203" t="str">
        <f t="array" ref="A216">IFERROR(INDEX('Annex 2 Designated EHV charges'!$A$11:$A$400, MATCH(0, IF(ISBLANK('Annex 2 Designated EHV charges'!$A$11:$A$400),1, COUNTIF(A$4:$A215, 'Annex 2 Designated EHV charges'!$A$11:$A$400)), 0)),"")</f>
        <v/>
      </c>
      <c r="B216" s="203" t="str">
        <f>IF($A216="","",VLOOKUP($A216,'Annex 2 Designated EHV charges'!$A:$O,2,0))</f>
        <v/>
      </c>
      <c r="C216" s="204" t="str">
        <f>IF($A216="","",VLOOKUP($A216,'Annex 2 Designated EHV charges'!$A:$O,3,0))</f>
        <v/>
      </c>
      <c r="D216" s="203" t="str">
        <f>IF($A216="","",VLOOKUP($A216,'Annex 2 Designated EHV charges'!$A:$O,7,0))</f>
        <v/>
      </c>
      <c r="E216" s="202" t="str">
        <f>IFERROR(IF(VLOOKUP($A216,'Annex 2 Designated EHV charges'!$A:$P,COLUMN(E216)+4,FALSE)=0,"",VLOOKUP($A216,'Annex 2 Designated EHV charges'!$A:$P,COLUMN(E216)+4,FALSE)),"")</f>
        <v/>
      </c>
      <c r="F216" s="201" t="str">
        <f>IFERROR(IF(VLOOKUP($A216,'Annex 2 Designated EHV charges'!$A:$P,COLUMN(F216)+4,FALSE)=0,"",VLOOKUP($A216,'Annex 2 Designated EHV charges'!$A:$P,COLUMN(F216)+4,FALSE)),"")</f>
        <v/>
      </c>
      <c r="G216" s="201" t="str">
        <f>IFERROR(IF(VLOOKUP($A216,'Annex 2 Designated EHV charges'!$A:$P,COLUMN(G216)+4,FALSE)=0,"",VLOOKUP($A216,'Annex 2 Designated EHV charges'!$A:$P,COLUMN(G216)+4,FALSE)),"")</f>
        <v/>
      </c>
      <c r="H216" s="201" t="str">
        <f>IFERROR(IF(VLOOKUP($A216,'Annex 2 Designated EHV charges'!$A:$P,COLUMN(H216)+4,FALSE)=0,"",VLOOKUP($A216,'Annex 2 Designated EHV charges'!$A:$P,COLUMN(H216)+4,FALSE)),"")</f>
        <v/>
      </c>
    </row>
    <row r="217" spans="1:8" x14ac:dyDescent="0.2">
      <c r="A217" s="203" t="str">
        <f t="array" ref="A217">IFERROR(INDEX('Annex 2 Designated EHV charges'!$A$11:$A$400, MATCH(0, IF(ISBLANK('Annex 2 Designated EHV charges'!$A$11:$A$400),1, COUNTIF(A$4:$A216, 'Annex 2 Designated EHV charges'!$A$11:$A$400)), 0)),"")</f>
        <v/>
      </c>
      <c r="B217" s="203" t="str">
        <f>IF($A217="","",VLOOKUP($A217,'Annex 2 Designated EHV charges'!$A:$O,2,0))</f>
        <v/>
      </c>
      <c r="C217" s="204" t="str">
        <f>IF($A217="","",VLOOKUP($A217,'Annex 2 Designated EHV charges'!$A:$O,3,0))</f>
        <v/>
      </c>
      <c r="D217" s="203" t="str">
        <f>IF($A217="","",VLOOKUP($A217,'Annex 2 Designated EHV charges'!$A:$O,7,0))</f>
        <v/>
      </c>
      <c r="E217" s="202" t="str">
        <f>IFERROR(IF(VLOOKUP($A217,'Annex 2 Designated EHV charges'!$A:$P,COLUMN(E217)+4,FALSE)=0,"",VLOOKUP($A217,'Annex 2 Designated EHV charges'!$A:$P,COLUMN(E217)+4,FALSE)),"")</f>
        <v/>
      </c>
      <c r="F217" s="201" t="str">
        <f>IFERROR(IF(VLOOKUP($A217,'Annex 2 Designated EHV charges'!$A:$P,COLUMN(F217)+4,FALSE)=0,"",VLOOKUP($A217,'Annex 2 Designated EHV charges'!$A:$P,COLUMN(F217)+4,FALSE)),"")</f>
        <v/>
      </c>
      <c r="G217" s="201" t="str">
        <f>IFERROR(IF(VLOOKUP($A217,'Annex 2 Designated EHV charges'!$A:$P,COLUMN(G217)+4,FALSE)=0,"",VLOOKUP($A217,'Annex 2 Designated EHV charges'!$A:$P,COLUMN(G217)+4,FALSE)),"")</f>
        <v/>
      </c>
      <c r="H217" s="201" t="str">
        <f>IFERROR(IF(VLOOKUP($A217,'Annex 2 Designated EHV charges'!$A:$P,COLUMN(H217)+4,FALSE)=0,"",VLOOKUP($A217,'Annex 2 Designated EHV charges'!$A:$P,COLUMN(H217)+4,FALSE)),"")</f>
        <v/>
      </c>
    </row>
    <row r="218" spans="1:8" x14ac:dyDescent="0.2">
      <c r="A218" s="203" t="str">
        <f t="array" ref="A218">IFERROR(INDEX('Annex 2 Designated EHV charges'!$A$11:$A$400, MATCH(0, IF(ISBLANK('Annex 2 Designated EHV charges'!$A$11:$A$400),1, COUNTIF(A$4:$A217, 'Annex 2 Designated EHV charges'!$A$11:$A$400)), 0)),"")</f>
        <v/>
      </c>
      <c r="B218" s="203" t="str">
        <f>IF($A218="","",VLOOKUP($A218,'Annex 2 Designated EHV charges'!$A:$O,2,0))</f>
        <v/>
      </c>
      <c r="C218" s="204" t="str">
        <f>IF($A218="","",VLOOKUP($A218,'Annex 2 Designated EHV charges'!$A:$O,3,0))</f>
        <v/>
      </c>
      <c r="D218" s="203" t="str">
        <f>IF($A218="","",VLOOKUP($A218,'Annex 2 Designated EHV charges'!$A:$O,7,0))</f>
        <v/>
      </c>
      <c r="E218" s="202" t="str">
        <f>IFERROR(IF(VLOOKUP($A218,'Annex 2 Designated EHV charges'!$A:$P,COLUMN(E218)+4,FALSE)=0,"",VLOOKUP($A218,'Annex 2 Designated EHV charges'!$A:$P,COLUMN(E218)+4,FALSE)),"")</f>
        <v/>
      </c>
      <c r="F218" s="201" t="str">
        <f>IFERROR(IF(VLOOKUP($A218,'Annex 2 Designated EHV charges'!$A:$P,COLUMN(F218)+4,FALSE)=0,"",VLOOKUP($A218,'Annex 2 Designated EHV charges'!$A:$P,COLUMN(F218)+4,FALSE)),"")</f>
        <v/>
      </c>
      <c r="G218" s="201" t="str">
        <f>IFERROR(IF(VLOOKUP($A218,'Annex 2 Designated EHV charges'!$A:$P,COLUMN(G218)+4,FALSE)=0,"",VLOOKUP($A218,'Annex 2 Designated EHV charges'!$A:$P,COLUMN(G218)+4,FALSE)),"")</f>
        <v/>
      </c>
      <c r="H218" s="201" t="str">
        <f>IFERROR(IF(VLOOKUP($A218,'Annex 2 Designated EHV charges'!$A:$P,COLUMN(H218)+4,FALSE)=0,"",VLOOKUP($A218,'Annex 2 Designated EHV charges'!$A:$P,COLUMN(H218)+4,FALSE)),"")</f>
        <v/>
      </c>
    </row>
    <row r="219" spans="1:8" x14ac:dyDescent="0.2">
      <c r="A219" s="203" t="str">
        <f t="array" ref="A219">IFERROR(INDEX('Annex 2 Designated EHV charges'!$A$11:$A$400, MATCH(0, IF(ISBLANK('Annex 2 Designated EHV charges'!$A$11:$A$400),1, COUNTIF(A$4:$A218, 'Annex 2 Designated EHV charges'!$A$11:$A$400)), 0)),"")</f>
        <v/>
      </c>
      <c r="B219" s="203" t="str">
        <f>IF($A219="","",VLOOKUP($A219,'Annex 2 Designated EHV charges'!$A:$O,2,0))</f>
        <v/>
      </c>
      <c r="C219" s="204" t="str">
        <f>IF($A219="","",VLOOKUP($A219,'Annex 2 Designated EHV charges'!$A:$O,3,0))</f>
        <v/>
      </c>
      <c r="D219" s="203" t="str">
        <f>IF($A219="","",VLOOKUP($A219,'Annex 2 Designated EHV charges'!$A:$O,7,0))</f>
        <v/>
      </c>
      <c r="E219" s="202" t="str">
        <f>IFERROR(IF(VLOOKUP($A219,'Annex 2 Designated EHV charges'!$A:$P,COLUMN(E219)+4,FALSE)=0,"",VLOOKUP($A219,'Annex 2 Designated EHV charges'!$A:$P,COLUMN(E219)+4,FALSE)),"")</f>
        <v/>
      </c>
      <c r="F219" s="201" t="str">
        <f>IFERROR(IF(VLOOKUP($A219,'Annex 2 Designated EHV charges'!$A:$P,COLUMN(F219)+4,FALSE)=0,"",VLOOKUP($A219,'Annex 2 Designated EHV charges'!$A:$P,COLUMN(F219)+4,FALSE)),"")</f>
        <v/>
      </c>
      <c r="G219" s="201" t="str">
        <f>IFERROR(IF(VLOOKUP($A219,'Annex 2 Designated EHV charges'!$A:$P,COLUMN(G219)+4,FALSE)=0,"",VLOOKUP($A219,'Annex 2 Designated EHV charges'!$A:$P,COLUMN(G219)+4,FALSE)),"")</f>
        <v/>
      </c>
      <c r="H219" s="201" t="str">
        <f>IFERROR(IF(VLOOKUP($A219,'Annex 2 Designated EHV charges'!$A:$P,COLUMN(H219)+4,FALSE)=0,"",VLOOKUP($A219,'Annex 2 Designated EHV charges'!$A:$P,COLUMN(H219)+4,FALSE)),"")</f>
        <v/>
      </c>
    </row>
    <row r="220" spans="1:8" x14ac:dyDescent="0.2">
      <c r="A220" s="203" t="str">
        <f t="array" ref="A220">IFERROR(INDEX('Annex 2 Designated EHV charges'!$A$11:$A$400, MATCH(0, IF(ISBLANK('Annex 2 Designated EHV charges'!$A$11:$A$400),1, COUNTIF(A$4:$A219, 'Annex 2 Designated EHV charges'!$A$11:$A$400)), 0)),"")</f>
        <v/>
      </c>
      <c r="B220" s="203" t="str">
        <f>IF($A220="","",VLOOKUP($A220,'Annex 2 Designated EHV charges'!$A:$O,2,0))</f>
        <v/>
      </c>
      <c r="C220" s="204" t="str">
        <f>IF($A220="","",VLOOKUP($A220,'Annex 2 Designated EHV charges'!$A:$O,3,0))</f>
        <v/>
      </c>
      <c r="D220" s="203" t="str">
        <f>IF($A220="","",VLOOKUP($A220,'Annex 2 Designated EHV charges'!$A:$O,7,0))</f>
        <v/>
      </c>
      <c r="E220" s="202" t="str">
        <f>IFERROR(IF(VLOOKUP($A220,'Annex 2 Designated EHV charges'!$A:$P,COLUMN(E220)+4,FALSE)=0,"",VLOOKUP($A220,'Annex 2 Designated EHV charges'!$A:$P,COLUMN(E220)+4,FALSE)),"")</f>
        <v/>
      </c>
      <c r="F220" s="201" t="str">
        <f>IFERROR(IF(VLOOKUP($A220,'Annex 2 Designated EHV charges'!$A:$P,COLUMN(F220)+4,FALSE)=0,"",VLOOKUP($A220,'Annex 2 Designated EHV charges'!$A:$P,COLUMN(F220)+4,FALSE)),"")</f>
        <v/>
      </c>
      <c r="G220" s="201" t="str">
        <f>IFERROR(IF(VLOOKUP($A220,'Annex 2 Designated EHV charges'!$A:$P,COLUMN(G220)+4,FALSE)=0,"",VLOOKUP($A220,'Annex 2 Designated EHV charges'!$A:$P,COLUMN(G220)+4,FALSE)),"")</f>
        <v/>
      </c>
      <c r="H220" s="201" t="str">
        <f>IFERROR(IF(VLOOKUP($A220,'Annex 2 Designated EHV charges'!$A:$P,COLUMN(H220)+4,FALSE)=0,"",VLOOKUP($A220,'Annex 2 Designated EHV charges'!$A:$P,COLUMN(H220)+4,FALSE)),"")</f>
        <v/>
      </c>
    </row>
    <row r="221" spans="1:8" x14ac:dyDescent="0.2">
      <c r="A221" s="203" t="str">
        <f t="array" ref="A221">IFERROR(INDEX('Annex 2 Designated EHV charges'!$A$11:$A$400, MATCH(0, IF(ISBLANK('Annex 2 Designated EHV charges'!$A$11:$A$400),1, COUNTIF(A$4:$A220, 'Annex 2 Designated EHV charges'!$A$11:$A$400)), 0)),"")</f>
        <v/>
      </c>
      <c r="B221" s="203" t="str">
        <f>IF($A221="","",VLOOKUP($A221,'Annex 2 Designated EHV charges'!$A:$O,2,0))</f>
        <v/>
      </c>
      <c r="C221" s="204" t="str">
        <f>IF($A221="","",VLOOKUP($A221,'Annex 2 Designated EHV charges'!$A:$O,3,0))</f>
        <v/>
      </c>
      <c r="D221" s="203" t="str">
        <f>IF($A221="","",VLOOKUP($A221,'Annex 2 Designated EHV charges'!$A:$O,7,0))</f>
        <v/>
      </c>
      <c r="E221" s="202" t="str">
        <f>IFERROR(IF(VLOOKUP($A221,'Annex 2 Designated EHV charges'!$A:$P,COLUMN(E221)+4,FALSE)=0,"",VLOOKUP($A221,'Annex 2 Designated EHV charges'!$A:$P,COLUMN(E221)+4,FALSE)),"")</f>
        <v/>
      </c>
      <c r="F221" s="201" t="str">
        <f>IFERROR(IF(VLOOKUP($A221,'Annex 2 Designated EHV charges'!$A:$P,COLUMN(F221)+4,FALSE)=0,"",VLOOKUP($A221,'Annex 2 Designated EHV charges'!$A:$P,COLUMN(F221)+4,FALSE)),"")</f>
        <v/>
      </c>
      <c r="G221" s="201" t="str">
        <f>IFERROR(IF(VLOOKUP($A221,'Annex 2 Designated EHV charges'!$A:$P,COLUMN(G221)+4,FALSE)=0,"",VLOOKUP($A221,'Annex 2 Designated EHV charges'!$A:$P,COLUMN(G221)+4,FALSE)),"")</f>
        <v/>
      </c>
      <c r="H221" s="201" t="str">
        <f>IFERROR(IF(VLOOKUP($A221,'Annex 2 Designated EHV charges'!$A:$P,COLUMN(H221)+4,FALSE)=0,"",VLOOKUP($A221,'Annex 2 Designated EHV charges'!$A:$P,COLUMN(H221)+4,FALSE)),"")</f>
        <v/>
      </c>
    </row>
    <row r="222" spans="1:8" x14ac:dyDescent="0.2">
      <c r="A222" s="203" t="str">
        <f t="array" ref="A222">IFERROR(INDEX('Annex 2 Designated EHV charges'!$A$11:$A$400, MATCH(0, IF(ISBLANK('Annex 2 Designated EHV charges'!$A$11:$A$400),1, COUNTIF(A$4:$A221, 'Annex 2 Designated EHV charges'!$A$11:$A$400)), 0)),"")</f>
        <v/>
      </c>
      <c r="B222" s="203" t="str">
        <f>IF($A222="","",VLOOKUP($A222,'Annex 2 Designated EHV charges'!$A:$O,2,0))</f>
        <v/>
      </c>
      <c r="C222" s="204" t="str">
        <f>IF($A222="","",VLOOKUP($A222,'Annex 2 Designated EHV charges'!$A:$O,3,0))</f>
        <v/>
      </c>
      <c r="D222" s="203" t="str">
        <f>IF($A222="","",VLOOKUP($A222,'Annex 2 Designated EHV charges'!$A:$O,7,0))</f>
        <v/>
      </c>
      <c r="E222" s="202" t="str">
        <f>IFERROR(IF(VLOOKUP($A222,'Annex 2 Designated EHV charges'!$A:$P,COLUMN(E222)+4,FALSE)=0,"",VLOOKUP($A222,'Annex 2 Designated EHV charges'!$A:$P,COLUMN(E222)+4,FALSE)),"")</f>
        <v/>
      </c>
      <c r="F222" s="201" t="str">
        <f>IFERROR(IF(VLOOKUP($A222,'Annex 2 Designated EHV charges'!$A:$P,COLUMN(F222)+4,FALSE)=0,"",VLOOKUP($A222,'Annex 2 Designated EHV charges'!$A:$P,COLUMN(F222)+4,FALSE)),"")</f>
        <v/>
      </c>
      <c r="G222" s="201" t="str">
        <f>IFERROR(IF(VLOOKUP($A222,'Annex 2 Designated EHV charges'!$A:$P,COLUMN(G222)+4,FALSE)=0,"",VLOOKUP($A222,'Annex 2 Designated EHV charges'!$A:$P,COLUMN(G222)+4,FALSE)),"")</f>
        <v/>
      </c>
      <c r="H222" s="201" t="str">
        <f>IFERROR(IF(VLOOKUP($A222,'Annex 2 Designated EHV charges'!$A:$P,COLUMN(H222)+4,FALSE)=0,"",VLOOKUP($A222,'Annex 2 Designated EHV charges'!$A:$P,COLUMN(H222)+4,FALSE)),"")</f>
        <v/>
      </c>
    </row>
    <row r="223" spans="1:8" x14ac:dyDescent="0.2">
      <c r="A223" s="203" t="str">
        <f t="array" ref="A223">IFERROR(INDEX('Annex 2 Designated EHV charges'!$A$11:$A$400, MATCH(0, IF(ISBLANK('Annex 2 Designated EHV charges'!$A$11:$A$400),1, COUNTIF(A$4:$A222, 'Annex 2 Designated EHV charges'!$A$11:$A$400)), 0)),"")</f>
        <v/>
      </c>
      <c r="B223" s="203" t="str">
        <f>IF($A223="","",VLOOKUP($A223,'Annex 2 Designated EHV charges'!$A:$O,2,0))</f>
        <v/>
      </c>
      <c r="C223" s="204" t="str">
        <f>IF($A223="","",VLOOKUP($A223,'Annex 2 Designated EHV charges'!$A:$O,3,0))</f>
        <v/>
      </c>
      <c r="D223" s="203" t="str">
        <f>IF($A223="","",VLOOKUP($A223,'Annex 2 Designated EHV charges'!$A:$O,7,0))</f>
        <v/>
      </c>
      <c r="E223" s="202" t="str">
        <f>IFERROR(IF(VLOOKUP($A223,'Annex 2 Designated EHV charges'!$A:$P,COLUMN(E223)+4,FALSE)=0,"",VLOOKUP($A223,'Annex 2 Designated EHV charges'!$A:$P,COLUMN(E223)+4,FALSE)),"")</f>
        <v/>
      </c>
      <c r="F223" s="201" t="str">
        <f>IFERROR(IF(VLOOKUP($A223,'Annex 2 Designated EHV charges'!$A:$P,COLUMN(F223)+4,FALSE)=0,"",VLOOKUP($A223,'Annex 2 Designated EHV charges'!$A:$P,COLUMN(F223)+4,FALSE)),"")</f>
        <v/>
      </c>
      <c r="G223" s="201" t="str">
        <f>IFERROR(IF(VLOOKUP($A223,'Annex 2 Designated EHV charges'!$A:$P,COLUMN(G223)+4,FALSE)=0,"",VLOOKUP($A223,'Annex 2 Designated EHV charges'!$A:$P,COLUMN(G223)+4,FALSE)),"")</f>
        <v/>
      </c>
      <c r="H223" s="201" t="str">
        <f>IFERROR(IF(VLOOKUP($A223,'Annex 2 Designated EHV charges'!$A:$P,COLUMN(H223)+4,FALSE)=0,"",VLOOKUP($A223,'Annex 2 Designated EHV charges'!$A:$P,COLUMN(H223)+4,FALSE)),"")</f>
        <v/>
      </c>
    </row>
    <row r="224" spans="1:8" x14ac:dyDescent="0.2">
      <c r="A224" s="203" t="str">
        <f t="array" ref="A224">IFERROR(INDEX('Annex 2 Designated EHV charges'!$A$11:$A$400, MATCH(0, IF(ISBLANK('Annex 2 Designated EHV charges'!$A$11:$A$400),1, COUNTIF(A$4:$A223, 'Annex 2 Designated EHV charges'!$A$11:$A$400)), 0)),"")</f>
        <v/>
      </c>
      <c r="B224" s="203" t="str">
        <f>IF($A224="","",VLOOKUP($A224,'Annex 2 Designated EHV charges'!$A:$O,2,0))</f>
        <v/>
      </c>
      <c r="C224" s="204" t="str">
        <f>IF($A224="","",VLOOKUP($A224,'Annex 2 Designated EHV charges'!$A:$O,3,0))</f>
        <v/>
      </c>
      <c r="D224" s="203" t="str">
        <f>IF($A224="","",VLOOKUP($A224,'Annex 2 Designated EHV charges'!$A:$O,7,0))</f>
        <v/>
      </c>
      <c r="E224" s="202" t="str">
        <f>IFERROR(IF(VLOOKUP($A224,'Annex 2 Designated EHV charges'!$A:$P,COLUMN(E224)+4,FALSE)=0,"",VLOOKUP($A224,'Annex 2 Designated EHV charges'!$A:$P,COLUMN(E224)+4,FALSE)),"")</f>
        <v/>
      </c>
      <c r="F224" s="201" t="str">
        <f>IFERROR(IF(VLOOKUP($A224,'Annex 2 Designated EHV charges'!$A:$P,COLUMN(F224)+4,FALSE)=0,"",VLOOKUP($A224,'Annex 2 Designated EHV charges'!$A:$P,COLUMN(F224)+4,FALSE)),"")</f>
        <v/>
      </c>
      <c r="G224" s="201" t="str">
        <f>IFERROR(IF(VLOOKUP($A224,'Annex 2 Designated EHV charges'!$A:$P,COLUMN(G224)+4,FALSE)=0,"",VLOOKUP($A224,'Annex 2 Designated EHV charges'!$A:$P,COLUMN(G224)+4,FALSE)),"")</f>
        <v/>
      </c>
      <c r="H224" s="201" t="str">
        <f>IFERROR(IF(VLOOKUP($A224,'Annex 2 Designated EHV charges'!$A:$P,COLUMN(H224)+4,FALSE)=0,"",VLOOKUP($A224,'Annex 2 Designated EHV charges'!$A:$P,COLUMN(H224)+4,FALSE)),"")</f>
        <v/>
      </c>
    </row>
    <row r="225" spans="1:8" x14ac:dyDescent="0.2">
      <c r="A225" s="203" t="str">
        <f t="array" ref="A225">IFERROR(INDEX('Annex 2 Designated EHV charges'!$A$11:$A$400, MATCH(0, IF(ISBLANK('Annex 2 Designated EHV charges'!$A$11:$A$400),1, COUNTIF(A$4:$A224, 'Annex 2 Designated EHV charges'!$A$11:$A$400)), 0)),"")</f>
        <v/>
      </c>
      <c r="B225" s="203" t="str">
        <f>IF($A225="","",VLOOKUP($A225,'Annex 2 Designated EHV charges'!$A:$O,2,0))</f>
        <v/>
      </c>
      <c r="C225" s="204" t="str">
        <f>IF($A225="","",VLOOKUP($A225,'Annex 2 Designated EHV charges'!$A:$O,3,0))</f>
        <v/>
      </c>
      <c r="D225" s="203" t="str">
        <f>IF($A225="","",VLOOKUP($A225,'Annex 2 Designated EHV charges'!$A:$O,7,0))</f>
        <v/>
      </c>
      <c r="E225" s="202" t="str">
        <f>IFERROR(IF(VLOOKUP($A225,'Annex 2 Designated EHV charges'!$A:$P,COLUMN(E225)+4,FALSE)=0,"",VLOOKUP($A225,'Annex 2 Designated EHV charges'!$A:$P,COLUMN(E225)+4,FALSE)),"")</f>
        <v/>
      </c>
      <c r="F225" s="201" t="str">
        <f>IFERROR(IF(VLOOKUP($A225,'Annex 2 Designated EHV charges'!$A:$P,COLUMN(F225)+4,FALSE)=0,"",VLOOKUP($A225,'Annex 2 Designated EHV charges'!$A:$P,COLUMN(F225)+4,FALSE)),"")</f>
        <v/>
      </c>
      <c r="G225" s="201" t="str">
        <f>IFERROR(IF(VLOOKUP($A225,'Annex 2 Designated EHV charges'!$A:$P,COLUMN(G225)+4,FALSE)=0,"",VLOOKUP($A225,'Annex 2 Designated EHV charges'!$A:$P,COLUMN(G225)+4,FALSE)),"")</f>
        <v/>
      </c>
      <c r="H225" s="201" t="str">
        <f>IFERROR(IF(VLOOKUP($A225,'Annex 2 Designated EHV charges'!$A:$P,COLUMN(H225)+4,FALSE)=0,"",VLOOKUP($A225,'Annex 2 Designated EHV charges'!$A:$P,COLUMN(H225)+4,FALSE)),"")</f>
        <v/>
      </c>
    </row>
    <row r="226" spans="1:8" x14ac:dyDescent="0.2">
      <c r="A226" s="203" t="str">
        <f t="array" ref="A226">IFERROR(INDEX('Annex 2 Designated EHV charges'!$A$11:$A$400, MATCH(0, IF(ISBLANK('Annex 2 Designated EHV charges'!$A$11:$A$400),1, COUNTIF(A$4:$A225, 'Annex 2 Designated EHV charges'!$A$11:$A$400)), 0)),"")</f>
        <v/>
      </c>
      <c r="B226" s="203" t="str">
        <f>IF($A226="","",VLOOKUP($A226,'Annex 2 Designated EHV charges'!$A:$O,2,0))</f>
        <v/>
      </c>
      <c r="C226" s="204" t="str">
        <f>IF($A226="","",VLOOKUP($A226,'Annex 2 Designated EHV charges'!$A:$O,3,0))</f>
        <v/>
      </c>
      <c r="D226" s="203" t="str">
        <f>IF($A226="","",VLOOKUP($A226,'Annex 2 Designated EHV charges'!$A:$O,7,0))</f>
        <v/>
      </c>
      <c r="E226" s="202" t="str">
        <f>IFERROR(IF(VLOOKUP($A226,'Annex 2 Designated EHV charges'!$A:$P,COLUMN(E226)+4,FALSE)=0,"",VLOOKUP($A226,'Annex 2 Designated EHV charges'!$A:$P,COLUMN(E226)+4,FALSE)),"")</f>
        <v/>
      </c>
      <c r="F226" s="201" t="str">
        <f>IFERROR(IF(VLOOKUP($A226,'Annex 2 Designated EHV charges'!$A:$P,COLUMN(F226)+4,FALSE)=0,"",VLOOKUP($A226,'Annex 2 Designated EHV charges'!$A:$P,COLUMN(F226)+4,FALSE)),"")</f>
        <v/>
      </c>
      <c r="G226" s="201" t="str">
        <f>IFERROR(IF(VLOOKUP($A226,'Annex 2 Designated EHV charges'!$A:$P,COLUMN(G226)+4,FALSE)=0,"",VLOOKUP($A226,'Annex 2 Designated EHV charges'!$A:$P,COLUMN(G226)+4,FALSE)),"")</f>
        <v/>
      </c>
      <c r="H226" s="201" t="str">
        <f>IFERROR(IF(VLOOKUP($A226,'Annex 2 Designated EHV charges'!$A:$P,COLUMN(H226)+4,FALSE)=0,"",VLOOKUP($A226,'Annex 2 Designated EHV charges'!$A:$P,COLUMN(H226)+4,FALSE)),"")</f>
        <v/>
      </c>
    </row>
    <row r="227" spans="1:8" x14ac:dyDescent="0.2">
      <c r="A227" s="203" t="str">
        <f t="array" ref="A227">IFERROR(INDEX('Annex 2 Designated EHV charges'!$A$11:$A$400, MATCH(0, IF(ISBLANK('Annex 2 Designated EHV charges'!$A$11:$A$400),1, COUNTIF(A$4:$A226, 'Annex 2 Designated EHV charges'!$A$11:$A$400)), 0)),"")</f>
        <v/>
      </c>
      <c r="B227" s="203" t="str">
        <f>IF($A227="","",VLOOKUP($A227,'Annex 2 Designated EHV charges'!$A:$O,2,0))</f>
        <v/>
      </c>
      <c r="C227" s="204" t="str">
        <f>IF($A227="","",VLOOKUP($A227,'Annex 2 Designated EHV charges'!$A:$O,3,0))</f>
        <v/>
      </c>
      <c r="D227" s="203" t="str">
        <f>IF($A227="","",VLOOKUP($A227,'Annex 2 Designated EHV charges'!$A:$O,7,0))</f>
        <v/>
      </c>
      <c r="E227" s="202" t="str">
        <f>IFERROR(IF(VLOOKUP($A227,'Annex 2 Designated EHV charges'!$A:$P,COLUMN(E227)+4,FALSE)=0,"",VLOOKUP($A227,'Annex 2 Designated EHV charges'!$A:$P,COLUMN(E227)+4,FALSE)),"")</f>
        <v/>
      </c>
      <c r="F227" s="201" t="str">
        <f>IFERROR(IF(VLOOKUP($A227,'Annex 2 Designated EHV charges'!$A:$P,COLUMN(F227)+4,FALSE)=0,"",VLOOKUP($A227,'Annex 2 Designated EHV charges'!$A:$P,COLUMN(F227)+4,FALSE)),"")</f>
        <v/>
      </c>
      <c r="G227" s="201" t="str">
        <f>IFERROR(IF(VLOOKUP($A227,'Annex 2 Designated EHV charges'!$A:$P,COLUMN(G227)+4,FALSE)=0,"",VLOOKUP($A227,'Annex 2 Designated EHV charges'!$A:$P,COLUMN(G227)+4,FALSE)),"")</f>
        <v/>
      </c>
      <c r="H227" s="201" t="str">
        <f>IFERROR(IF(VLOOKUP($A227,'Annex 2 Designated EHV charges'!$A:$P,COLUMN(H227)+4,FALSE)=0,"",VLOOKUP($A227,'Annex 2 Designated EHV charges'!$A:$P,COLUMN(H227)+4,FALSE)),"")</f>
        <v/>
      </c>
    </row>
    <row r="228" spans="1:8" x14ac:dyDescent="0.2">
      <c r="A228" s="203" t="str">
        <f t="array" ref="A228">IFERROR(INDEX('Annex 2 Designated EHV charges'!$A$11:$A$400, MATCH(0, IF(ISBLANK('Annex 2 Designated EHV charges'!$A$11:$A$400),1, COUNTIF(A$4:$A227, 'Annex 2 Designated EHV charges'!$A$11:$A$400)), 0)),"")</f>
        <v/>
      </c>
      <c r="B228" s="203" t="str">
        <f>IF($A228="","",VLOOKUP($A228,'Annex 2 Designated EHV charges'!$A:$O,2,0))</f>
        <v/>
      </c>
      <c r="C228" s="204" t="str">
        <f>IF($A228="","",VLOOKUP($A228,'Annex 2 Designated EHV charges'!$A:$O,3,0))</f>
        <v/>
      </c>
      <c r="D228" s="203" t="str">
        <f>IF($A228="","",VLOOKUP($A228,'Annex 2 Designated EHV charges'!$A:$O,7,0))</f>
        <v/>
      </c>
      <c r="E228" s="202" t="str">
        <f>IFERROR(IF(VLOOKUP($A228,'Annex 2 Designated EHV charges'!$A:$P,COLUMN(E228)+4,FALSE)=0,"",VLOOKUP($A228,'Annex 2 Designated EHV charges'!$A:$P,COLUMN(E228)+4,FALSE)),"")</f>
        <v/>
      </c>
      <c r="F228" s="201" t="str">
        <f>IFERROR(IF(VLOOKUP($A228,'Annex 2 Designated EHV charges'!$A:$P,COLUMN(F228)+4,FALSE)=0,"",VLOOKUP($A228,'Annex 2 Designated EHV charges'!$A:$P,COLUMN(F228)+4,FALSE)),"")</f>
        <v/>
      </c>
      <c r="G228" s="201" t="str">
        <f>IFERROR(IF(VLOOKUP($A228,'Annex 2 Designated EHV charges'!$A:$P,COLUMN(G228)+4,FALSE)=0,"",VLOOKUP($A228,'Annex 2 Designated EHV charges'!$A:$P,COLUMN(G228)+4,FALSE)),"")</f>
        <v/>
      </c>
      <c r="H228" s="201" t="str">
        <f>IFERROR(IF(VLOOKUP($A228,'Annex 2 Designated EHV charges'!$A:$P,COLUMN(H228)+4,FALSE)=0,"",VLOOKUP($A228,'Annex 2 Designated EHV charges'!$A:$P,COLUMN(H228)+4,FALSE)),"")</f>
        <v/>
      </c>
    </row>
    <row r="229" spans="1:8" x14ac:dyDescent="0.2">
      <c r="A229" s="203" t="str">
        <f t="array" ref="A229">IFERROR(INDEX('Annex 2 Designated EHV charges'!$A$11:$A$400, MATCH(0, IF(ISBLANK('Annex 2 Designated EHV charges'!$A$11:$A$400),1, COUNTIF(A$4:$A228, 'Annex 2 Designated EHV charges'!$A$11:$A$400)), 0)),"")</f>
        <v/>
      </c>
      <c r="B229" s="203" t="str">
        <f>IF($A229="","",VLOOKUP($A229,'Annex 2 Designated EHV charges'!$A:$O,2,0))</f>
        <v/>
      </c>
      <c r="C229" s="204" t="str">
        <f>IF($A229="","",VLOOKUP($A229,'Annex 2 Designated EHV charges'!$A:$O,3,0))</f>
        <v/>
      </c>
      <c r="D229" s="203" t="str">
        <f>IF($A229="","",VLOOKUP($A229,'Annex 2 Designated EHV charges'!$A:$O,7,0))</f>
        <v/>
      </c>
      <c r="E229" s="202" t="str">
        <f>IFERROR(IF(VLOOKUP($A229,'Annex 2 Designated EHV charges'!$A:$P,COLUMN(E229)+4,FALSE)=0,"",VLOOKUP($A229,'Annex 2 Designated EHV charges'!$A:$P,COLUMN(E229)+4,FALSE)),"")</f>
        <v/>
      </c>
      <c r="F229" s="201" t="str">
        <f>IFERROR(IF(VLOOKUP($A229,'Annex 2 Designated EHV charges'!$A:$P,COLUMN(F229)+4,FALSE)=0,"",VLOOKUP($A229,'Annex 2 Designated EHV charges'!$A:$P,COLUMN(F229)+4,FALSE)),"")</f>
        <v/>
      </c>
      <c r="G229" s="201" t="str">
        <f>IFERROR(IF(VLOOKUP($A229,'Annex 2 Designated EHV charges'!$A:$P,COLUMN(G229)+4,FALSE)=0,"",VLOOKUP($A229,'Annex 2 Designated EHV charges'!$A:$P,COLUMN(G229)+4,FALSE)),"")</f>
        <v/>
      </c>
      <c r="H229" s="201" t="str">
        <f>IFERROR(IF(VLOOKUP($A229,'Annex 2 Designated EHV charges'!$A:$P,COLUMN(H229)+4,FALSE)=0,"",VLOOKUP($A229,'Annex 2 Designated EHV charges'!$A:$P,COLUMN(H229)+4,FALSE)),"")</f>
        <v/>
      </c>
    </row>
    <row r="230" spans="1:8" x14ac:dyDescent="0.2">
      <c r="A230" s="203" t="str">
        <f t="array" ref="A230">IFERROR(INDEX('Annex 2 Designated EHV charges'!$A$11:$A$400, MATCH(0, IF(ISBLANK('Annex 2 Designated EHV charges'!$A$11:$A$400),1, COUNTIF(A$4:$A229, 'Annex 2 Designated EHV charges'!$A$11:$A$400)), 0)),"")</f>
        <v/>
      </c>
      <c r="B230" s="203" t="str">
        <f>IF($A230="","",VLOOKUP($A230,'Annex 2 Designated EHV charges'!$A:$O,2,0))</f>
        <v/>
      </c>
      <c r="C230" s="204" t="str">
        <f>IF($A230="","",VLOOKUP($A230,'Annex 2 Designated EHV charges'!$A:$O,3,0))</f>
        <v/>
      </c>
      <c r="D230" s="203" t="str">
        <f>IF($A230="","",VLOOKUP($A230,'Annex 2 Designated EHV charges'!$A:$O,7,0))</f>
        <v/>
      </c>
      <c r="E230" s="202" t="str">
        <f>IFERROR(IF(VLOOKUP($A230,'Annex 2 Designated EHV charges'!$A:$P,COLUMN(E230)+4,FALSE)=0,"",VLOOKUP($A230,'Annex 2 Designated EHV charges'!$A:$P,COLUMN(E230)+4,FALSE)),"")</f>
        <v/>
      </c>
      <c r="F230" s="201" t="str">
        <f>IFERROR(IF(VLOOKUP($A230,'Annex 2 Designated EHV charges'!$A:$P,COLUMN(F230)+4,FALSE)=0,"",VLOOKUP($A230,'Annex 2 Designated EHV charges'!$A:$P,COLUMN(F230)+4,FALSE)),"")</f>
        <v/>
      </c>
      <c r="G230" s="201" t="str">
        <f>IFERROR(IF(VLOOKUP($A230,'Annex 2 Designated EHV charges'!$A:$P,COLUMN(G230)+4,FALSE)=0,"",VLOOKUP($A230,'Annex 2 Designated EHV charges'!$A:$P,COLUMN(G230)+4,FALSE)),"")</f>
        <v/>
      </c>
      <c r="H230" s="201" t="str">
        <f>IFERROR(IF(VLOOKUP($A230,'Annex 2 Designated EHV charges'!$A:$P,COLUMN(H230)+4,FALSE)=0,"",VLOOKUP($A230,'Annex 2 Designated EHV charges'!$A:$P,COLUMN(H230)+4,FALSE)),"")</f>
        <v/>
      </c>
    </row>
    <row r="231" spans="1:8" x14ac:dyDescent="0.2">
      <c r="A231" s="203" t="str">
        <f t="array" ref="A231">IFERROR(INDEX('Annex 2 Designated EHV charges'!$A$11:$A$400, MATCH(0, IF(ISBLANK('Annex 2 Designated EHV charges'!$A$11:$A$400),1, COUNTIF(A$4:$A230, 'Annex 2 Designated EHV charges'!$A$11:$A$400)), 0)),"")</f>
        <v/>
      </c>
      <c r="B231" s="203" t="str">
        <f>IF($A231="","",VLOOKUP($A231,'Annex 2 Designated EHV charges'!$A:$O,2,0))</f>
        <v/>
      </c>
      <c r="C231" s="204" t="str">
        <f>IF($A231="","",VLOOKUP($A231,'Annex 2 Designated EHV charges'!$A:$O,3,0))</f>
        <v/>
      </c>
      <c r="D231" s="203" t="str">
        <f>IF($A231="","",VLOOKUP($A231,'Annex 2 Designated EHV charges'!$A:$O,7,0))</f>
        <v/>
      </c>
      <c r="E231" s="202" t="str">
        <f>IFERROR(IF(VLOOKUP($A231,'Annex 2 Designated EHV charges'!$A:$P,COLUMN(E231)+4,FALSE)=0,"",VLOOKUP($A231,'Annex 2 Designated EHV charges'!$A:$P,COLUMN(E231)+4,FALSE)),"")</f>
        <v/>
      </c>
      <c r="F231" s="201" t="str">
        <f>IFERROR(IF(VLOOKUP($A231,'Annex 2 Designated EHV charges'!$A:$P,COLUMN(F231)+4,FALSE)=0,"",VLOOKUP($A231,'Annex 2 Designated EHV charges'!$A:$P,COLUMN(F231)+4,FALSE)),"")</f>
        <v/>
      </c>
      <c r="G231" s="201" t="str">
        <f>IFERROR(IF(VLOOKUP($A231,'Annex 2 Designated EHV charges'!$A:$P,COLUMN(G231)+4,FALSE)=0,"",VLOOKUP($A231,'Annex 2 Designated EHV charges'!$A:$P,COLUMN(G231)+4,FALSE)),"")</f>
        <v/>
      </c>
      <c r="H231" s="201" t="str">
        <f>IFERROR(IF(VLOOKUP($A231,'Annex 2 Designated EHV charges'!$A:$P,COLUMN(H231)+4,FALSE)=0,"",VLOOKUP($A231,'Annex 2 Designated EHV charges'!$A:$P,COLUMN(H231)+4,FALSE)),"")</f>
        <v/>
      </c>
    </row>
    <row r="232" spans="1:8" x14ac:dyDescent="0.2">
      <c r="A232" s="203" t="str">
        <f t="array" ref="A232">IFERROR(INDEX('Annex 2 Designated EHV charges'!$A$11:$A$400, MATCH(0, IF(ISBLANK('Annex 2 Designated EHV charges'!$A$11:$A$400),1, COUNTIF(A$4:$A231, 'Annex 2 Designated EHV charges'!$A$11:$A$400)), 0)),"")</f>
        <v/>
      </c>
      <c r="B232" s="203" t="str">
        <f>IF($A232="","",VLOOKUP($A232,'Annex 2 Designated EHV charges'!$A:$O,2,0))</f>
        <v/>
      </c>
      <c r="C232" s="204" t="str">
        <f>IF($A232="","",VLOOKUP($A232,'Annex 2 Designated EHV charges'!$A:$O,3,0))</f>
        <v/>
      </c>
      <c r="D232" s="203" t="str">
        <f>IF($A232="","",VLOOKUP($A232,'Annex 2 Designated EHV charges'!$A:$O,7,0))</f>
        <v/>
      </c>
      <c r="E232" s="202" t="str">
        <f>IFERROR(IF(VLOOKUP($A232,'Annex 2 Designated EHV charges'!$A:$P,COLUMN(E232)+4,FALSE)=0,"",VLOOKUP($A232,'Annex 2 Designated EHV charges'!$A:$P,COLUMN(E232)+4,FALSE)),"")</f>
        <v/>
      </c>
      <c r="F232" s="201" t="str">
        <f>IFERROR(IF(VLOOKUP($A232,'Annex 2 Designated EHV charges'!$A:$P,COLUMN(F232)+4,FALSE)=0,"",VLOOKUP($A232,'Annex 2 Designated EHV charges'!$A:$P,COLUMN(F232)+4,FALSE)),"")</f>
        <v/>
      </c>
      <c r="G232" s="201" t="str">
        <f>IFERROR(IF(VLOOKUP($A232,'Annex 2 Designated EHV charges'!$A:$P,COLUMN(G232)+4,FALSE)=0,"",VLOOKUP($A232,'Annex 2 Designated EHV charges'!$A:$P,COLUMN(G232)+4,FALSE)),"")</f>
        <v/>
      </c>
      <c r="H232" s="201" t="str">
        <f>IFERROR(IF(VLOOKUP($A232,'Annex 2 Designated EHV charges'!$A:$P,COLUMN(H232)+4,FALSE)=0,"",VLOOKUP($A232,'Annex 2 Designated EHV charges'!$A:$P,COLUMN(H232)+4,FALSE)),"")</f>
        <v/>
      </c>
    </row>
    <row r="233" spans="1:8" x14ac:dyDescent="0.2">
      <c r="A233" s="203" t="str">
        <f t="array" ref="A233">IFERROR(INDEX('Annex 2 Designated EHV charges'!$A$11:$A$400, MATCH(0, IF(ISBLANK('Annex 2 Designated EHV charges'!$A$11:$A$400),1, COUNTIF(A$4:$A232, 'Annex 2 Designated EHV charges'!$A$11:$A$400)), 0)),"")</f>
        <v/>
      </c>
      <c r="B233" s="203" t="str">
        <f>IF($A233="","",VLOOKUP($A233,'Annex 2 Designated EHV charges'!$A:$O,2,0))</f>
        <v/>
      </c>
      <c r="C233" s="204" t="str">
        <f>IF($A233="","",VLOOKUP($A233,'Annex 2 Designated EHV charges'!$A:$O,3,0))</f>
        <v/>
      </c>
      <c r="D233" s="203" t="str">
        <f>IF($A233="","",VLOOKUP($A233,'Annex 2 Designated EHV charges'!$A:$O,7,0))</f>
        <v/>
      </c>
      <c r="E233" s="202" t="str">
        <f>IFERROR(IF(VLOOKUP($A233,'Annex 2 Designated EHV charges'!$A:$P,COLUMN(E233)+4,FALSE)=0,"",VLOOKUP($A233,'Annex 2 Designated EHV charges'!$A:$P,COLUMN(E233)+4,FALSE)),"")</f>
        <v/>
      </c>
      <c r="F233" s="201" t="str">
        <f>IFERROR(IF(VLOOKUP($A233,'Annex 2 Designated EHV charges'!$A:$P,COLUMN(F233)+4,FALSE)=0,"",VLOOKUP($A233,'Annex 2 Designated EHV charges'!$A:$P,COLUMN(F233)+4,FALSE)),"")</f>
        <v/>
      </c>
      <c r="G233" s="201" t="str">
        <f>IFERROR(IF(VLOOKUP($A233,'Annex 2 Designated EHV charges'!$A:$P,COLUMN(G233)+4,FALSE)=0,"",VLOOKUP($A233,'Annex 2 Designated EHV charges'!$A:$P,COLUMN(G233)+4,FALSE)),"")</f>
        <v/>
      </c>
      <c r="H233" s="201" t="str">
        <f>IFERROR(IF(VLOOKUP($A233,'Annex 2 Designated EHV charges'!$A:$P,COLUMN(H233)+4,FALSE)=0,"",VLOOKUP($A233,'Annex 2 Designated EHV charges'!$A:$P,COLUMN(H233)+4,FALSE)),"")</f>
        <v/>
      </c>
    </row>
    <row r="234" spans="1:8" x14ac:dyDescent="0.2">
      <c r="A234" s="203" t="str">
        <f t="array" ref="A234">IFERROR(INDEX('Annex 2 Designated EHV charges'!$A$11:$A$400, MATCH(0, IF(ISBLANK('Annex 2 Designated EHV charges'!$A$11:$A$400),1, COUNTIF(A$4:$A233, 'Annex 2 Designated EHV charges'!$A$11:$A$400)), 0)),"")</f>
        <v/>
      </c>
      <c r="B234" s="203" t="str">
        <f>IF($A234="","",VLOOKUP($A234,'Annex 2 Designated EHV charges'!$A:$O,2,0))</f>
        <v/>
      </c>
      <c r="C234" s="204" t="str">
        <f>IF($A234="","",VLOOKUP($A234,'Annex 2 Designated EHV charges'!$A:$O,3,0))</f>
        <v/>
      </c>
      <c r="D234" s="203" t="str">
        <f>IF($A234="","",VLOOKUP($A234,'Annex 2 Designated EHV charges'!$A:$O,7,0))</f>
        <v/>
      </c>
      <c r="E234" s="202" t="str">
        <f>IFERROR(IF(VLOOKUP($A234,'Annex 2 Designated EHV charges'!$A:$P,COLUMN(E234)+4,FALSE)=0,"",VLOOKUP($A234,'Annex 2 Designated EHV charges'!$A:$P,COLUMN(E234)+4,FALSE)),"")</f>
        <v/>
      </c>
      <c r="F234" s="201" t="str">
        <f>IFERROR(IF(VLOOKUP($A234,'Annex 2 Designated EHV charges'!$A:$P,COLUMN(F234)+4,FALSE)=0,"",VLOOKUP($A234,'Annex 2 Designated EHV charges'!$A:$P,COLUMN(F234)+4,FALSE)),"")</f>
        <v/>
      </c>
      <c r="G234" s="201" t="str">
        <f>IFERROR(IF(VLOOKUP($A234,'Annex 2 Designated EHV charges'!$A:$P,COLUMN(G234)+4,FALSE)=0,"",VLOOKUP($A234,'Annex 2 Designated EHV charges'!$A:$P,COLUMN(G234)+4,FALSE)),"")</f>
        <v/>
      </c>
      <c r="H234" s="201" t="str">
        <f>IFERROR(IF(VLOOKUP($A234,'Annex 2 Designated EHV charges'!$A:$P,COLUMN(H234)+4,FALSE)=0,"",VLOOKUP($A234,'Annex 2 Designated EHV charges'!$A:$P,COLUMN(H234)+4,FALSE)),"")</f>
        <v/>
      </c>
    </row>
    <row r="235" spans="1:8" x14ac:dyDescent="0.2">
      <c r="A235" s="203" t="str">
        <f t="array" ref="A235">IFERROR(INDEX('Annex 2 Designated EHV charges'!$A$11:$A$400, MATCH(0, IF(ISBLANK('Annex 2 Designated EHV charges'!$A$11:$A$400),1, COUNTIF(A$4:$A234, 'Annex 2 Designated EHV charges'!$A$11:$A$400)), 0)),"")</f>
        <v/>
      </c>
      <c r="B235" s="203" t="str">
        <f>IF($A235="","",VLOOKUP($A235,'Annex 2 Designated EHV charges'!$A:$O,2,0))</f>
        <v/>
      </c>
      <c r="C235" s="204" t="str">
        <f>IF($A235="","",VLOOKUP($A235,'Annex 2 Designated EHV charges'!$A:$O,3,0))</f>
        <v/>
      </c>
      <c r="D235" s="203" t="str">
        <f>IF($A235="","",VLOOKUP($A235,'Annex 2 Designated EHV charges'!$A:$O,7,0))</f>
        <v/>
      </c>
      <c r="E235" s="202" t="str">
        <f>IFERROR(IF(VLOOKUP($A235,'Annex 2 Designated EHV charges'!$A:$P,COLUMN(E235)+4,FALSE)=0,"",VLOOKUP($A235,'Annex 2 Designated EHV charges'!$A:$P,COLUMN(E235)+4,FALSE)),"")</f>
        <v/>
      </c>
      <c r="F235" s="201" t="str">
        <f>IFERROR(IF(VLOOKUP($A235,'Annex 2 Designated EHV charges'!$A:$P,COLUMN(F235)+4,FALSE)=0,"",VLOOKUP($A235,'Annex 2 Designated EHV charges'!$A:$P,COLUMN(F235)+4,FALSE)),"")</f>
        <v/>
      </c>
      <c r="G235" s="201" t="str">
        <f>IFERROR(IF(VLOOKUP($A235,'Annex 2 Designated EHV charges'!$A:$P,COLUMN(G235)+4,FALSE)=0,"",VLOOKUP($A235,'Annex 2 Designated EHV charges'!$A:$P,COLUMN(G235)+4,FALSE)),"")</f>
        <v/>
      </c>
      <c r="H235" s="201" t="str">
        <f>IFERROR(IF(VLOOKUP($A235,'Annex 2 Designated EHV charges'!$A:$P,COLUMN(H235)+4,FALSE)=0,"",VLOOKUP($A235,'Annex 2 Designated EHV charges'!$A:$P,COLUMN(H235)+4,FALSE)),"")</f>
        <v/>
      </c>
    </row>
    <row r="236" spans="1:8" x14ac:dyDescent="0.2">
      <c r="A236" s="203" t="str">
        <f t="array" ref="A236">IFERROR(INDEX('Annex 2 Designated EHV charges'!$A$11:$A$400, MATCH(0, IF(ISBLANK('Annex 2 Designated EHV charges'!$A$11:$A$400),1, COUNTIF(A$4:$A235, 'Annex 2 Designated EHV charges'!$A$11:$A$400)), 0)),"")</f>
        <v/>
      </c>
      <c r="B236" s="203" t="str">
        <f>IF($A236="","",VLOOKUP($A236,'Annex 2 Designated EHV charges'!$A:$O,2,0))</f>
        <v/>
      </c>
      <c r="C236" s="204" t="str">
        <f>IF($A236="","",VLOOKUP($A236,'Annex 2 Designated EHV charges'!$A:$O,3,0))</f>
        <v/>
      </c>
      <c r="D236" s="203" t="str">
        <f>IF($A236="","",VLOOKUP($A236,'Annex 2 Designated EHV charges'!$A:$O,7,0))</f>
        <v/>
      </c>
      <c r="E236" s="202" t="str">
        <f>IFERROR(IF(VLOOKUP($A236,'Annex 2 Designated EHV charges'!$A:$P,COLUMN(E236)+4,FALSE)=0,"",VLOOKUP($A236,'Annex 2 Designated EHV charges'!$A:$P,COLUMN(E236)+4,FALSE)),"")</f>
        <v/>
      </c>
      <c r="F236" s="201" t="str">
        <f>IFERROR(IF(VLOOKUP($A236,'Annex 2 Designated EHV charges'!$A:$P,COLUMN(F236)+4,FALSE)=0,"",VLOOKUP($A236,'Annex 2 Designated EHV charges'!$A:$P,COLUMN(F236)+4,FALSE)),"")</f>
        <v/>
      </c>
      <c r="G236" s="201" t="str">
        <f>IFERROR(IF(VLOOKUP($A236,'Annex 2 Designated EHV charges'!$A:$P,COLUMN(G236)+4,FALSE)=0,"",VLOOKUP($A236,'Annex 2 Designated EHV charges'!$A:$P,COLUMN(G236)+4,FALSE)),"")</f>
        <v/>
      </c>
      <c r="H236" s="201" t="str">
        <f>IFERROR(IF(VLOOKUP($A236,'Annex 2 Designated EHV charges'!$A:$P,COLUMN(H236)+4,FALSE)=0,"",VLOOKUP($A236,'Annex 2 Designated EHV charges'!$A:$P,COLUMN(H236)+4,FALSE)),"")</f>
        <v/>
      </c>
    </row>
    <row r="237" spans="1:8" x14ac:dyDescent="0.2">
      <c r="A237" s="203" t="str">
        <f t="array" ref="A237">IFERROR(INDEX('Annex 2 Designated EHV charges'!$A$11:$A$400, MATCH(0, IF(ISBLANK('Annex 2 Designated EHV charges'!$A$11:$A$400),1, COUNTIF(A$4:$A236, 'Annex 2 Designated EHV charges'!$A$11:$A$400)), 0)),"")</f>
        <v/>
      </c>
      <c r="B237" s="203" t="str">
        <f>IF($A237="","",VLOOKUP($A237,'Annex 2 Designated EHV charges'!$A:$O,2,0))</f>
        <v/>
      </c>
      <c r="C237" s="204" t="str">
        <f>IF($A237="","",VLOOKUP($A237,'Annex 2 Designated EHV charges'!$A:$O,3,0))</f>
        <v/>
      </c>
      <c r="D237" s="203" t="str">
        <f>IF($A237="","",VLOOKUP($A237,'Annex 2 Designated EHV charges'!$A:$O,7,0))</f>
        <v/>
      </c>
      <c r="E237" s="202" t="str">
        <f>IFERROR(IF(VLOOKUP($A237,'Annex 2 Designated EHV charges'!$A:$P,COLUMN(E237)+4,FALSE)=0,"",VLOOKUP($A237,'Annex 2 Designated EHV charges'!$A:$P,COLUMN(E237)+4,FALSE)),"")</f>
        <v/>
      </c>
      <c r="F237" s="201" t="str">
        <f>IFERROR(IF(VLOOKUP($A237,'Annex 2 Designated EHV charges'!$A:$P,COLUMN(F237)+4,FALSE)=0,"",VLOOKUP($A237,'Annex 2 Designated EHV charges'!$A:$P,COLUMN(F237)+4,FALSE)),"")</f>
        <v/>
      </c>
      <c r="G237" s="201" t="str">
        <f>IFERROR(IF(VLOOKUP($A237,'Annex 2 Designated EHV charges'!$A:$P,COLUMN(G237)+4,FALSE)=0,"",VLOOKUP($A237,'Annex 2 Designated EHV charges'!$A:$P,COLUMN(G237)+4,FALSE)),"")</f>
        <v/>
      </c>
      <c r="H237" s="201" t="str">
        <f>IFERROR(IF(VLOOKUP($A237,'Annex 2 Designated EHV charges'!$A:$P,COLUMN(H237)+4,FALSE)=0,"",VLOOKUP($A237,'Annex 2 Designated EHV charges'!$A:$P,COLUMN(H237)+4,FALSE)),"")</f>
        <v/>
      </c>
    </row>
    <row r="238" spans="1:8" x14ac:dyDescent="0.2">
      <c r="A238" s="203" t="str">
        <f t="array" ref="A238">IFERROR(INDEX('Annex 2 Designated EHV charges'!$A$11:$A$400, MATCH(0, IF(ISBLANK('Annex 2 Designated EHV charges'!$A$11:$A$400),1, COUNTIF(A$4:$A237, 'Annex 2 Designated EHV charges'!$A$11:$A$400)), 0)),"")</f>
        <v/>
      </c>
      <c r="B238" s="203" t="str">
        <f>IF($A238="","",VLOOKUP($A238,'Annex 2 Designated EHV charges'!$A:$O,2,0))</f>
        <v/>
      </c>
      <c r="C238" s="204" t="str">
        <f>IF($A238="","",VLOOKUP($A238,'Annex 2 Designated EHV charges'!$A:$O,3,0))</f>
        <v/>
      </c>
      <c r="D238" s="203" t="str">
        <f>IF($A238="","",VLOOKUP($A238,'Annex 2 Designated EHV charges'!$A:$O,7,0))</f>
        <v/>
      </c>
      <c r="E238" s="202" t="str">
        <f>IFERROR(IF(VLOOKUP($A238,'Annex 2 Designated EHV charges'!$A:$P,COLUMN(E238)+4,FALSE)=0,"",VLOOKUP($A238,'Annex 2 Designated EHV charges'!$A:$P,COLUMN(E238)+4,FALSE)),"")</f>
        <v/>
      </c>
      <c r="F238" s="201" t="str">
        <f>IFERROR(IF(VLOOKUP($A238,'Annex 2 Designated EHV charges'!$A:$P,COLUMN(F238)+4,FALSE)=0,"",VLOOKUP($A238,'Annex 2 Designated EHV charges'!$A:$P,COLUMN(F238)+4,FALSE)),"")</f>
        <v/>
      </c>
      <c r="G238" s="201" t="str">
        <f>IFERROR(IF(VLOOKUP($A238,'Annex 2 Designated EHV charges'!$A:$P,COLUMN(G238)+4,FALSE)=0,"",VLOOKUP($A238,'Annex 2 Designated EHV charges'!$A:$P,COLUMN(G238)+4,FALSE)),"")</f>
        <v/>
      </c>
      <c r="H238" s="201" t="str">
        <f>IFERROR(IF(VLOOKUP($A238,'Annex 2 Designated EHV charges'!$A:$P,COLUMN(H238)+4,FALSE)=0,"",VLOOKUP($A238,'Annex 2 Designated EHV charges'!$A:$P,COLUMN(H238)+4,FALSE)),"")</f>
        <v/>
      </c>
    </row>
    <row r="239" spans="1:8" x14ac:dyDescent="0.2">
      <c r="A239" s="203" t="str">
        <f t="array" ref="A239">IFERROR(INDEX('Annex 2 Designated EHV charges'!$A$11:$A$400, MATCH(0, IF(ISBLANK('Annex 2 Designated EHV charges'!$A$11:$A$400),1, COUNTIF(A$4:$A238, 'Annex 2 Designated EHV charges'!$A$11:$A$400)), 0)),"")</f>
        <v/>
      </c>
      <c r="B239" s="203" t="str">
        <f>IF($A239="","",VLOOKUP($A239,'Annex 2 Designated EHV charges'!$A:$O,2,0))</f>
        <v/>
      </c>
      <c r="C239" s="204" t="str">
        <f>IF($A239="","",VLOOKUP($A239,'Annex 2 Designated EHV charges'!$A:$O,3,0))</f>
        <v/>
      </c>
      <c r="D239" s="203" t="str">
        <f>IF($A239="","",VLOOKUP($A239,'Annex 2 Designated EHV charges'!$A:$O,7,0))</f>
        <v/>
      </c>
      <c r="E239" s="202" t="str">
        <f>IFERROR(IF(VLOOKUP($A239,'Annex 2 Designated EHV charges'!$A:$P,COLUMN(E239)+4,FALSE)=0,"",VLOOKUP($A239,'Annex 2 Designated EHV charges'!$A:$P,COLUMN(E239)+4,FALSE)),"")</f>
        <v/>
      </c>
      <c r="F239" s="201" t="str">
        <f>IFERROR(IF(VLOOKUP($A239,'Annex 2 Designated EHV charges'!$A:$P,COLUMN(F239)+4,FALSE)=0,"",VLOOKUP($A239,'Annex 2 Designated EHV charges'!$A:$P,COLUMN(F239)+4,FALSE)),"")</f>
        <v/>
      </c>
      <c r="G239" s="201" t="str">
        <f>IFERROR(IF(VLOOKUP($A239,'Annex 2 Designated EHV charges'!$A:$P,COLUMN(G239)+4,FALSE)=0,"",VLOOKUP($A239,'Annex 2 Designated EHV charges'!$A:$P,COLUMN(G239)+4,FALSE)),"")</f>
        <v/>
      </c>
      <c r="H239" s="201" t="str">
        <f>IFERROR(IF(VLOOKUP($A239,'Annex 2 Designated EHV charges'!$A:$P,COLUMN(H239)+4,FALSE)=0,"",VLOOKUP($A239,'Annex 2 Designated EHV charges'!$A:$P,COLUMN(H239)+4,FALSE)),"")</f>
        <v/>
      </c>
    </row>
    <row r="240" spans="1:8" x14ac:dyDescent="0.2">
      <c r="A240" s="203" t="str">
        <f t="array" ref="A240">IFERROR(INDEX('Annex 2 Designated EHV charges'!$A$11:$A$400, MATCH(0, IF(ISBLANK('Annex 2 Designated EHV charges'!$A$11:$A$400),1, COUNTIF(A$4:$A239, 'Annex 2 Designated EHV charges'!$A$11:$A$400)), 0)),"")</f>
        <v/>
      </c>
      <c r="B240" s="203" t="str">
        <f>IF($A240="","",VLOOKUP($A240,'Annex 2 Designated EHV charges'!$A:$O,2,0))</f>
        <v/>
      </c>
      <c r="C240" s="204" t="str">
        <f>IF($A240="","",VLOOKUP($A240,'Annex 2 Designated EHV charges'!$A:$O,3,0))</f>
        <v/>
      </c>
      <c r="D240" s="203" t="str">
        <f>IF($A240="","",VLOOKUP($A240,'Annex 2 Designated EHV charges'!$A:$O,7,0))</f>
        <v/>
      </c>
      <c r="E240" s="202" t="str">
        <f>IFERROR(IF(VLOOKUP($A240,'Annex 2 Designated EHV charges'!$A:$P,COLUMN(E240)+4,FALSE)=0,"",VLOOKUP($A240,'Annex 2 Designated EHV charges'!$A:$P,COLUMN(E240)+4,FALSE)),"")</f>
        <v/>
      </c>
      <c r="F240" s="201" t="str">
        <f>IFERROR(IF(VLOOKUP($A240,'Annex 2 Designated EHV charges'!$A:$P,COLUMN(F240)+4,FALSE)=0,"",VLOOKUP($A240,'Annex 2 Designated EHV charges'!$A:$P,COLUMN(F240)+4,FALSE)),"")</f>
        <v/>
      </c>
      <c r="G240" s="201" t="str">
        <f>IFERROR(IF(VLOOKUP($A240,'Annex 2 Designated EHV charges'!$A:$P,COLUMN(G240)+4,FALSE)=0,"",VLOOKUP($A240,'Annex 2 Designated EHV charges'!$A:$P,COLUMN(G240)+4,FALSE)),"")</f>
        <v/>
      </c>
      <c r="H240" s="201" t="str">
        <f>IFERROR(IF(VLOOKUP($A240,'Annex 2 Designated EHV charges'!$A:$P,COLUMN(H240)+4,FALSE)=0,"",VLOOKUP($A240,'Annex 2 Designated EHV charges'!$A:$P,COLUMN(H240)+4,FALSE)),"")</f>
        <v/>
      </c>
    </row>
    <row r="241" spans="1:8" x14ac:dyDescent="0.2">
      <c r="A241" s="203" t="str">
        <f t="array" ref="A241">IFERROR(INDEX('Annex 2 Designated EHV charges'!$A$11:$A$400, MATCH(0, IF(ISBLANK('Annex 2 Designated EHV charges'!$A$11:$A$400),1, COUNTIF(A$4:$A240, 'Annex 2 Designated EHV charges'!$A$11:$A$400)), 0)),"")</f>
        <v/>
      </c>
      <c r="B241" s="203" t="str">
        <f>IF($A241="","",VLOOKUP($A241,'Annex 2 Designated EHV charges'!$A:$O,2,0))</f>
        <v/>
      </c>
      <c r="C241" s="204" t="str">
        <f>IF($A241="","",VLOOKUP($A241,'Annex 2 Designated EHV charges'!$A:$O,3,0))</f>
        <v/>
      </c>
      <c r="D241" s="203" t="str">
        <f>IF($A241="","",VLOOKUP($A241,'Annex 2 Designated EHV charges'!$A:$O,7,0))</f>
        <v/>
      </c>
      <c r="E241" s="202" t="str">
        <f>IFERROR(IF(VLOOKUP($A241,'Annex 2 Designated EHV charges'!$A:$P,COLUMN(E241)+4,FALSE)=0,"",VLOOKUP($A241,'Annex 2 Designated EHV charges'!$A:$P,COLUMN(E241)+4,FALSE)),"")</f>
        <v/>
      </c>
      <c r="F241" s="201" t="str">
        <f>IFERROR(IF(VLOOKUP($A241,'Annex 2 Designated EHV charges'!$A:$P,COLUMN(F241)+4,FALSE)=0,"",VLOOKUP($A241,'Annex 2 Designated EHV charges'!$A:$P,COLUMN(F241)+4,FALSE)),"")</f>
        <v/>
      </c>
      <c r="G241" s="201" t="str">
        <f>IFERROR(IF(VLOOKUP($A241,'Annex 2 Designated EHV charges'!$A:$P,COLUMN(G241)+4,FALSE)=0,"",VLOOKUP($A241,'Annex 2 Designated EHV charges'!$A:$P,COLUMN(G241)+4,FALSE)),"")</f>
        <v/>
      </c>
      <c r="H241" s="201" t="str">
        <f>IFERROR(IF(VLOOKUP($A241,'Annex 2 Designated EHV charges'!$A:$P,COLUMN(H241)+4,FALSE)=0,"",VLOOKUP($A241,'Annex 2 Designated EHV charges'!$A:$P,COLUMN(H241)+4,FALSE)),"")</f>
        <v/>
      </c>
    </row>
    <row r="242" spans="1:8" x14ac:dyDescent="0.2">
      <c r="A242" s="203" t="str">
        <f t="array" ref="A242">IFERROR(INDEX('Annex 2 Designated EHV charges'!$A$11:$A$400, MATCH(0, IF(ISBLANK('Annex 2 Designated EHV charges'!$A$11:$A$400),1, COUNTIF(A$4:$A241, 'Annex 2 Designated EHV charges'!$A$11:$A$400)), 0)),"")</f>
        <v/>
      </c>
      <c r="B242" s="203" t="str">
        <f>IF($A242="","",VLOOKUP($A242,'Annex 2 Designated EHV charges'!$A:$O,2,0))</f>
        <v/>
      </c>
      <c r="C242" s="204" t="str">
        <f>IF($A242="","",VLOOKUP($A242,'Annex 2 Designated EHV charges'!$A:$O,3,0))</f>
        <v/>
      </c>
      <c r="D242" s="203" t="str">
        <f>IF($A242="","",VLOOKUP($A242,'Annex 2 Designated EHV charges'!$A:$O,7,0))</f>
        <v/>
      </c>
      <c r="E242" s="202" t="str">
        <f>IFERROR(IF(VLOOKUP($A242,'Annex 2 Designated EHV charges'!$A:$P,COLUMN(E242)+4,FALSE)=0,"",VLOOKUP($A242,'Annex 2 Designated EHV charges'!$A:$P,COLUMN(E242)+4,FALSE)),"")</f>
        <v/>
      </c>
      <c r="F242" s="201" t="str">
        <f>IFERROR(IF(VLOOKUP($A242,'Annex 2 Designated EHV charges'!$A:$P,COLUMN(F242)+4,FALSE)=0,"",VLOOKUP($A242,'Annex 2 Designated EHV charges'!$A:$P,COLUMN(F242)+4,FALSE)),"")</f>
        <v/>
      </c>
      <c r="G242" s="201" t="str">
        <f>IFERROR(IF(VLOOKUP($A242,'Annex 2 Designated EHV charges'!$A:$P,COLUMN(G242)+4,FALSE)=0,"",VLOOKUP($A242,'Annex 2 Designated EHV charges'!$A:$P,COLUMN(G242)+4,FALSE)),"")</f>
        <v/>
      </c>
      <c r="H242" s="201" t="str">
        <f>IFERROR(IF(VLOOKUP($A242,'Annex 2 Designated EHV charges'!$A:$P,COLUMN(H242)+4,FALSE)=0,"",VLOOKUP($A242,'Annex 2 Designated EHV charges'!$A:$P,COLUMN(H242)+4,FALSE)),"")</f>
        <v/>
      </c>
    </row>
    <row r="243" spans="1:8" x14ac:dyDescent="0.2">
      <c r="A243" s="203" t="str">
        <f t="array" ref="A243">IFERROR(INDEX('Annex 2 Designated EHV charges'!$A$11:$A$400, MATCH(0, IF(ISBLANK('Annex 2 Designated EHV charges'!$A$11:$A$400),1, COUNTIF(A$4:$A242, 'Annex 2 Designated EHV charges'!$A$11:$A$400)), 0)),"")</f>
        <v/>
      </c>
      <c r="B243" s="203" t="str">
        <f>IF($A243="","",VLOOKUP($A243,'Annex 2 Designated EHV charges'!$A:$O,2,0))</f>
        <v/>
      </c>
      <c r="C243" s="204" t="str">
        <f>IF($A243="","",VLOOKUP($A243,'Annex 2 Designated EHV charges'!$A:$O,3,0))</f>
        <v/>
      </c>
      <c r="D243" s="203" t="str">
        <f>IF($A243="","",VLOOKUP($A243,'Annex 2 Designated EHV charges'!$A:$O,7,0))</f>
        <v/>
      </c>
      <c r="E243" s="202" t="str">
        <f>IFERROR(IF(VLOOKUP($A243,'Annex 2 Designated EHV charges'!$A:$P,COLUMN(E243)+4,FALSE)=0,"",VLOOKUP($A243,'Annex 2 Designated EHV charges'!$A:$P,COLUMN(E243)+4,FALSE)),"")</f>
        <v/>
      </c>
      <c r="F243" s="201" t="str">
        <f>IFERROR(IF(VLOOKUP($A243,'Annex 2 Designated EHV charges'!$A:$P,COLUMN(F243)+4,FALSE)=0,"",VLOOKUP($A243,'Annex 2 Designated EHV charges'!$A:$P,COLUMN(F243)+4,FALSE)),"")</f>
        <v/>
      </c>
      <c r="G243" s="201" t="str">
        <f>IFERROR(IF(VLOOKUP($A243,'Annex 2 Designated EHV charges'!$A:$P,COLUMN(G243)+4,FALSE)=0,"",VLOOKUP($A243,'Annex 2 Designated EHV charges'!$A:$P,COLUMN(G243)+4,FALSE)),"")</f>
        <v/>
      </c>
      <c r="H243" s="201" t="str">
        <f>IFERROR(IF(VLOOKUP($A243,'Annex 2 Designated EHV charges'!$A:$P,COLUMN(H243)+4,FALSE)=0,"",VLOOKUP($A243,'Annex 2 Designated EHV charges'!$A:$P,COLUMN(H243)+4,FALSE)),"")</f>
        <v/>
      </c>
    </row>
    <row r="244" spans="1:8" x14ac:dyDescent="0.2">
      <c r="A244" s="203" t="str">
        <f t="array" ref="A244">IFERROR(INDEX('Annex 2 Designated EHV charges'!$A$11:$A$400, MATCH(0, IF(ISBLANK('Annex 2 Designated EHV charges'!$A$11:$A$400),1, COUNTIF(A$4:$A243, 'Annex 2 Designated EHV charges'!$A$11:$A$400)), 0)),"")</f>
        <v/>
      </c>
      <c r="B244" s="203" t="str">
        <f>IF($A244="","",VLOOKUP($A244,'Annex 2 Designated EHV charges'!$A:$O,2,0))</f>
        <v/>
      </c>
      <c r="C244" s="204" t="str">
        <f>IF($A244="","",VLOOKUP($A244,'Annex 2 Designated EHV charges'!$A:$O,3,0))</f>
        <v/>
      </c>
      <c r="D244" s="203" t="str">
        <f>IF($A244="","",VLOOKUP($A244,'Annex 2 Designated EHV charges'!$A:$O,7,0))</f>
        <v/>
      </c>
      <c r="E244" s="202" t="str">
        <f>IFERROR(IF(VLOOKUP($A244,'Annex 2 Designated EHV charges'!$A:$P,COLUMN(E244)+4,FALSE)=0,"",VLOOKUP($A244,'Annex 2 Designated EHV charges'!$A:$P,COLUMN(E244)+4,FALSE)),"")</f>
        <v/>
      </c>
      <c r="F244" s="201" t="str">
        <f>IFERROR(IF(VLOOKUP($A244,'Annex 2 Designated EHV charges'!$A:$P,COLUMN(F244)+4,FALSE)=0,"",VLOOKUP($A244,'Annex 2 Designated EHV charges'!$A:$P,COLUMN(F244)+4,FALSE)),"")</f>
        <v/>
      </c>
      <c r="G244" s="201" t="str">
        <f>IFERROR(IF(VLOOKUP($A244,'Annex 2 Designated EHV charges'!$A:$P,COLUMN(G244)+4,FALSE)=0,"",VLOOKUP($A244,'Annex 2 Designated EHV charges'!$A:$P,COLUMN(G244)+4,FALSE)),"")</f>
        <v/>
      </c>
      <c r="H244" s="201" t="str">
        <f>IFERROR(IF(VLOOKUP($A244,'Annex 2 Designated EHV charges'!$A:$P,COLUMN(H244)+4,FALSE)=0,"",VLOOKUP($A244,'Annex 2 Designated EHV charges'!$A:$P,COLUMN(H244)+4,FALSE)),"")</f>
        <v/>
      </c>
    </row>
    <row r="245" spans="1:8" x14ac:dyDescent="0.2">
      <c r="A245" s="203" t="str">
        <f t="array" ref="A245">IFERROR(INDEX('Annex 2 Designated EHV charges'!$A$11:$A$400, MATCH(0, IF(ISBLANK('Annex 2 Designated EHV charges'!$A$11:$A$400),1, COUNTIF(A$4:$A244, 'Annex 2 Designated EHV charges'!$A$11:$A$400)), 0)),"")</f>
        <v/>
      </c>
      <c r="B245" s="203" t="str">
        <f>IF($A245="","",VLOOKUP($A245,'Annex 2 Designated EHV charges'!$A:$O,2,0))</f>
        <v/>
      </c>
      <c r="C245" s="204" t="str">
        <f>IF($A245="","",VLOOKUP($A245,'Annex 2 Designated EHV charges'!$A:$O,3,0))</f>
        <v/>
      </c>
      <c r="D245" s="203" t="str">
        <f>IF($A245="","",VLOOKUP($A245,'Annex 2 Designated EHV charges'!$A:$O,7,0))</f>
        <v/>
      </c>
      <c r="E245" s="202" t="str">
        <f>IFERROR(IF(VLOOKUP($A245,'Annex 2 Designated EHV charges'!$A:$P,COLUMN(E245)+4,FALSE)=0,"",VLOOKUP($A245,'Annex 2 Designated EHV charges'!$A:$P,COLUMN(E245)+4,FALSE)),"")</f>
        <v/>
      </c>
      <c r="F245" s="201" t="str">
        <f>IFERROR(IF(VLOOKUP($A245,'Annex 2 Designated EHV charges'!$A:$P,COLUMN(F245)+4,FALSE)=0,"",VLOOKUP($A245,'Annex 2 Designated EHV charges'!$A:$P,COLUMN(F245)+4,FALSE)),"")</f>
        <v/>
      </c>
      <c r="G245" s="201" t="str">
        <f>IFERROR(IF(VLOOKUP($A245,'Annex 2 Designated EHV charges'!$A:$P,COLUMN(G245)+4,FALSE)=0,"",VLOOKUP($A245,'Annex 2 Designated EHV charges'!$A:$P,COLUMN(G245)+4,FALSE)),"")</f>
        <v/>
      </c>
      <c r="H245" s="201" t="str">
        <f>IFERROR(IF(VLOOKUP($A245,'Annex 2 Designated EHV charges'!$A:$P,COLUMN(H245)+4,FALSE)=0,"",VLOOKUP($A245,'Annex 2 Designated EHV charges'!$A:$P,COLUMN(H245)+4,FALSE)),"")</f>
        <v/>
      </c>
    </row>
    <row r="246" spans="1:8" x14ac:dyDescent="0.2">
      <c r="A246" s="203" t="str">
        <f t="array" ref="A246">IFERROR(INDEX('Annex 2 Designated EHV charges'!$A$11:$A$400, MATCH(0, IF(ISBLANK('Annex 2 Designated EHV charges'!$A$11:$A$400),1, COUNTIF(A$4:$A245, 'Annex 2 Designated EHV charges'!$A$11:$A$400)), 0)),"")</f>
        <v/>
      </c>
      <c r="B246" s="203" t="str">
        <f>IF($A246="","",VLOOKUP($A246,'Annex 2 Designated EHV charges'!$A:$O,2,0))</f>
        <v/>
      </c>
      <c r="C246" s="204" t="str">
        <f>IF($A246="","",VLOOKUP($A246,'Annex 2 Designated EHV charges'!$A:$O,3,0))</f>
        <v/>
      </c>
      <c r="D246" s="203" t="str">
        <f>IF($A246="","",VLOOKUP($A246,'Annex 2 Designated EHV charges'!$A:$O,7,0))</f>
        <v/>
      </c>
      <c r="E246" s="202" t="str">
        <f>IFERROR(IF(VLOOKUP($A246,'Annex 2 Designated EHV charges'!$A:$P,COLUMN(E246)+4,FALSE)=0,"",VLOOKUP($A246,'Annex 2 Designated EHV charges'!$A:$P,COLUMN(E246)+4,FALSE)),"")</f>
        <v/>
      </c>
      <c r="F246" s="201" t="str">
        <f>IFERROR(IF(VLOOKUP($A246,'Annex 2 Designated EHV charges'!$A:$P,COLUMN(F246)+4,FALSE)=0,"",VLOOKUP($A246,'Annex 2 Designated EHV charges'!$A:$P,COLUMN(F246)+4,FALSE)),"")</f>
        <v/>
      </c>
      <c r="G246" s="201" t="str">
        <f>IFERROR(IF(VLOOKUP($A246,'Annex 2 Designated EHV charges'!$A:$P,COLUMN(G246)+4,FALSE)=0,"",VLOOKUP($A246,'Annex 2 Designated EHV charges'!$A:$P,COLUMN(G246)+4,FALSE)),"")</f>
        <v/>
      </c>
      <c r="H246" s="201" t="str">
        <f>IFERROR(IF(VLOOKUP($A246,'Annex 2 Designated EHV charges'!$A:$P,COLUMN(H246)+4,FALSE)=0,"",VLOOKUP($A246,'Annex 2 Designated EHV charges'!$A:$P,COLUMN(H246)+4,FALSE)),"")</f>
        <v/>
      </c>
    </row>
    <row r="247" spans="1:8" x14ac:dyDescent="0.2">
      <c r="A247" s="203" t="str">
        <f t="array" ref="A247">IFERROR(INDEX('Annex 2 Designated EHV charges'!$A$11:$A$400, MATCH(0, IF(ISBLANK('Annex 2 Designated EHV charges'!$A$11:$A$400),1, COUNTIF(A$4:$A246, 'Annex 2 Designated EHV charges'!$A$11:$A$400)), 0)),"")</f>
        <v/>
      </c>
      <c r="B247" s="203" t="str">
        <f>IF($A247="","",VLOOKUP($A247,'Annex 2 Designated EHV charges'!$A:$O,2,0))</f>
        <v/>
      </c>
      <c r="C247" s="204" t="str">
        <f>IF($A247="","",VLOOKUP($A247,'Annex 2 Designated EHV charges'!$A:$O,3,0))</f>
        <v/>
      </c>
      <c r="D247" s="203" t="str">
        <f>IF($A247="","",VLOOKUP($A247,'Annex 2 Designated EHV charges'!$A:$O,7,0))</f>
        <v/>
      </c>
      <c r="E247" s="202" t="str">
        <f>IFERROR(IF(VLOOKUP($A247,'Annex 2 Designated EHV charges'!$A:$P,COLUMN(E247)+4,FALSE)=0,"",VLOOKUP($A247,'Annex 2 Designated EHV charges'!$A:$P,COLUMN(E247)+4,FALSE)),"")</f>
        <v/>
      </c>
      <c r="F247" s="201" t="str">
        <f>IFERROR(IF(VLOOKUP($A247,'Annex 2 Designated EHV charges'!$A:$P,COLUMN(F247)+4,FALSE)=0,"",VLOOKUP($A247,'Annex 2 Designated EHV charges'!$A:$P,COLUMN(F247)+4,FALSE)),"")</f>
        <v/>
      </c>
      <c r="G247" s="201" t="str">
        <f>IFERROR(IF(VLOOKUP($A247,'Annex 2 Designated EHV charges'!$A:$P,COLUMN(G247)+4,FALSE)=0,"",VLOOKUP($A247,'Annex 2 Designated EHV charges'!$A:$P,COLUMN(G247)+4,FALSE)),"")</f>
        <v/>
      </c>
      <c r="H247" s="201" t="str">
        <f>IFERROR(IF(VLOOKUP($A247,'Annex 2 Designated EHV charges'!$A:$P,COLUMN(H247)+4,FALSE)=0,"",VLOOKUP($A247,'Annex 2 Designated EHV charges'!$A:$P,COLUMN(H247)+4,FALSE)),"")</f>
        <v/>
      </c>
    </row>
    <row r="248" spans="1:8" x14ac:dyDescent="0.2">
      <c r="A248" s="203" t="str">
        <f t="array" ref="A248">IFERROR(INDEX('Annex 2 Designated EHV charges'!$A$11:$A$400, MATCH(0, IF(ISBLANK('Annex 2 Designated EHV charges'!$A$11:$A$400),1, COUNTIF(A$4:$A247, 'Annex 2 Designated EHV charges'!$A$11:$A$400)), 0)),"")</f>
        <v/>
      </c>
      <c r="B248" s="203" t="str">
        <f>IF($A248="","",VLOOKUP($A248,'Annex 2 Designated EHV charges'!$A:$O,2,0))</f>
        <v/>
      </c>
      <c r="C248" s="204" t="str">
        <f>IF($A248="","",VLOOKUP($A248,'Annex 2 Designated EHV charges'!$A:$O,3,0))</f>
        <v/>
      </c>
      <c r="D248" s="203" t="str">
        <f>IF($A248="","",VLOOKUP($A248,'Annex 2 Designated EHV charges'!$A:$O,7,0))</f>
        <v/>
      </c>
      <c r="E248" s="202" t="str">
        <f>IFERROR(IF(VLOOKUP($A248,'Annex 2 Designated EHV charges'!$A:$P,COLUMN(E248)+4,FALSE)=0,"",VLOOKUP($A248,'Annex 2 Designated EHV charges'!$A:$P,COLUMN(E248)+4,FALSE)),"")</f>
        <v/>
      </c>
      <c r="F248" s="201" t="str">
        <f>IFERROR(IF(VLOOKUP($A248,'Annex 2 Designated EHV charges'!$A:$P,COLUMN(F248)+4,FALSE)=0,"",VLOOKUP($A248,'Annex 2 Designated EHV charges'!$A:$P,COLUMN(F248)+4,FALSE)),"")</f>
        <v/>
      </c>
      <c r="G248" s="201" t="str">
        <f>IFERROR(IF(VLOOKUP($A248,'Annex 2 Designated EHV charges'!$A:$P,COLUMN(G248)+4,FALSE)=0,"",VLOOKUP($A248,'Annex 2 Designated EHV charges'!$A:$P,COLUMN(G248)+4,FALSE)),"")</f>
        <v/>
      </c>
      <c r="H248" s="201" t="str">
        <f>IFERROR(IF(VLOOKUP($A248,'Annex 2 Designated EHV charges'!$A:$P,COLUMN(H248)+4,FALSE)=0,"",VLOOKUP($A248,'Annex 2 Designated EHV charges'!$A:$P,COLUMN(H248)+4,FALSE)),"")</f>
        <v/>
      </c>
    </row>
    <row r="249" spans="1:8" x14ac:dyDescent="0.2">
      <c r="A249" s="203" t="str">
        <f t="array" ref="A249">IFERROR(INDEX('Annex 2 Designated EHV charges'!$A$11:$A$400, MATCH(0, IF(ISBLANK('Annex 2 Designated EHV charges'!$A$11:$A$400),1, COUNTIF(A$4:$A248, 'Annex 2 Designated EHV charges'!$A$11:$A$400)), 0)),"")</f>
        <v/>
      </c>
      <c r="B249" s="203" t="str">
        <f>IF($A249="","",VLOOKUP($A249,'Annex 2 Designated EHV charges'!$A:$O,2,0))</f>
        <v/>
      </c>
      <c r="C249" s="204" t="str">
        <f>IF($A249="","",VLOOKUP($A249,'Annex 2 Designated EHV charges'!$A:$O,3,0))</f>
        <v/>
      </c>
      <c r="D249" s="203" t="str">
        <f>IF($A249="","",VLOOKUP($A249,'Annex 2 Designated EHV charges'!$A:$O,7,0))</f>
        <v/>
      </c>
      <c r="E249" s="202" t="str">
        <f>IFERROR(IF(VLOOKUP($A249,'Annex 2 Designated EHV charges'!$A:$P,COLUMN(E249)+4,FALSE)=0,"",VLOOKUP($A249,'Annex 2 Designated EHV charges'!$A:$P,COLUMN(E249)+4,FALSE)),"")</f>
        <v/>
      </c>
      <c r="F249" s="201" t="str">
        <f>IFERROR(IF(VLOOKUP($A249,'Annex 2 Designated EHV charges'!$A:$P,COLUMN(F249)+4,FALSE)=0,"",VLOOKUP($A249,'Annex 2 Designated EHV charges'!$A:$P,COLUMN(F249)+4,FALSE)),"")</f>
        <v/>
      </c>
      <c r="G249" s="201" t="str">
        <f>IFERROR(IF(VLOOKUP($A249,'Annex 2 Designated EHV charges'!$A:$P,COLUMN(G249)+4,FALSE)=0,"",VLOOKUP($A249,'Annex 2 Designated EHV charges'!$A:$P,COLUMN(G249)+4,FALSE)),"")</f>
        <v/>
      </c>
      <c r="H249" s="201" t="str">
        <f>IFERROR(IF(VLOOKUP($A249,'Annex 2 Designated EHV charges'!$A:$P,COLUMN(H249)+4,FALSE)=0,"",VLOOKUP($A249,'Annex 2 Designated EHV charges'!$A:$P,COLUMN(H249)+4,FALSE)),"")</f>
        <v/>
      </c>
    </row>
    <row r="250" spans="1:8" x14ac:dyDescent="0.2">
      <c r="A250" s="203" t="str">
        <f t="array" ref="A250">IFERROR(INDEX('Annex 2 Designated EHV charges'!$A$11:$A$400, MATCH(0, IF(ISBLANK('Annex 2 Designated EHV charges'!$A$11:$A$400),1, COUNTIF(A$4:$A249, 'Annex 2 Designated EHV charges'!$A$11:$A$400)), 0)),"")</f>
        <v/>
      </c>
      <c r="B250" s="203" t="str">
        <f>IF($A250="","",VLOOKUP($A250,'Annex 2 Designated EHV charges'!$A:$O,2,0))</f>
        <v/>
      </c>
      <c r="C250" s="204" t="str">
        <f>IF($A250="","",VLOOKUP($A250,'Annex 2 Designated EHV charges'!$A:$O,3,0))</f>
        <v/>
      </c>
      <c r="D250" s="203" t="str">
        <f>IF($A250="","",VLOOKUP($A250,'Annex 2 Designated EHV charges'!$A:$O,7,0))</f>
        <v/>
      </c>
      <c r="E250" s="202" t="str">
        <f>IFERROR(IF(VLOOKUP($A250,'Annex 2 Designated EHV charges'!$A:$P,COLUMN(E250)+4,FALSE)=0,"",VLOOKUP($A250,'Annex 2 Designated EHV charges'!$A:$P,COLUMN(E250)+4,FALSE)),"")</f>
        <v/>
      </c>
      <c r="F250" s="201" t="str">
        <f>IFERROR(IF(VLOOKUP($A250,'Annex 2 Designated EHV charges'!$A:$P,COLUMN(F250)+4,FALSE)=0,"",VLOOKUP($A250,'Annex 2 Designated EHV charges'!$A:$P,COLUMN(F250)+4,FALSE)),"")</f>
        <v/>
      </c>
      <c r="G250" s="201" t="str">
        <f>IFERROR(IF(VLOOKUP($A250,'Annex 2 Designated EHV charges'!$A:$P,COLUMN(G250)+4,FALSE)=0,"",VLOOKUP($A250,'Annex 2 Designated EHV charges'!$A:$P,COLUMN(G250)+4,FALSE)),"")</f>
        <v/>
      </c>
      <c r="H250" s="201" t="str">
        <f>IFERROR(IF(VLOOKUP($A250,'Annex 2 Designated EHV charges'!$A:$P,COLUMN(H250)+4,FALSE)=0,"",VLOOKUP($A250,'Annex 2 Designated EHV charges'!$A:$P,COLUMN(H250)+4,FALSE)),"")</f>
        <v/>
      </c>
    </row>
    <row r="251" spans="1:8" x14ac:dyDescent="0.2">
      <c r="A251" s="203" t="str">
        <f t="array" ref="A251">IFERROR(INDEX('Annex 2 Designated EHV charges'!$A$11:$A$400, MATCH(0, IF(ISBLANK('Annex 2 Designated EHV charges'!$A$11:$A$400),1, COUNTIF(A$4:$A250, 'Annex 2 Designated EHV charges'!$A$11:$A$400)), 0)),"")</f>
        <v/>
      </c>
      <c r="B251" s="203" t="str">
        <f>IF($A251="","",VLOOKUP($A251,'Annex 2 Designated EHV charges'!$A:$O,2,0))</f>
        <v/>
      </c>
      <c r="C251" s="204" t="str">
        <f>IF($A251="","",VLOOKUP($A251,'Annex 2 Designated EHV charges'!$A:$O,3,0))</f>
        <v/>
      </c>
      <c r="D251" s="203" t="str">
        <f>IF($A251="","",VLOOKUP($A251,'Annex 2 Designated EHV charges'!$A:$O,7,0))</f>
        <v/>
      </c>
      <c r="E251" s="202" t="str">
        <f>IFERROR(IF(VLOOKUP($A251,'Annex 2 Designated EHV charges'!$A:$P,COLUMN(E251)+4,FALSE)=0,"",VLOOKUP($A251,'Annex 2 Designated EHV charges'!$A:$P,COLUMN(E251)+4,FALSE)),"")</f>
        <v/>
      </c>
      <c r="F251" s="201" t="str">
        <f>IFERROR(IF(VLOOKUP($A251,'Annex 2 Designated EHV charges'!$A:$P,COLUMN(F251)+4,FALSE)=0,"",VLOOKUP($A251,'Annex 2 Designated EHV charges'!$A:$P,COLUMN(F251)+4,FALSE)),"")</f>
        <v/>
      </c>
      <c r="G251" s="201" t="str">
        <f>IFERROR(IF(VLOOKUP($A251,'Annex 2 Designated EHV charges'!$A:$P,COLUMN(G251)+4,FALSE)=0,"",VLOOKUP($A251,'Annex 2 Designated EHV charges'!$A:$P,COLUMN(G251)+4,FALSE)),"")</f>
        <v/>
      </c>
      <c r="H251" s="201" t="str">
        <f>IFERROR(IF(VLOOKUP($A251,'Annex 2 Designated EHV charges'!$A:$P,COLUMN(H251)+4,FALSE)=0,"",VLOOKUP($A251,'Annex 2 Designated EHV charges'!$A:$P,COLUMN(H251)+4,FALSE)),"")</f>
        <v/>
      </c>
    </row>
    <row r="252" spans="1:8" x14ac:dyDescent="0.2">
      <c r="A252" s="203" t="str">
        <f t="array" ref="A252">IFERROR(INDEX('Annex 2 Designated EHV charges'!$A$11:$A$400, MATCH(0, IF(ISBLANK('Annex 2 Designated EHV charges'!$A$11:$A$400),1, COUNTIF(A$4:$A251, 'Annex 2 Designated EHV charges'!$A$11:$A$400)), 0)),"")</f>
        <v/>
      </c>
      <c r="B252" s="203" t="str">
        <f>IF($A252="","",VLOOKUP($A252,'Annex 2 Designated EHV charges'!$A:$O,2,0))</f>
        <v/>
      </c>
      <c r="C252" s="204" t="str">
        <f>IF($A252="","",VLOOKUP($A252,'Annex 2 Designated EHV charges'!$A:$O,3,0))</f>
        <v/>
      </c>
      <c r="D252" s="203" t="str">
        <f>IF($A252="","",VLOOKUP($A252,'Annex 2 Designated EHV charges'!$A:$O,7,0))</f>
        <v/>
      </c>
      <c r="E252" s="202" t="str">
        <f>IFERROR(IF(VLOOKUP($A252,'Annex 2 Designated EHV charges'!$A:$P,COLUMN(E252)+4,FALSE)=0,"",VLOOKUP($A252,'Annex 2 Designated EHV charges'!$A:$P,COLUMN(E252)+4,FALSE)),"")</f>
        <v/>
      </c>
      <c r="F252" s="201" t="str">
        <f>IFERROR(IF(VLOOKUP($A252,'Annex 2 Designated EHV charges'!$A:$P,COLUMN(F252)+4,FALSE)=0,"",VLOOKUP($A252,'Annex 2 Designated EHV charges'!$A:$P,COLUMN(F252)+4,FALSE)),"")</f>
        <v/>
      </c>
      <c r="G252" s="201" t="str">
        <f>IFERROR(IF(VLOOKUP($A252,'Annex 2 Designated EHV charges'!$A:$P,COLUMN(G252)+4,FALSE)=0,"",VLOOKUP($A252,'Annex 2 Designated EHV charges'!$A:$P,COLUMN(G252)+4,FALSE)),"")</f>
        <v/>
      </c>
      <c r="H252" s="201" t="str">
        <f>IFERROR(IF(VLOOKUP($A252,'Annex 2 Designated EHV charges'!$A:$P,COLUMN(H252)+4,FALSE)=0,"",VLOOKUP($A252,'Annex 2 Designated EHV charges'!$A:$P,COLUMN(H252)+4,FALSE)),"")</f>
        <v/>
      </c>
    </row>
    <row r="253" spans="1:8" x14ac:dyDescent="0.2">
      <c r="A253" s="203" t="str">
        <f t="array" ref="A253">IFERROR(INDEX('Annex 2 Designated EHV charges'!$A$11:$A$400, MATCH(0, IF(ISBLANK('Annex 2 Designated EHV charges'!$A$11:$A$400),1, COUNTIF(A$4:$A252, 'Annex 2 Designated EHV charges'!$A$11:$A$400)), 0)),"")</f>
        <v/>
      </c>
      <c r="B253" s="203" t="str">
        <f>IF($A253="","",VLOOKUP($A253,'Annex 2 Designated EHV charges'!$A:$O,2,0))</f>
        <v/>
      </c>
      <c r="C253" s="204" t="str">
        <f>IF($A253="","",VLOOKUP($A253,'Annex 2 Designated EHV charges'!$A:$O,3,0))</f>
        <v/>
      </c>
      <c r="D253" s="203" t="str">
        <f>IF($A253="","",VLOOKUP($A253,'Annex 2 Designated EHV charges'!$A:$O,7,0))</f>
        <v/>
      </c>
      <c r="E253" s="202" t="str">
        <f>IFERROR(IF(VLOOKUP($A253,'Annex 2 Designated EHV charges'!$A:$P,COLUMN(E253)+4,FALSE)=0,"",VLOOKUP($A253,'Annex 2 Designated EHV charges'!$A:$P,COLUMN(E253)+4,FALSE)),"")</f>
        <v/>
      </c>
      <c r="F253" s="201" t="str">
        <f>IFERROR(IF(VLOOKUP($A253,'Annex 2 Designated EHV charges'!$A:$P,COLUMN(F253)+4,FALSE)=0,"",VLOOKUP($A253,'Annex 2 Designated EHV charges'!$A:$P,COLUMN(F253)+4,FALSE)),"")</f>
        <v/>
      </c>
      <c r="G253" s="201" t="str">
        <f>IFERROR(IF(VLOOKUP($A253,'Annex 2 Designated EHV charges'!$A:$P,COLUMN(G253)+4,FALSE)=0,"",VLOOKUP($A253,'Annex 2 Designated EHV charges'!$A:$P,COLUMN(G253)+4,FALSE)),"")</f>
        <v/>
      </c>
      <c r="H253" s="201" t="str">
        <f>IFERROR(IF(VLOOKUP($A253,'Annex 2 Designated EHV charges'!$A:$P,COLUMN(H253)+4,FALSE)=0,"",VLOOKUP($A253,'Annex 2 Designated EHV charges'!$A:$P,COLUMN(H253)+4,FALSE)),"")</f>
        <v/>
      </c>
    </row>
    <row r="254" spans="1:8" x14ac:dyDescent="0.2">
      <c r="A254" s="203" t="str">
        <f t="array" ref="A254">IFERROR(INDEX('Annex 2 Designated EHV charges'!$A$11:$A$400, MATCH(0, IF(ISBLANK('Annex 2 Designated EHV charges'!$A$11:$A$400),1, COUNTIF(A$4:$A253, 'Annex 2 Designated EHV charges'!$A$11:$A$400)), 0)),"")</f>
        <v/>
      </c>
      <c r="B254" s="203" t="str">
        <f>IF($A254="","",VLOOKUP($A254,'Annex 2 Designated EHV charges'!$A:$O,2,0))</f>
        <v/>
      </c>
      <c r="C254" s="204" t="str">
        <f>IF($A254="","",VLOOKUP($A254,'Annex 2 Designated EHV charges'!$A:$O,3,0))</f>
        <v/>
      </c>
      <c r="D254" s="203" t="str">
        <f>IF($A254="","",VLOOKUP($A254,'Annex 2 Designated EHV charges'!$A:$O,7,0))</f>
        <v/>
      </c>
      <c r="E254" s="202" t="str">
        <f>IFERROR(IF(VLOOKUP($A254,'Annex 2 Designated EHV charges'!$A:$P,COLUMN(E254)+4,FALSE)=0,"",VLOOKUP($A254,'Annex 2 Designated EHV charges'!$A:$P,COLUMN(E254)+4,FALSE)),"")</f>
        <v/>
      </c>
      <c r="F254" s="201" t="str">
        <f>IFERROR(IF(VLOOKUP($A254,'Annex 2 Designated EHV charges'!$A:$P,COLUMN(F254)+4,FALSE)=0,"",VLOOKUP($A254,'Annex 2 Designated EHV charges'!$A:$P,COLUMN(F254)+4,FALSE)),"")</f>
        <v/>
      </c>
      <c r="G254" s="201" t="str">
        <f>IFERROR(IF(VLOOKUP($A254,'Annex 2 Designated EHV charges'!$A:$P,COLUMN(G254)+4,FALSE)=0,"",VLOOKUP($A254,'Annex 2 Designated EHV charges'!$A:$P,COLUMN(G254)+4,FALSE)),"")</f>
        <v/>
      </c>
      <c r="H254" s="201" t="str">
        <f>IFERROR(IF(VLOOKUP($A254,'Annex 2 Designated EHV charges'!$A:$P,COLUMN(H254)+4,FALSE)=0,"",VLOOKUP($A254,'Annex 2 Designated EHV charges'!$A:$P,COLUMN(H254)+4,FALSE)),"")</f>
        <v/>
      </c>
    </row>
    <row r="255" spans="1:8" x14ac:dyDescent="0.2">
      <c r="A255" s="203" t="str">
        <f t="array" ref="A255">IFERROR(INDEX('Annex 2 Designated EHV charges'!$A$11:$A$400, MATCH(0, IF(ISBLANK('Annex 2 Designated EHV charges'!$A$11:$A$400),1, COUNTIF(A$4:$A254, 'Annex 2 Designated EHV charges'!$A$11:$A$400)), 0)),"")</f>
        <v/>
      </c>
      <c r="B255" s="203" t="str">
        <f>IF($A255="","",VLOOKUP($A255,'Annex 2 Designated EHV charges'!$A:$O,2,0))</f>
        <v/>
      </c>
      <c r="C255" s="204" t="str">
        <f>IF($A255="","",VLOOKUP($A255,'Annex 2 Designated EHV charges'!$A:$O,3,0))</f>
        <v/>
      </c>
      <c r="D255" s="203" t="str">
        <f>IF($A255="","",VLOOKUP($A255,'Annex 2 Designated EHV charges'!$A:$O,7,0))</f>
        <v/>
      </c>
      <c r="E255" s="202" t="str">
        <f>IFERROR(IF(VLOOKUP($A255,'Annex 2 Designated EHV charges'!$A:$P,COLUMN(E255)+4,FALSE)=0,"",VLOOKUP($A255,'Annex 2 Designated EHV charges'!$A:$P,COLUMN(E255)+4,FALSE)),"")</f>
        <v/>
      </c>
      <c r="F255" s="201" t="str">
        <f>IFERROR(IF(VLOOKUP($A255,'Annex 2 Designated EHV charges'!$A:$P,COLUMN(F255)+4,FALSE)=0,"",VLOOKUP($A255,'Annex 2 Designated EHV charges'!$A:$P,COLUMN(F255)+4,FALSE)),"")</f>
        <v/>
      </c>
      <c r="G255" s="201" t="str">
        <f>IFERROR(IF(VLOOKUP($A255,'Annex 2 Designated EHV charges'!$A:$P,COLUMN(G255)+4,FALSE)=0,"",VLOOKUP($A255,'Annex 2 Designated EHV charges'!$A:$P,COLUMN(G255)+4,FALSE)),"")</f>
        <v/>
      </c>
      <c r="H255" s="201" t="str">
        <f>IFERROR(IF(VLOOKUP($A255,'Annex 2 Designated EHV charges'!$A:$P,COLUMN(H255)+4,FALSE)=0,"",VLOOKUP($A255,'Annex 2 Designated EHV charges'!$A:$P,COLUMN(H255)+4,FALSE)),"")</f>
        <v/>
      </c>
    </row>
    <row r="256" spans="1:8" x14ac:dyDescent="0.2">
      <c r="A256" s="203" t="str">
        <f t="array" ref="A256">IFERROR(INDEX('Annex 2 Designated EHV charges'!$A$11:$A$400, MATCH(0, IF(ISBLANK('Annex 2 Designated EHV charges'!$A$11:$A$400),1, COUNTIF(A$4:$A255, 'Annex 2 Designated EHV charges'!$A$11:$A$400)), 0)),"")</f>
        <v/>
      </c>
      <c r="B256" s="203" t="str">
        <f>IF($A256="","",VLOOKUP($A256,'Annex 2 Designated EHV charges'!$A:$O,2,0))</f>
        <v/>
      </c>
      <c r="C256" s="204" t="str">
        <f>IF($A256="","",VLOOKUP($A256,'Annex 2 Designated EHV charges'!$A:$O,3,0))</f>
        <v/>
      </c>
      <c r="D256" s="203" t="str">
        <f>IF($A256="","",VLOOKUP($A256,'Annex 2 Designated EHV charges'!$A:$O,7,0))</f>
        <v/>
      </c>
      <c r="E256" s="202" t="str">
        <f>IFERROR(IF(VLOOKUP($A256,'Annex 2 Designated EHV charges'!$A:$P,COLUMN(E256)+4,FALSE)=0,"",VLOOKUP($A256,'Annex 2 Designated EHV charges'!$A:$P,COLUMN(E256)+4,FALSE)),"")</f>
        <v/>
      </c>
      <c r="F256" s="201" t="str">
        <f>IFERROR(IF(VLOOKUP($A256,'Annex 2 Designated EHV charges'!$A:$P,COLUMN(F256)+4,FALSE)=0,"",VLOOKUP($A256,'Annex 2 Designated EHV charges'!$A:$P,COLUMN(F256)+4,FALSE)),"")</f>
        <v/>
      </c>
      <c r="G256" s="201" t="str">
        <f>IFERROR(IF(VLOOKUP($A256,'Annex 2 Designated EHV charges'!$A:$P,COLUMN(G256)+4,FALSE)=0,"",VLOOKUP($A256,'Annex 2 Designated EHV charges'!$A:$P,COLUMN(G256)+4,FALSE)),"")</f>
        <v/>
      </c>
      <c r="H256" s="201" t="str">
        <f>IFERROR(IF(VLOOKUP($A256,'Annex 2 Designated EHV charges'!$A:$P,COLUMN(H256)+4,FALSE)=0,"",VLOOKUP($A256,'Annex 2 Designated EHV charges'!$A:$P,COLUMN(H256)+4,FALSE)),"")</f>
        <v/>
      </c>
    </row>
    <row r="257" spans="1:8" x14ac:dyDescent="0.2">
      <c r="A257" s="203" t="str">
        <f t="array" ref="A257">IFERROR(INDEX('Annex 2 Designated EHV charges'!$A$11:$A$400, MATCH(0, IF(ISBLANK('Annex 2 Designated EHV charges'!$A$11:$A$400),1, COUNTIF(A$4:$A256, 'Annex 2 Designated EHV charges'!$A$11:$A$400)), 0)),"")</f>
        <v/>
      </c>
      <c r="B257" s="203" t="str">
        <f>IF($A257="","",VLOOKUP($A257,'Annex 2 Designated EHV charges'!$A:$O,2,0))</f>
        <v/>
      </c>
      <c r="C257" s="204" t="str">
        <f>IF($A257="","",VLOOKUP($A257,'Annex 2 Designated EHV charges'!$A:$O,3,0))</f>
        <v/>
      </c>
      <c r="D257" s="203" t="str">
        <f>IF($A257="","",VLOOKUP($A257,'Annex 2 Designated EHV charges'!$A:$O,7,0))</f>
        <v/>
      </c>
      <c r="E257" s="202" t="str">
        <f>IFERROR(IF(VLOOKUP($A257,'Annex 2 Designated EHV charges'!$A:$P,COLUMN(E257)+4,FALSE)=0,"",VLOOKUP($A257,'Annex 2 Designated EHV charges'!$A:$P,COLUMN(E257)+4,FALSE)),"")</f>
        <v/>
      </c>
      <c r="F257" s="201" t="str">
        <f>IFERROR(IF(VLOOKUP($A257,'Annex 2 Designated EHV charges'!$A:$P,COLUMN(F257)+4,FALSE)=0,"",VLOOKUP($A257,'Annex 2 Designated EHV charges'!$A:$P,COLUMN(F257)+4,FALSE)),"")</f>
        <v/>
      </c>
      <c r="G257" s="201" t="str">
        <f>IFERROR(IF(VLOOKUP($A257,'Annex 2 Designated EHV charges'!$A:$P,COLUMN(G257)+4,FALSE)=0,"",VLOOKUP($A257,'Annex 2 Designated EHV charges'!$A:$P,COLUMN(G257)+4,FALSE)),"")</f>
        <v/>
      </c>
      <c r="H257" s="201" t="str">
        <f>IFERROR(IF(VLOOKUP($A257,'Annex 2 Designated EHV charges'!$A:$P,COLUMN(H257)+4,FALSE)=0,"",VLOOKUP($A257,'Annex 2 Designated EHV charges'!$A:$P,COLUMN(H257)+4,FALSE)),"")</f>
        <v/>
      </c>
    </row>
    <row r="258" spans="1:8" x14ac:dyDescent="0.2">
      <c r="A258" s="203" t="str">
        <f t="array" ref="A258">IFERROR(INDEX('Annex 2 Designated EHV charges'!$A$11:$A$400, MATCH(0, IF(ISBLANK('Annex 2 Designated EHV charges'!$A$11:$A$400),1, COUNTIF(A$4:$A257, 'Annex 2 Designated EHV charges'!$A$11:$A$400)), 0)),"")</f>
        <v/>
      </c>
      <c r="B258" s="203" t="str">
        <f>IF($A258="","",VLOOKUP($A258,'Annex 2 Designated EHV charges'!$A:$O,2,0))</f>
        <v/>
      </c>
      <c r="C258" s="204" t="str">
        <f>IF($A258="","",VLOOKUP($A258,'Annex 2 Designated EHV charges'!$A:$O,3,0))</f>
        <v/>
      </c>
      <c r="D258" s="203" t="str">
        <f>IF($A258="","",VLOOKUP($A258,'Annex 2 Designated EHV charges'!$A:$O,7,0))</f>
        <v/>
      </c>
      <c r="E258" s="202" t="str">
        <f>IFERROR(IF(VLOOKUP($A258,'Annex 2 Designated EHV charges'!$A:$P,COLUMN(E258)+4,FALSE)=0,"",VLOOKUP($A258,'Annex 2 Designated EHV charges'!$A:$P,COLUMN(E258)+4,FALSE)),"")</f>
        <v/>
      </c>
      <c r="F258" s="201" t="str">
        <f>IFERROR(IF(VLOOKUP($A258,'Annex 2 Designated EHV charges'!$A:$P,COLUMN(F258)+4,FALSE)=0,"",VLOOKUP($A258,'Annex 2 Designated EHV charges'!$A:$P,COLUMN(F258)+4,FALSE)),"")</f>
        <v/>
      </c>
      <c r="G258" s="201" t="str">
        <f>IFERROR(IF(VLOOKUP($A258,'Annex 2 Designated EHV charges'!$A:$P,COLUMN(G258)+4,FALSE)=0,"",VLOOKUP($A258,'Annex 2 Designated EHV charges'!$A:$P,COLUMN(G258)+4,FALSE)),"")</f>
        <v/>
      </c>
      <c r="H258" s="201" t="str">
        <f>IFERROR(IF(VLOOKUP($A258,'Annex 2 Designated EHV charges'!$A:$P,COLUMN(H258)+4,FALSE)=0,"",VLOOKUP($A258,'Annex 2 Designated EHV charges'!$A:$P,COLUMN(H258)+4,FALSE)),"")</f>
        <v/>
      </c>
    </row>
    <row r="259" spans="1:8" x14ac:dyDescent="0.2">
      <c r="A259" s="203" t="str">
        <f t="array" ref="A259">IFERROR(INDEX('Annex 2 Designated EHV charges'!$A$11:$A$400, MATCH(0, IF(ISBLANK('Annex 2 Designated EHV charges'!$A$11:$A$400),1, COUNTIF(A$4:$A258, 'Annex 2 Designated EHV charges'!$A$11:$A$400)), 0)),"")</f>
        <v/>
      </c>
      <c r="B259" s="203" t="str">
        <f>IF($A259="","",VLOOKUP($A259,'Annex 2 Designated EHV charges'!$A:$O,2,0))</f>
        <v/>
      </c>
      <c r="C259" s="204" t="str">
        <f>IF($A259="","",VLOOKUP($A259,'Annex 2 Designated EHV charges'!$A:$O,3,0))</f>
        <v/>
      </c>
      <c r="D259" s="203" t="str">
        <f>IF($A259="","",VLOOKUP($A259,'Annex 2 Designated EHV charges'!$A:$O,7,0))</f>
        <v/>
      </c>
      <c r="E259" s="202" t="str">
        <f>IFERROR(IF(VLOOKUP($A259,'Annex 2 Designated EHV charges'!$A:$P,COLUMN(E259)+4,FALSE)=0,"",VLOOKUP($A259,'Annex 2 Designated EHV charges'!$A:$P,COLUMN(E259)+4,FALSE)),"")</f>
        <v/>
      </c>
      <c r="F259" s="201" t="str">
        <f>IFERROR(IF(VLOOKUP($A259,'Annex 2 Designated EHV charges'!$A:$P,COLUMN(F259)+4,FALSE)=0,"",VLOOKUP($A259,'Annex 2 Designated EHV charges'!$A:$P,COLUMN(F259)+4,FALSE)),"")</f>
        <v/>
      </c>
      <c r="G259" s="201" t="str">
        <f>IFERROR(IF(VLOOKUP($A259,'Annex 2 Designated EHV charges'!$A:$P,COLUMN(G259)+4,FALSE)=0,"",VLOOKUP($A259,'Annex 2 Designated EHV charges'!$A:$P,COLUMN(G259)+4,FALSE)),"")</f>
        <v/>
      </c>
      <c r="H259" s="201" t="str">
        <f>IFERROR(IF(VLOOKUP($A259,'Annex 2 Designated EHV charges'!$A:$P,COLUMN(H259)+4,FALSE)=0,"",VLOOKUP($A259,'Annex 2 Designated EHV charges'!$A:$P,COLUMN(H259)+4,FALSE)),"")</f>
        <v/>
      </c>
    </row>
    <row r="260" spans="1:8" x14ac:dyDescent="0.2">
      <c r="A260" s="203" t="str">
        <f t="array" ref="A260">IFERROR(INDEX('Annex 2 Designated EHV charges'!$A$11:$A$400, MATCH(0, IF(ISBLANK('Annex 2 Designated EHV charges'!$A$11:$A$400),1, COUNTIF(A$4:$A259, 'Annex 2 Designated EHV charges'!$A$11:$A$400)), 0)),"")</f>
        <v/>
      </c>
      <c r="B260" s="203" t="str">
        <f>IF($A260="","",VLOOKUP($A260,'Annex 2 Designated EHV charges'!$A:$O,2,0))</f>
        <v/>
      </c>
      <c r="C260" s="204" t="str">
        <f>IF($A260="","",VLOOKUP($A260,'Annex 2 Designated EHV charges'!$A:$O,3,0))</f>
        <v/>
      </c>
      <c r="D260" s="203" t="str">
        <f>IF($A260="","",VLOOKUP($A260,'Annex 2 Designated EHV charges'!$A:$O,7,0))</f>
        <v/>
      </c>
      <c r="E260" s="202" t="str">
        <f>IFERROR(IF(VLOOKUP($A260,'Annex 2 Designated EHV charges'!$A:$P,COLUMN(E260)+4,FALSE)=0,"",VLOOKUP($A260,'Annex 2 Designated EHV charges'!$A:$P,COLUMN(E260)+4,FALSE)),"")</f>
        <v/>
      </c>
      <c r="F260" s="201" t="str">
        <f>IFERROR(IF(VLOOKUP($A260,'Annex 2 Designated EHV charges'!$A:$P,COLUMN(F260)+4,FALSE)=0,"",VLOOKUP($A260,'Annex 2 Designated EHV charges'!$A:$P,COLUMN(F260)+4,FALSE)),"")</f>
        <v/>
      </c>
      <c r="G260" s="201" t="str">
        <f>IFERROR(IF(VLOOKUP($A260,'Annex 2 Designated EHV charges'!$A:$P,COLUMN(G260)+4,FALSE)=0,"",VLOOKUP($A260,'Annex 2 Designated EHV charges'!$A:$P,COLUMN(G260)+4,FALSE)),"")</f>
        <v/>
      </c>
      <c r="H260" s="201" t="str">
        <f>IFERROR(IF(VLOOKUP($A260,'Annex 2 Designated EHV charges'!$A:$P,COLUMN(H260)+4,FALSE)=0,"",VLOOKUP($A260,'Annex 2 Designated EHV charges'!$A:$P,COLUMN(H260)+4,FALSE)),"")</f>
        <v/>
      </c>
    </row>
    <row r="261" spans="1:8" x14ac:dyDescent="0.2">
      <c r="A261" s="203" t="str">
        <f t="array" ref="A261">IFERROR(INDEX('Annex 2 Designated EHV charges'!$A$11:$A$400, MATCH(0, IF(ISBLANK('Annex 2 Designated EHV charges'!$A$11:$A$400),1, COUNTIF(A$4:$A260, 'Annex 2 Designated EHV charges'!$A$11:$A$400)), 0)),"")</f>
        <v/>
      </c>
      <c r="B261" s="203" t="str">
        <f>IF($A261="","",VLOOKUP($A261,'Annex 2 Designated EHV charges'!$A:$O,2,0))</f>
        <v/>
      </c>
      <c r="C261" s="204" t="str">
        <f>IF($A261="","",VLOOKUP($A261,'Annex 2 Designated EHV charges'!$A:$O,3,0))</f>
        <v/>
      </c>
      <c r="D261" s="203" t="str">
        <f>IF($A261="","",VLOOKUP($A261,'Annex 2 Designated EHV charges'!$A:$O,7,0))</f>
        <v/>
      </c>
      <c r="E261" s="202" t="str">
        <f>IFERROR(IF(VLOOKUP($A261,'Annex 2 Designated EHV charges'!$A:$P,COLUMN(E261)+4,FALSE)=0,"",VLOOKUP($A261,'Annex 2 Designated EHV charges'!$A:$P,COLUMN(E261)+4,FALSE)),"")</f>
        <v/>
      </c>
      <c r="F261" s="201" t="str">
        <f>IFERROR(IF(VLOOKUP($A261,'Annex 2 Designated EHV charges'!$A:$P,COLUMN(F261)+4,FALSE)=0,"",VLOOKUP($A261,'Annex 2 Designated EHV charges'!$A:$P,COLUMN(F261)+4,FALSE)),"")</f>
        <v/>
      </c>
      <c r="G261" s="201" t="str">
        <f>IFERROR(IF(VLOOKUP($A261,'Annex 2 Designated EHV charges'!$A:$P,COLUMN(G261)+4,FALSE)=0,"",VLOOKUP($A261,'Annex 2 Designated EHV charges'!$A:$P,COLUMN(G261)+4,FALSE)),"")</f>
        <v/>
      </c>
      <c r="H261" s="201" t="str">
        <f>IFERROR(IF(VLOOKUP($A261,'Annex 2 Designated EHV charges'!$A:$P,COLUMN(H261)+4,FALSE)=0,"",VLOOKUP($A261,'Annex 2 Designated EHV charges'!$A:$P,COLUMN(H261)+4,FALSE)),"")</f>
        <v/>
      </c>
    </row>
    <row r="262" spans="1:8" x14ac:dyDescent="0.2">
      <c r="A262" s="203" t="str">
        <f t="array" ref="A262">IFERROR(INDEX('Annex 2 Designated EHV charges'!$A$11:$A$400, MATCH(0, IF(ISBLANK('Annex 2 Designated EHV charges'!$A$11:$A$400),1, COUNTIF(A$4:$A261, 'Annex 2 Designated EHV charges'!$A$11:$A$400)), 0)),"")</f>
        <v/>
      </c>
      <c r="B262" s="203" t="str">
        <f>IF($A262="","",VLOOKUP($A262,'Annex 2 Designated EHV charges'!$A:$O,2,0))</f>
        <v/>
      </c>
      <c r="C262" s="204" t="str">
        <f>IF($A262="","",VLOOKUP($A262,'Annex 2 Designated EHV charges'!$A:$O,3,0))</f>
        <v/>
      </c>
      <c r="D262" s="203" t="str">
        <f>IF($A262="","",VLOOKUP($A262,'Annex 2 Designated EHV charges'!$A:$O,7,0))</f>
        <v/>
      </c>
      <c r="E262" s="202" t="str">
        <f>IFERROR(IF(VLOOKUP($A262,'Annex 2 Designated EHV charges'!$A:$P,COLUMN(E262)+4,FALSE)=0,"",VLOOKUP($A262,'Annex 2 Designated EHV charges'!$A:$P,COLUMN(E262)+4,FALSE)),"")</f>
        <v/>
      </c>
      <c r="F262" s="201" t="str">
        <f>IFERROR(IF(VLOOKUP($A262,'Annex 2 Designated EHV charges'!$A:$P,COLUMN(F262)+4,FALSE)=0,"",VLOOKUP($A262,'Annex 2 Designated EHV charges'!$A:$P,COLUMN(F262)+4,FALSE)),"")</f>
        <v/>
      </c>
      <c r="G262" s="201" t="str">
        <f>IFERROR(IF(VLOOKUP($A262,'Annex 2 Designated EHV charges'!$A:$P,COLUMN(G262)+4,FALSE)=0,"",VLOOKUP($A262,'Annex 2 Designated EHV charges'!$A:$P,COLUMN(G262)+4,FALSE)),"")</f>
        <v/>
      </c>
      <c r="H262" s="201" t="str">
        <f>IFERROR(IF(VLOOKUP($A262,'Annex 2 Designated EHV charges'!$A:$P,COLUMN(H262)+4,FALSE)=0,"",VLOOKUP($A262,'Annex 2 Designated EHV charges'!$A:$P,COLUMN(H262)+4,FALSE)),"")</f>
        <v/>
      </c>
    </row>
    <row r="263" spans="1:8" x14ac:dyDescent="0.2">
      <c r="A263" s="203" t="str">
        <f t="array" ref="A263">IFERROR(INDEX('Annex 2 Designated EHV charges'!$A$11:$A$400, MATCH(0, IF(ISBLANK('Annex 2 Designated EHV charges'!$A$11:$A$400),1, COUNTIF(A$4:$A262, 'Annex 2 Designated EHV charges'!$A$11:$A$400)), 0)),"")</f>
        <v/>
      </c>
      <c r="B263" s="203" t="str">
        <f>IF($A263="","",VLOOKUP($A263,'Annex 2 Designated EHV charges'!$A:$O,2,0))</f>
        <v/>
      </c>
      <c r="C263" s="204" t="str">
        <f>IF($A263="","",VLOOKUP($A263,'Annex 2 Designated EHV charges'!$A:$O,3,0))</f>
        <v/>
      </c>
      <c r="D263" s="203" t="str">
        <f>IF($A263="","",VLOOKUP($A263,'Annex 2 Designated EHV charges'!$A:$O,7,0))</f>
        <v/>
      </c>
      <c r="E263" s="202" t="str">
        <f>IFERROR(IF(VLOOKUP($A263,'Annex 2 Designated EHV charges'!$A:$P,COLUMN(E263)+4,FALSE)=0,"",VLOOKUP($A263,'Annex 2 Designated EHV charges'!$A:$P,COLUMN(E263)+4,FALSE)),"")</f>
        <v/>
      </c>
      <c r="F263" s="201" t="str">
        <f>IFERROR(IF(VLOOKUP($A263,'Annex 2 Designated EHV charges'!$A:$P,COLUMN(F263)+4,FALSE)=0,"",VLOOKUP($A263,'Annex 2 Designated EHV charges'!$A:$P,COLUMN(F263)+4,FALSE)),"")</f>
        <v/>
      </c>
      <c r="G263" s="201" t="str">
        <f>IFERROR(IF(VLOOKUP($A263,'Annex 2 Designated EHV charges'!$A:$P,COLUMN(G263)+4,FALSE)=0,"",VLOOKUP($A263,'Annex 2 Designated EHV charges'!$A:$P,COLUMN(G263)+4,FALSE)),"")</f>
        <v/>
      </c>
      <c r="H263" s="201" t="str">
        <f>IFERROR(IF(VLOOKUP($A263,'Annex 2 Designated EHV charges'!$A:$P,COLUMN(H263)+4,FALSE)=0,"",VLOOKUP($A263,'Annex 2 Designated EHV charges'!$A:$P,COLUMN(H263)+4,FALSE)),"")</f>
        <v/>
      </c>
    </row>
    <row r="264" spans="1:8" x14ac:dyDescent="0.2">
      <c r="A264" s="203" t="str">
        <f t="array" ref="A264">IFERROR(INDEX('Annex 2 Designated EHV charges'!$A$11:$A$400, MATCH(0, IF(ISBLANK('Annex 2 Designated EHV charges'!$A$11:$A$400),1, COUNTIF(A$4:$A263, 'Annex 2 Designated EHV charges'!$A$11:$A$400)), 0)),"")</f>
        <v/>
      </c>
      <c r="B264" s="203" t="str">
        <f>IF($A264="","",VLOOKUP($A264,'Annex 2 Designated EHV charges'!$A:$O,2,0))</f>
        <v/>
      </c>
      <c r="C264" s="204" t="str">
        <f>IF($A264="","",VLOOKUP($A264,'Annex 2 Designated EHV charges'!$A:$O,3,0))</f>
        <v/>
      </c>
      <c r="D264" s="203" t="str">
        <f>IF($A264="","",VLOOKUP($A264,'Annex 2 Designated EHV charges'!$A:$O,7,0))</f>
        <v/>
      </c>
      <c r="E264" s="202" t="str">
        <f>IFERROR(IF(VLOOKUP($A264,'Annex 2 Designated EHV charges'!$A:$P,COLUMN(E264)+4,FALSE)=0,"",VLOOKUP($A264,'Annex 2 Designated EHV charges'!$A:$P,COLUMN(E264)+4,FALSE)),"")</f>
        <v/>
      </c>
      <c r="F264" s="201" t="str">
        <f>IFERROR(IF(VLOOKUP($A264,'Annex 2 Designated EHV charges'!$A:$P,COLUMN(F264)+4,FALSE)=0,"",VLOOKUP($A264,'Annex 2 Designated EHV charges'!$A:$P,COLUMN(F264)+4,FALSE)),"")</f>
        <v/>
      </c>
      <c r="G264" s="201" t="str">
        <f>IFERROR(IF(VLOOKUP($A264,'Annex 2 Designated EHV charges'!$A:$P,COLUMN(G264)+4,FALSE)=0,"",VLOOKUP($A264,'Annex 2 Designated EHV charges'!$A:$P,COLUMN(G264)+4,FALSE)),"")</f>
        <v/>
      </c>
      <c r="H264" s="201" t="str">
        <f>IFERROR(IF(VLOOKUP($A264,'Annex 2 Designated EHV charges'!$A:$P,COLUMN(H264)+4,FALSE)=0,"",VLOOKUP($A264,'Annex 2 Designated EHV charges'!$A:$P,COLUMN(H264)+4,FALSE)),"")</f>
        <v/>
      </c>
    </row>
    <row r="265" spans="1:8" x14ac:dyDescent="0.2">
      <c r="A265" s="203" t="str">
        <f t="array" ref="A265">IFERROR(INDEX('Annex 2 Designated EHV charges'!$A$11:$A$400, MATCH(0, IF(ISBLANK('Annex 2 Designated EHV charges'!$A$11:$A$400),1, COUNTIF(A$4:$A264, 'Annex 2 Designated EHV charges'!$A$11:$A$400)), 0)),"")</f>
        <v/>
      </c>
      <c r="B265" s="203" t="str">
        <f>IF($A265="","",VLOOKUP($A265,'Annex 2 Designated EHV charges'!$A:$O,2,0))</f>
        <v/>
      </c>
      <c r="C265" s="204" t="str">
        <f>IF($A265="","",VLOOKUP($A265,'Annex 2 Designated EHV charges'!$A:$O,3,0))</f>
        <v/>
      </c>
      <c r="D265" s="203" t="str">
        <f>IF($A265="","",VLOOKUP($A265,'Annex 2 Designated EHV charges'!$A:$O,7,0))</f>
        <v/>
      </c>
      <c r="E265" s="202" t="str">
        <f>IFERROR(IF(VLOOKUP($A265,'Annex 2 Designated EHV charges'!$A:$P,COLUMN(E265)+4,FALSE)=0,"",VLOOKUP($A265,'Annex 2 Designated EHV charges'!$A:$P,COLUMN(E265)+4,FALSE)),"")</f>
        <v/>
      </c>
      <c r="F265" s="201" t="str">
        <f>IFERROR(IF(VLOOKUP($A265,'Annex 2 Designated EHV charges'!$A:$P,COLUMN(F265)+4,FALSE)=0,"",VLOOKUP($A265,'Annex 2 Designated EHV charges'!$A:$P,COLUMN(F265)+4,FALSE)),"")</f>
        <v/>
      </c>
      <c r="G265" s="201" t="str">
        <f>IFERROR(IF(VLOOKUP($A265,'Annex 2 Designated EHV charges'!$A:$P,COLUMN(G265)+4,FALSE)=0,"",VLOOKUP($A265,'Annex 2 Designated EHV charges'!$A:$P,COLUMN(G265)+4,FALSE)),"")</f>
        <v/>
      </c>
      <c r="H265" s="201" t="str">
        <f>IFERROR(IF(VLOOKUP($A265,'Annex 2 Designated EHV charges'!$A:$P,COLUMN(H265)+4,FALSE)=0,"",VLOOKUP($A265,'Annex 2 Designated EHV charges'!$A:$P,COLUMN(H265)+4,FALSE)),"")</f>
        <v/>
      </c>
    </row>
    <row r="266" spans="1:8" x14ac:dyDescent="0.2">
      <c r="A266" s="203" t="str">
        <f t="array" ref="A266">IFERROR(INDEX('Annex 2 Designated EHV charges'!$A$11:$A$400, MATCH(0, IF(ISBLANK('Annex 2 Designated EHV charges'!$A$11:$A$400),1, COUNTIF(A$4:$A265, 'Annex 2 Designated EHV charges'!$A$11:$A$400)), 0)),"")</f>
        <v/>
      </c>
      <c r="B266" s="203" t="str">
        <f>IF($A266="","",VLOOKUP($A266,'Annex 2 Designated EHV charges'!$A:$O,2,0))</f>
        <v/>
      </c>
      <c r="C266" s="204" t="str">
        <f>IF($A266="","",VLOOKUP($A266,'Annex 2 Designated EHV charges'!$A:$O,3,0))</f>
        <v/>
      </c>
      <c r="D266" s="203" t="str">
        <f>IF($A266="","",VLOOKUP($A266,'Annex 2 Designated EHV charges'!$A:$O,7,0))</f>
        <v/>
      </c>
      <c r="E266" s="202" t="str">
        <f>IFERROR(IF(VLOOKUP($A266,'Annex 2 Designated EHV charges'!$A:$P,COLUMN(E266)+4,FALSE)=0,"",VLOOKUP($A266,'Annex 2 Designated EHV charges'!$A:$P,COLUMN(E266)+4,FALSE)),"")</f>
        <v/>
      </c>
      <c r="F266" s="201" t="str">
        <f>IFERROR(IF(VLOOKUP($A266,'Annex 2 Designated EHV charges'!$A:$P,COLUMN(F266)+4,FALSE)=0,"",VLOOKUP($A266,'Annex 2 Designated EHV charges'!$A:$P,COLUMN(F266)+4,FALSE)),"")</f>
        <v/>
      </c>
      <c r="G266" s="201" t="str">
        <f>IFERROR(IF(VLOOKUP($A266,'Annex 2 Designated EHV charges'!$A:$P,COLUMN(G266)+4,FALSE)=0,"",VLOOKUP($A266,'Annex 2 Designated EHV charges'!$A:$P,COLUMN(G266)+4,FALSE)),"")</f>
        <v/>
      </c>
      <c r="H266" s="201" t="str">
        <f>IFERROR(IF(VLOOKUP($A266,'Annex 2 Designated EHV charges'!$A:$P,COLUMN(H266)+4,FALSE)=0,"",VLOOKUP($A266,'Annex 2 Designated EHV charges'!$A:$P,COLUMN(H266)+4,FALSE)),"")</f>
        <v/>
      </c>
    </row>
    <row r="267" spans="1:8" x14ac:dyDescent="0.2">
      <c r="A267" s="203" t="str">
        <f t="array" ref="A267">IFERROR(INDEX('Annex 2 Designated EHV charges'!$A$11:$A$400, MATCH(0, IF(ISBLANK('Annex 2 Designated EHV charges'!$A$11:$A$400),1, COUNTIF(A$4:$A266, 'Annex 2 Designated EHV charges'!$A$11:$A$400)), 0)),"")</f>
        <v/>
      </c>
      <c r="B267" s="203" t="str">
        <f>IF($A267="","",VLOOKUP($A267,'Annex 2 Designated EHV charges'!$A:$O,2,0))</f>
        <v/>
      </c>
      <c r="C267" s="204" t="str">
        <f>IF($A267="","",VLOOKUP($A267,'Annex 2 Designated EHV charges'!$A:$O,3,0))</f>
        <v/>
      </c>
      <c r="D267" s="203" t="str">
        <f>IF($A267="","",VLOOKUP($A267,'Annex 2 Designated EHV charges'!$A:$O,7,0))</f>
        <v/>
      </c>
      <c r="E267" s="202" t="str">
        <f>IFERROR(IF(VLOOKUP($A267,'Annex 2 Designated EHV charges'!$A:$P,COLUMN(E267)+4,FALSE)=0,"",VLOOKUP($A267,'Annex 2 Designated EHV charges'!$A:$P,COLUMN(E267)+4,FALSE)),"")</f>
        <v/>
      </c>
      <c r="F267" s="201" t="str">
        <f>IFERROR(IF(VLOOKUP($A267,'Annex 2 Designated EHV charges'!$A:$P,COLUMN(F267)+4,FALSE)=0,"",VLOOKUP($A267,'Annex 2 Designated EHV charges'!$A:$P,COLUMN(F267)+4,FALSE)),"")</f>
        <v/>
      </c>
      <c r="G267" s="201" t="str">
        <f>IFERROR(IF(VLOOKUP($A267,'Annex 2 Designated EHV charges'!$A:$P,COLUMN(G267)+4,FALSE)=0,"",VLOOKUP($A267,'Annex 2 Designated EHV charges'!$A:$P,COLUMN(G267)+4,FALSE)),"")</f>
        <v/>
      </c>
      <c r="H267" s="201" t="str">
        <f>IFERROR(IF(VLOOKUP($A267,'Annex 2 Designated EHV charges'!$A:$P,COLUMN(H267)+4,FALSE)=0,"",VLOOKUP($A267,'Annex 2 Designated EHV charges'!$A:$P,COLUMN(H267)+4,FALSE)),"")</f>
        <v/>
      </c>
    </row>
    <row r="268" spans="1:8" x14ac:dyDescent="0.2">
      <c r="A268" s="203" t="str">
        <f t="array" ref="A268">IFERROR(INDEX('Annex 2 Designated EHV charges'!$A$11:$A$400, MATCH(0, IF(ISBLANK('Annex 2 Designated EHV charges'!$A$11:$A$400),1, COUNTIF(A$4:$A267, 'Annex 2 Designated EHV charges'!$A$11:$A$400)), 0)),"")</f>
        <v/>
      </c>
      <c r="B268" s="203" t="str">
        <f>IF($A268="","",VLOOKUP($A268,'Annex 2 Designated EHV charges'!$A:$O,2,0))</f>
        <v/>
      </c>
      <c r="C268" s="204" t="str">
        <f>IF($A268="","",VLOOKUP($A268,'Annex 2 Designated EHV charges'!$A:$O,3,0))</f>
        <v/>
      </c>
      <c r="D268" s="203" t="str">
        <f>IF($A268="","",VLOOKUP($A268,'Annex 2 Designated EHV charges'!$A:$O,7,0))</f>
        <v/>
      </c>
      <c r="E268" s="202" t="str">
        <f>IFERROR(IF(VLOOKUP($A268,'Annex 2 Designated EHV charges'!$A:$P,COLUMN(E268)+4,FALSE)=0,"",VLOOKUP($A268,'Annex 2 Designated EHV charges'!$A:$P,COLUMN(E268)+4,FALSE)),"")</f>
        <v/>
      </c>
      <c r="F268" s="201" t="str">
        <f>IFERROR(IF(VLOOKUP($A268,'Annex 2 Designated EHV charges'!$A:$P,COLUMN(F268)+4,FALSE)=0,"",VLOOKUP($A268,'Annex 2 Designated EHV charges'!$A:$P,COLUMN(F268)+4,FALSE)),"")</f>
        <v/>
      </c>
      <c r="G268" s="201" t="str">
        <f>IFERROR(IF(VLOOKUP($A268,'Annex 2 Designated EHV charges'!$A:$P,COLUMN(G268)+4,FALSE)=0,"",VLOOKUP($A268,'Annex 2 Designated EHV charges'!$A:$P,COLUMN(G268)+4,FALSE)),"")</f>
        <v/>
      </c>
      <c r="H268" s="201" t="str">
        <f>IFERROR(IF(VLOOKUP($A268,'Annex 2 Designated EHV charges'!$A:$P,COLUMN(H268)+4,FALSE)=0,"",VLOOKUP($A268,'Annex 2 Designated EHV charges'!$A:$P,COLUMN(H268)+4,FALSE)),"")</f>
        <v/>
      </c>
    </row>
    <row r="269" spans="1:8" x14ac:dyDescent="0.2">
      <c r="A269" s="203" t="str">
        <f t="array" ref="A269">IFERROR(INDEX('Annex 2 Designated EHV charges'!$A$11:$A$400, MATCH(0, IF(ISBLANK('Annex 2 Designated EHV charges'!$A$11:$A$400),1, COUNTIF(A$4:$A268, 'Annex 2 Designated EHV charges'!$A$11:$A$400)), 0)),"")</f>
        <v/>
      </c>
      <c r="B269" s="203" t="str">
        <f>IF($A269="","",VLOOKUP($A269,'Annex 2 Designated EHV charges'!$A:$O,2,0))</f>
        <v/>
      </c>
      <c r="C269" s="204" t="str">
        <f>IF($A269="","",VLOOKUP($A269,'Annex 2 Designated EHV charges'!$A:$O,3,0))</f>
        <v/>
      </c>
      <c r="D269" s="203" t="str">
        <f>IF($A269="","",VLOOKUP($A269,'Annex 2 Designated EHV charges'!$A:$O,7,0))</f>
        <v/>
      </c>
      <c r="E269" s="202" t="str">
        <f>IFERROR(IF(VLOOKUP($A269,'Annex 2 Designated EHV charges'!$A:$P,COLUMN(E269)+4,FALSE)=0,"",VLOOKUP($A269,'Annex 2 Designated EHV charges'!$A:$P,COLUMN(E269)+4,FALSE)),"")</f>
        <v/>
      </c>
      <c r="F269" s="201" t="str">
        <f>IFERROR(IF(VLOOKUP($A269,'Annex 2 Designated EHV charges'!$A:$P,COLUMN(F269)+4,FALSE)=0,"",VLOOKUP($A269,'Annex 2 Designated EHV charges'!$A:$P,COLUMN(F269)+4,FALSE)),"")</f>
        <v/>
      </c>
      <c r="G269" s="201" t="str">
        <f>IFERROR(IF(VLOOKUP($A269,'Annex 2 Designated EHV charges'!$A:$P,COLUMN(G269)+4,FALSE)=0,"",VLOOKUP($A269,'Annex 2 Designated EHV charges'!$A:$P,COLUMN(G269)+4,FALSE)),"")</f>
        <v/>
      </c>
      <c r="H269" s="201" t="str">
        <f>IFERROR(IF(VLOOKUP($A269,'Annex 2 Designated EHV charges'!$A:$P,COLUMN(H269)+4,FALSE)=0,"",VLOOKUP($A269,'Annex 2 Designated EHV charges'!$A:$P,COLUMN(H269)+4,FALSE)),"")</f>
        <v/>
      </c>
    </row>
    <row r="270" spans="1:8" x14ac:dyDescent="0.2">
      <c r="A270" s="203" t="str">
        <f t="array" ref="A270">IFERROR(INDEX('Annex 2 Designated EHV charges'!$A$11:$A$400, MATCH(0, IF(ISBLANK('Annex 2 Designated EHV charges'!$A$11:$A$400),1, COUNTIF(A$4:$A269, 'Annex 2 Designated EHV charges'!$A$11:$A$400)), 0)),"")</f>
        <v/>
      </c>
      <c r="B270" s="203" t="str">
        <f>IF($A270="","",VLOOKUP($A270,'Annex 2 Designated EHV charges'!$A:$O,2,0))</f>
        <v/>
      </c>
      <c r="C270" s="204" t="str">
        <f>IF($A270="","",VLOOKUP($A270,'Annex 2 Designated EHV charges'!$A:$O,3,0))</f>
        <v/>
      </c>
      <c r="D270" s="203" t="str">
        <f>IF($A270="","",VLOOKUP($A270,'Annex 2 Designated EHV charges'!$A:$O,7,0))</f>
        <v/>
      </c>
      <c r="E270" s="202" t="str">
        <f>IFERROR(IF(VLOOKUP($A270,'Annex 2 Designated EHV charges'!$A:$P,COLUMN(E270)+4,FALSE)=0,"",VLOOKUP($A270,'Annex 2 Designated EHV charges'!$A:$P,COLUMN(E270)+4,FALSE)),"")</f>
        <v/>
      </c>
      <c r="F270" s="201" t="str">
        <f>IFERROR(IF(VLOOKUP($A270,'Annex 2 Designated EHV charges'!$A:$P,COLUMN(F270)+4,FALSE)=0,"",VLOOKUP($A270,'Annex 2 Designated EHV charges'!$A:$P,COLUMN(F270)+4,FALSE)),"")</f>
        <v/>
      </c>
      <c r="G270" s="201" t="str">
        <f>IFERROR(IF(VLOOKUP($A270,'Annex 2 Designated EHV charges'!$A:$P,COLUMN(G270)+4,FALSE)=0,"",VLOOKUP($A270,'Annex 2 Designated EHV charges'!$A:$P,COLUMN(G270)+4,FALSE)),"")</f>
        <v/>
      </c>
      <c r="H270" s="201" t="str">
        <f>IFERROR(IF(VLOOKUP($A270,'Annex 2 Designated EHV charges'!$A:$P,COLUMN(H270)+4,FALSE)=0,"",VLOOKUP($A270,'Annex 2 Designated EHV charges'!$A:$P,COLUMN(H270)+4,FALSE)),"")</f>
        <v/>
      </c>
    </row>
    <row r="271" spans="1:8" x14ac:dyDescent="0.2">
      <c r="A271" s="203" t="str">
        <f t="array" ref="A271">IFERROR(INDEX('Annex 2 Designated EHV charges'!$A$11:$A$400, MATCH(0, IF(ISBLANK('Annex 2 Designated EHV charges'!$A$11:$A$400),1, COUNTIF(A$4:$A270, 'Annex 2 Designated EHV charges'!$A$11:$A$400)), 0)),"")</f>
        <v/>
      </c>
      <c r="B271" s="203" t="str">
        <f>IF($A271="","",VLOOKUP($A271,'Annex 2 Designated EHV charges'!$A:$O,2,0))</f>
        <v/>
      </c>
      <c r="C271" s="204" t="str">
        <f>IF($A271="","",VLOOKUP($A271,'Annex 2 Designated EHV charges'!$A:$O,3,0))</f>
        <v/>
      </c>
      <c r="D271" s="203" t="str">
        <f>IF($A271="","",VLOOKUP($A271,'Annex 2 Designated EHV charges'!$A:$O,7,0))</f>
        <v/>
      </c>
      <c r="E271" s="202" t="str">
        <f>IFERROR(IF(VLOOKUP($A271,'Annex 2 Designated EHV charges'!$A:$P,COLUMN(E271)+4,FALSE)=0,"",VLOOKUP($A271,'Annex 2 Designated EHV charges'!$A:$P,COLUMN(E271)+4,FALSE)),"")</f>
        <v/>
      </c>
      <c r="F271" s="201" t="str">
        <f>IFERROR(IF(VLOOKUP($A271,'Annex 2 Designated EHV charges'!$A:$P,COLUMN(F271)+4,FALSE)=0,"",VLOOKUP($A271,'Annex 2 Designated EHV charges'!$A:$P,COLUMN(F271)+4,FALSE)),"")</f>
        <v/>
      </c>
      <c r="G271" s="201" t="str">
        <f>IFERROR(IF(VLOOKUP($A271,'Annex 2 Designated EHV charges'!$A:$P,COLUMN(G271)+4,FALSE)=0,"",VLOOKUP($A271,'Annex 2 Designated EHV charges'!$A:$P,COLUMN(G271)+4,FALSE)),"")</f>
        <v/>
      </c>
      <c r="H271" s="201" t="str">
        <f>IFERROR(IF(VLOOKUP($A271,'Annex 2 Designated EHV charges'!$A:$P,COLUMN(H271)+4,FALSE)=0,"",VLOOKUP($A271,'Annex 2 Designated EHV charges'!$A:$P,COLUMN(H271)+4,FALSE)),"")</f>
        <v/>
      </c>
    </row>
    <row r="272" spans="1:8" x14ac:dyDescent="0.2">
      <c r="A272" s="203" t="str">
        <f t="array" ref="A272">IFERROR(INDEX('Annex 2 Designated EHV charges'!$A$11:$A$400, MATCH(0, IF(ISBLANK('Annex 2 Designated EHV charges'!$A$11:$A$400),1, COUNTIF(A$4:$A271, 'Annex 2 Designated EHV charges'!$A$11:$A$400)), 0)),"")</f>
        <v/>
      </c>
      <c r="B272" s="203" t="str">
        <f>IF($A272="","",VLOOKUP($A272,'Annex 2 Designated EHV charges'!$A:$O,2,0))</f>
        <v/>
      </c>
      <c r="C272" s="204" t="str">
        <f>IF($A272="","",VLOOKUP($A272,'Annex 2 Designated EHV charges'!$A:$O,3,0))</f>
        <v/>
      </c>
      <c r="D272" s="203" t="str">
        <f>IF($A272="","",VLOOKUP($A272,'Annex 2 Designated EHV charges'!$A:$O,7,0))</f>
        <v/>
      </c>
      <c r="E272" s="202" t="str">
        <f>IFERROR(IF(VLOOKUP($A272,'Annex 2 Designated EHV charges'!$A:$P,COLUMN(E272)+4,FALSE)=0,"",VLOOKUP($A272,'Annex 2 Designated EHV charges'!$A:$P,COLUMN(E272)+4,FALSE)),"")</f>
        <v/>
      </c>
      <c r="F272" s="201" t="str">
        <f>IFERROR(IF(VLOOKUP($A272,'Annex 2 Designated EHV charges'!$A:$P,COLUMN(F272)+4,FALSE)=0,"",VLOOKUP($A272,'Annex 2 Designated EHV charges'!$A:$P,COLUMN(F272)+4,FALSE)),"")</f>
        <v/>
      </c>
      <c r="G272" s="201" t="str">
        <f>IFERROR(IF(VLOOKUP($A272,'Annex 2 Designated EHV charges'!$A:$P,COLUMN(G272)+4,FALSE)=0,"",VLOOKUP($A272,'Annex 2 Designated EHV charges'!$A:$P,COLUMN(G272)+4,FALSE)),"")</f>
        <v/>
      </c>
      <c r="H272" s="201" t="str">
        <f>IFERROR(IF(VLOOKUP($A272,'Annex 2 Designated EHV charges'!$A:$P,COLUMN(H272)+4,FALSE)=0,"",VLOOKUP($A272,'Annex 2 Designated EHV charges'!$A:$P,COLUMN(H272)+4,FALSE)),"")</f>
        <v/>
      </c>
    </row>
    <row r="273" spans="1:8" x14ac:dyDescent="0.2">
      <c r="A273" s="203" t="str">
        <f t="array" ref="A273">IFERROR(INDEX('Annex 2 Designated EHV charges'!$A$11:$A$400, MATCH(0, IF(ISBLANK('Annex 2 Designated EHV charges'!$A$11:$A$400),1, COUNTIF(A$4:$A272, 'Annex 2 Designated EHV charges'!$A$11:$A$400)), 0)),"")</f>
        <v/>
      </c>
      <c r="B273" s="203" t="str">
        <f>IF($A273="","",VLOOKUP($A273,'Annex 2 Designated EHV charges'!$A:$O,2,0))</f>
        <v/>
      </c>
      <c r="C273" s="204" t="str">
        <f>IF($A273="","",VLOOKUP($A273,'Annex 2 Designated EHV charges'!$A:$O,3,0))</f>
        <v/>
      </c>
      <c r="D273" s="203" t="str">
        <f>IF($A273="","",VLOOKUP($A273,'Annex 2 Designated EHV charges'!$A:$O,7,0))</f>
        <v/>
      </c>
      <c r="E273" s="202" t="str">
        <f>IFERROR(IF(VLOOKUP($A273,'Annex 2 Designated EHV charges'!$A:$P,COLUMN(E273)+4,FALSE)=0,"",VLOOKUP($A273,'Annex 2 Designated EHV charges'!$A:$P,COLUMN(E273)+4,FALSE)),"")</f>
        <v/>
      </c>
      <c r="F273" s="201" t="str">
        <f>IFERROR(IF(VLOOKUP($A273,'Annex 2 Designated EHV charges'!$A:$P,COLUMN(F273)+4,FALSE)=0,"",VLOOKUP($A273,'Annex 2 Designated EHV charges'!$A:$P,COLUMN(F273)+4,FALSE)),"")</f>
        <v/>
      </c>
      <c r="G273" s="201" t="str">
        <f>IFERROR(IF(VLOOKUP($A273,'Annex 2 Designated EHV charges'!$A:$P,COLUMN(G273)+4,FALSE)=0,"",VLOOKUP($A273,'Annex 2 Designated EHV charges'!$A:$P,COLUMN(G273)+4,FALSE)),"")</f>
        <v/>
      </c>
      <c r="H273" s="201" t="str">
        <f>IFERROR(IF(VLOOKUP($A273,'Annex 2 Designated EHV charges'!$A:$P,COLUMN(H273)+4,FALSE)=0,"",VLOOKUP($A273,'Annex 2 Designated EHV charges'!$A:$P,COLUMN(H273)+4,FALSE)),"")</f>
        <v/>
      </c>
    </row>
    <row r="274" spans="1:8" x14ac:dyDescent="0.2">
      <c r="A274" s="203" t="str">
        <f t="array" ref="A274">IFERROR(INDEX('Annex 2 Designated EHV charges'!$A$11:$A$400, MATCH(0, IF(ISBLANK('Annex 2 Designated EHV charges'!$A$11:$A$400),1, COUNTIF(A$4:$A273, 'Annex 2 Designated EHV charges'!$A$11:$A$400)), 0)),"")</f>
        <v/>
      </c>
      <c r="B274" s="203" t="str">
        <f>IF($A274="","",VLOOKUP($A274,'Annex 2 Designated EHV charges'!$A:$O,2,0))</f>
        <v/>
      </c>
      <c r="C274" s="204" t="str">
        <f>IF($A274="","",VLOOKUP($A274,'Annex 2 Designated EHV charges'!$A:$O,3,0))</f>
        <v/>
      </c>
      <c r="D274" s="203" t="str">
        <f>IF($A274="","",VLOOKUP($A274,'Annex 2 Designated EHV charges'!$A:$O,7,0))</f>
        <v/>
      </c>
      <c r="E274" s="202" t="str">
        <f>IFERROR(IF(VLOOKUP($A274,'Annex 2 Designated EHV charges'!$A:$P,COLUMN(E274)+4,FALSE)=0,"",VLOOKUP($A274,'Annex 2 Designated EHV charges'!$A:$P,COLUMN(E274)+4,FALSE)),"")</f>
        <v/>
      </c>
      <c r="F274" s="201" t="str">
        <f>IFERROR(IF(VLOOKUP($A274,'Annex 2 Designated EHV charges'!$A:$P,COLUMN(F274)+4,FALSE)=0,"",VLOOKUP($A274,'Annex 2 Designated EHV charges'!$A:$P,COLUMN(F274)+4,FALSE)),"")</f>
        <v/>
      </c>
      <c r="G274" s="201" t="str">
        <f>IFERROR(IF(VLOOKUP($A274,'Annex 2 Designated EHV charges'!$A:$P,COLUMN(G274)+4,FALSE)=0,"",VLOOKUP($A274,'Annex 2 Designated EHV charges'!$A:$P,COLUMN(G274)+4,FALSE)),"")</f>
        <v/>
      </c>
      <c r="H274" s="201" t="str">
        <f>IFERROR(IF(VLOOKUP($A274,'Annex 2 Designated EHV charges'!$A:$P,COLUMN(H274)+4,FALSE)=0,"",VLOOKUP($A274,'Annex 2 Designated EHV charges'!$A:$P,COLUMN(H274)+4,FALSE)),"")</f>
        <v/>
      </c>
    </row>
    <row r="275" spans="1:8" x14ac:dyDescent="0.2">
      <c r="A275" s="203" t="str">
        <f t="array" ref="A275">IFERROR(INDEX('Annex 2 Designated EHV charges'!$A$11:$A$400, MATCH(0, IF(ISBLANK('Annex 2 Designated EHV charges'!$A$11:$A$400),1, COUNTIF(A$4:$A274, 'Annex 2 Designated EHV charges'!$A$11:$A$400)), 0)),"")</f>
        <v/>
      </c>
      <c r="B275" s="203" t="str">
        <f>IF($A275="","",VLOOKUP($A275,'Annex 2 Designated EHV charges'!$A:$O,2,0))</f>
        <v/>
      </c>
      <c r="C275" s="204" t="str">
        <f>IF($A275="","",VLOOKUP($A275,'Annex 2 Designated EHV charges'!$A:$O,3,0))</f>
        <v/>
      </c>
      <c r="D275" s="203" t="str">
        <f>IF($A275="","",VLOOKUP($A275,'Annex 2 Designated EHV charges'!$A:$O,7,0))</f>
        <v/>
      </c>
      <c r="E275" s="202" t="str">
        <f>IFERROR(IF(VLOOKUP($A275,'Annex 2 Designated EHV charges'!$A:$P,COLUMN(E275)+4,FALSE)=0,"",VLOOKUP($A275,'Annex 2 Designated EHV charges'!$A:$P,COLUMN(E275)+4,FALSE)),"")</f>
        <v/>
      </c>
      <c r="F275" s="201" t="str">
        <f>IFERROR(IF(VLOOKUP($A275,'Annex 2 Designated EHV charges'!$A:$P,COLUMN(F275)+4,FALSE)=0,"",VLOOKUP($A275,'Annex 2 Designated EHV charges'!$A:$P,COLUMN(F275)+4,FALSE)),"")</f>
        <v/>
      </c>
      <c r="G275" s="201" t="str">
        <f>IFERROR(IF(VLOOKUP($A275,'Annex 2 Designated EHV charges'!$A:$P,COLUMN(G275)+4,FALSE)=0,"",VLOOKUP($A275,'Annex 2 Designated EHV charges'!$A:$P,COLUMN(G275)+4,FALSE)),"")</f>
        <v/>
      </c>
      <c r="H275" s="201" t="str">
        <f>IFERROR(IF(VLOOKUP($A275,'Annex 2 Designated EHV charges'!$A:$P,COLUMN(H275)+4,FALSE)=0,"",VLOOKUP($A275,'Annex 2 Designated EHV charges'!$A:$P,COLUMN(H275)+4,FALSE)),"")</f>
        <v/>
      </c>
    </row>
    <row r="276" spans="1:8" x14ac:dyDescent="0.2">
      <c r="A276" s="203" t="str">
        <f t="array" ref="A276">IFERROR(INDEX('Annex 2 Designated EHV charges'!$A$11:$A$400, MATCH(0, IF(ISBLANK('Annex 2 Designated EHV charges'!$A$11:$A$400),1, COUNTIF(A$4:$A275, 'Annex 2 Designated EHV charges'!$A$11:$A$400)), 0)),"")</f>
        <v/>
      </c>
      <c r="B276" s="203" t="str">
        <f>IF($A276="","",VLOOKUP($A276,'Annex 2 Designated EHV charges'!$A:$O,2,0))</f>
        <v/>
      </c>
      <c r="C276" s="204" t="str">
        <f>IF($A276="","",VLOOKUP($A276,'Annex 2 Designated EHV charges'!$A:$O,3,0))</f>
        <v/>
      </c>
      <c r="D276" s="203" t="str">
        <f>IF($A276="","",VLOOKUP($A276,'Annex 2 Designated EHV charges'!$A:$O,7,0))</f>
        <v/>
      </c>
      <c r="E276" s="202" t="str">
        <f>IFERROR(IF(VLOOKUP($A276,'Annex 2 Designated EHV charges'!$A:$P,COLUMN(E276)+4,FALSE)=0,"",VLOOKUP($A276,'Annex 2 Designated EHV charges'!$A:$P,COLUMN(E276)+4,FALSE)),"")</f>
        <v/>
      </c>
      <c r="F276" s="201" t="str">
        <f>IFERROR(IF(VLOOKUP($A276,'Annex 2 Designated EHV charges'!$A:$P,COLUMN(F276)+4,FALSE)=0,"",VLOOKUP($A276,'Annex 2 Designated EHV charges'!$A:$P,COLUMN(F276)+4,FALSE)),"")</f>
        <v/>
      </c>
      <c r="G276" s="201" t="str">
        <f>IFERROR(IF(VLOOKUP($A276,'Annex 2 Designated EHV charges'!$A:$P,COLUMN(G276)+4,FALSE)=0,"",VLOOKUP($A276,'Annex 2 Designated EHV charges'!$A:$P,COLUMN(G276)+4,FALSE)),"")</f>
        <v/>
      </c>
      <c r="H276" s="201" t="str">
        <f>IFERROR(IF(VLOOKUP($A276,'Annex 2 Designated EHV charges'!$A:$P,COLUMN(H276)+4,FALSE)=0,"",VLOOKUP($A276,'Annex 2 Designated EHV charges'!$A:$P,COLUMN(H276)+4,FALSE)),"")</f>
        <v/>
      </c>
    </row>
    <row r="277" spans="1:8" x14ac:dyDescent="0.2">
      <c r="A277" s="203" t="str">
        <f t="array" ref="A277">IFERROR(INDEX('Annex 2 Designated EHV charges'!$A$11:$A$400, MATCH(0, IF(ISBLANK('Annex 2 Designated EHV charges'!$A$11:$A$400),1, COUNTIF(A$4:$A276, 'Annex 2 Designated EHV charges'!$A$11:$A$400)), 0)),"")</f>
        <v/>
      </c>
      <c r="B277" s="203" t="str">
        <f>IF($A277="","",VLOOKUP($A277,'Annex 2 Designated EHV charges'!$A:$O,2,0))</f>
        <v/>
      </c>
      <c r="C277" s="204" t="str">
        <f>IF($A277="","",VLOOKUP($A277,'Annex 2 Designated EHV charges'!$A:$O,3,0))</f>
        <v/>
      </c>
      <c r="D277" s="203" t="str">
        <f>IF($A277="","",VLOOKUP($A277,'Annex 2 Designated EHV charges'!$A:$O,7,0))</f>
        <v/>
      </c>
      <c r="E277" s="202" t="str">
        <f>IFERROR(IF(VLOOKUP($A277,'Annex 2 Designated EHV charges'!$A:$P,COLUMN(E277)+4,FALSE)=0,"",VLOOKUP($A277,'Annex 2 Designated EHV charges'!$A:$P,COLUMN(E277)+4,FALSE)),"")</f>
        <v/>
      </c>
      <c r="F277" s="201" t="str">
        <f>IFERROR(IF(VLOOKUP($A277,'Annex 2 Designated EHV charges'!$A:$P,COLUMN(F277)+4,FALSE)=0,"",VLOOKUP($A277,'Annex 2 Designated EHV charges'!$A:$P,COLUMN(F277)+4,FALSE)),"")</f>
        <v/>
      </c>
      <c r="G277" s="201" t="str">
        <f>IFERROR(IF(VLOOKUP($A277,'Annex 2 Designated EHV charges'!$A:$P,COLUMN(G277)+4,FALSE)=0,"",VLOOKUP($A277,'Annex 2 Designated EHV charges'!$A:$P,COLUMN(G277)+4,FALSE)),"")</f>
        <v/>
      </c>
      <c r="H277" s="201" t="str">
        <f>IFERROR(IF(VLOOKUP($A277,'Annex 2 Designated EHV charges'!$A:$P,COLUMN(H277)+4,FALSE)=0,"",VLOOKUP($A277,'Annex 2 Designated EHV charges'!$A:$P,COLUMN(H277)+4,FALSE)),"")</f>
        <v/>
      </c>
    </row>
    <row r="278" spans="1:8" x14ac:dyDescent="0.2">
      <c r="A278" s="203" t="str">
        <f t="array" ref="A278">IFERROR(INDEX('Annex 2 Designated EHV charges'!$A$11:$A$400, MATCH(0, IF(ISBLANK('Annex 2 Designated EHV charges'!$A$11:$A$400),1, COUNTIF(A$4:$A277, 'Annex 2 Designated EHV charges'!$A$11:$A$400)), 0)),"")</f>
        <v/>
      </c>
      <c r="B278" s="203" t="str">
        <f>IF($A278="","",VLOOKUP($A278,'Annex 2 Designated EHV charges'!$A:$O,2,0))</f>
        <v/>
      </c>
      <c r="C278" s="204" t="str">
        <f>IF($A278="","",VLOOKUP($A278,'Annex 2 Designated EHV charges'!$A:$O,3,0))</f>
        <v/>
      </c>
      <c r="D278" s="203" t="str">
        <f>IF($A278="","",VLOOKUP($A278,'Annex 2 Designated EHV charges'!$A:$O,7,0))</f>
        <v/>
      </c>
      <c r="E278" s="202" t="str">
        <f>IFERROR(IF(VLOOKUP($A278,'Annex 2 Designated EHV charges'!$A:$P,COLUMN(E278)+4,FALSE)=0,"",VLOOKUP($A278,'Annex 2 Designated EHV charges'!$A:$P,COLUMN(E278)+4,FALSE)),"")</f>
        <v/>
      </c>
      <c r="F278" s="201" t="str">
        <f>IFERROR(IF(VLOOKUP($A278,'Annex 2 Designated EHV charges'!$A:$P,COLUMN(F278)+4,FALSE)=0,"",VLOOKUP($A278,'Annex 2 Designated EHV charges'!$A:$P,COLUMN(F278)+4,FALSE)),"")</f>
        <v/>
      </c>
      <c r="G278" s="201" t="str">
        <f>IFERROR(IF(VLOOKUP($A278,'Annex 2 Designated EHV charges'!$A:$P,COLUMN(G278)+4,FALSE)=0,"",VLOOKUP($A278,'Annex 2 Designated EHV charges'!$A:$P,COLUMN(G278)+4,FALSE)),"")</f>
        <v/>
      </c>
      <c r="H278" s="201" t="str">
        <f>IFERROR(IF(VLOOKUP($A278,'Annex 2 Designated EHV charges'!$A:$P,COLUMN(H278)+4,FALSE)=0,"",VLOOKUP($A278,'Annex 2 Designated EHV charges'!$A:$P,COLUMN(H278)+4,FALSE)),"")</f>
        <v/>
      </c>
    </row>
    <row r="279" spans="1:8" x14ac:dyDescent="0.2">
      <c r="A279" s="203" t="str">
        <f t="array" ref="A279">IFERROR(INDEX('Annex 2 Designated EHV charges'!$A$11:$A$400, MATCH(0, IF(ISBLANK('Annex 2 Designated EHV charges'!$A$11:$A$400),1, COUNTIF(A$4:$A278, 'Annex 2 Designated EHV charges'!$A$11:$A$400)), 0)),"")</f>
        <v/>
      </c>
      <c r="B279" s="203" t="str">
        <f>IF($A279="","",VLOOKUP($A279,'Annex 2 Designated EHV charges'!$A:$O,2,0))</f>
        <v/>
      </c>
      <c r="C279" s="204" t="str">
        <f>IF($A279="","",VLOOKUP($A279,'Annex 2 Designated EHV charges'!$A:$O,3,0))</f>
        <v/>
      </c>
      <c r="D279" s="203" t="str">
        <f>IF($A279="","",VLOOKUP($A279,'Annex 2 Designated EHV charges'!$A:$O,7,0))</f>
        <v/>
      </c>
      <c r="E279" s="202" t="str">
        <f>IFERROR(IF(VLOOKUP($A279,'Annex 2 Designated EHV charges'!$A:$P,COLUMN(E279)+4,FALSE)=0,"",VLOOKUP($A279,'Annex 2 Designated EHV charges'!$A:$P,COLUMN(E279)+4,FALSE)),"")</f>
        <v/>
      </c>
      <c r="F279" s="201" t="str">
        <f>IFERROR(IF(VLOOKUP($A279,'Annex 2 Designated EHV charges'!$A:$P,COLUMN(F279)+4,FALSE)=0,"",VLOOKUP($A279,'Annex 2 Designated EHV charges'!$A:$P,COLUMN(F279)+4,FALSE)),"")</f>
        <v/>
      </c>
      <c r="G279" s="201" t="str">
        <f>IFERROR(IF(VLOOKUP($A279,'Annex 2 Designated EHV charges'!$A:$P,COLUMN(G279)+4,FALSE)=0,"",VLOOKUP($A279,'Annex 2 Designated EHV charges'!$A:$P,COLUMN(G279)+4,FALSE)),"")</f>
        <v/>
      </c>
      <c r="H279" s="201" t="str">
        <f>IFERROR(IF(VLOOKUP($A279,'Annex 2 Designated EHV charges'!$A:$P,COLUMN(H279)+4,FALSE)=0,"",VLOOKUP($A279,'Annex 2 Designated EHV charges'!$A:$P,COLUMN(H279)+4,FALSE)),"")</f>
        <v/>
      </c>
    </row>
    <row r="280" spans="1:8" x14ac:dyDescent="0.2">
      <c r="A280" s="203" t="str">
        <f t="array" ref="A280">IFERROR(INDEX('Annex 2 Designated EHV charges'!$A$11:$A$400, MATCH(0, IF(ISBLANK('Annex 2 Designated EHV charges'!$A$11:$A$400),1, COUNTIF(A$4:$A279, 'Annex 2 Designated EHV charges'!$A$11:$A$400)), 0)),"")</f>
        <v/>
      </c>
      <c r="B280" s="203" t="str">
        <f>IF($A280="","",VLOOKUP($A280,'Annex 2 Designated EHV charges'!$A:$O,2,0))</f>
        <v/>
      </c>
      <c r="C280" s="204" t="str">
        <f>IF($A280="","",VLOOKUP($A280,'Annex 2 Designated EHV charges'!$A:$O,3,0))</f>
        <v/>
      </c>
      <c r="D280" s="203" t="str">
        <f>IF($A280="","",VLOOKUP($A280,'Annex 2 Designated EHV charges'!$A:$O,7,0))</f>
        <v/>
      </c>
      <c r="E280" s="202" t="str">
        <f>IFERROR(IF(VLOOKUP($A280,'Annex 2 Designated EHV charges'!$A:$P,COLUMN(E280)+4,FALSE)=0,"",VLOOKUP($A280,'Annex 2 Designated EHV charges'!$A:$P,COLUMN(E280)+4,FALSE)),"")</f>
        <v/>
      </c>
      <c r="F280" s="201" t="str">
        <f>IFERROR(IF(VLOOKUP($A280,'Annex 2 Designated EHV charges'!$A:$P,COLUMN(F280)+4,FALSE)=0,"",VLOOKUP($A280,'Annex 2 Designated EHV charges'!$A:$P,COLUMN(F280)+4,FALSE)),"")</f>
        <v/>
      </c>
      <c r="G280" s="201" t="str">
        <f>IFERROR(IF(VLOOKUP($A280,'Annex 2 Designated EHV charges'!$A:$P,COLUMN(G280)+4,FALSE)=0,"",VLOOKUP($A280,'Annex 2 Designated EHV charges'!$A:$P,COLUMN(G280)+4,FALSE)),"")</f>
        <v/>
      </c>
      <c r="H280" s="201" t="str">
        <f>IFERROR(IF(VLOOKUP($A280,'Annex 2 Designated EHV charges'!$A:$P,COLUMN(H280)+4,FALSE)=0,"",VLOOKUP($A280,'Annex 2 Designated EHV charges'!$A:$P,COLUMN(H280)+4,FALSE)),"")</f>
        <v/>
      </c>
    </row>
    <row r="281" spans="1:8" x14ac:dyDescent="0.2">
      <c r="A281" s="203" t="str">
        <f t="array" ref="A281">IFERROR(INDEX('Annex 2 Designated EHV charges'!$A$11:$A$400, MATCH(0, IF(ISBLANK('Annex 2 Designated EHV charges'!$A$11:$A$400),1, COUNTIF(A$4:$A280, 'Annex 2 Designated EHV charges'!$A$11:$A$400)), 0)),"")</f>
        <v/>
      </c>
      <c r="B281" s="203" t="str">
        <f>IF($A281="","",VLOOKUP($A281,'Annex 2 Designated EHV charges'!$A:$O,2,0))</f>
        <v/>
      </c>
      <c r="C281" s="204" t="str">
        <f>IF($A281="","",VLOOKUP($A281,'Annex 2 Designated EHV charges'!$A:$O,3,0))</f>
        <v/>
      </c>
      <c r="D281" s="203" t="str">
        <f>IF($A281="","",VLOOKUP($A281,'Annex 2 Designated EHV charges'!$A:$O,7,0))</f>
        <v/>
      </c>
      <c r="E281" s="202" t="str">
        <f>IFERROR(IF(VLOOKUP($A281,'Annex 2 Designated EHV charges'!$A:$P,COLUMN(E281)+4,FALSE)=0,"",VLOOKUP($A281,'Annex 2 Designated EHV charges'!$A:$P,COLUMN(E281)+4,FALSE)),"")</f>
        <v/>
      </c>
      <c r="F281" s="201" t="str">
        <f>IFERROR(IF(VLOOKUP($A281,'Annex 2 Designated EHV charges'!$A:$P,COLUMN(F281)+4,FALSE)=0,"",VLOOKUP($A281,'Annex 2 Designated EHV charges'!$A:$P,COLUMN(F281)+4,FALSE)),"")</f>
        <v/>
      </c>
      <c r="G281" s="201" t="str">
        <f>IFERROR(IF(VLOOKUP($A281,'Annex 2 Designated EHV charges'!$A:$P,COLUMN(G281)+4,FALSE)=0,"",VLOOKUP($A281,'Annex 2 Designated EHV charges'!$A:$P,COLUMN(G281)+4,FALSE)),"")</f>
        <v/>
      </c>
      <c r="H281" s="201" t="str">
        <f>IFERROR(IF(VLOOKUP($A281,'Annex 2 Designated EHV charges'!$A:$P,COLUMN(H281)+4,FALSE)=0,"",VLOOKUP($A281,'Annex 2 Designated EHV charges'!$A:$P,COLUMN(H281)+4,FALSE)),"")</f>
        <v/>
      </c>
    </row>
    <row r="282" spans="1:8" x14ac:dyDescent="0.2">
      <c r="A282" s="203" t="str">
        <f t="array" ref="A282">IFERROR(INDEX('Annex 2 Designated EHV charges'!$A$11:$A$400, MATCH(0, IF(ISBLANK('Annex 2 Designated EHV charges'!$A$11:$A$400),1, COUNTIF(A$4:$A281, 'Annex 2 Designated EHV charges'!$A$11:$A$400)), 0)),"")</f>
        <v/>
      </c>
      <c r="B282" s="203" t="str">
        <f>IF($A282="","",VLOOKUP($A282,'Annex 2 Designated EHV charges'!$A:$O,2,0))</f>
        <v/>
      </c>
      <c r="C282" s="204" t="str">
        <f>IF($A282="","",VLOOKUP($A282,'Annex 2 Designated EHV charges'!$A:$O,3,0))</f>
        <v/>
      </c>
      <c r="D282" s="203" t="str">
        <f>IF($A282="","",VLOOKUP($A282,'Annex 2 Designated EHV charges'!$A:$O,7,0))</f>
        <v/>
      </c>
      <c r="E282" s="202" t="str">
        <f>IFERROR(IF(VLOOKUP($A282,'Annex 2 Designated EHV charges'!$A:$P,COLUMN(E282)+4,FALSE)=0,"",VLOOKUP($A282,'Annex 2 Designated EHV charges'!$A:$P,COLUMN(E282)+4,FALSE)),"")</f>
        <v/>
      </c>
      <c r="F282" s="201" t="str">
        <f>IFERROR(IF(VLOOKUP($A282,'Annex 2 Designated EHV charges'!$A:$P,COLUMN(F282)+4,FALSE)=0,"",VLOOKUP($A282,'Annex 2 Designated EHV charges'!$A:$P,COLUMN(F282)+4,FALSE)),"")</f>
        <v/>
      </c>
      <c r="G282" s="201" t="str">
        <f>IFERROR(IF(VLOOKUP($A282,'Annex 2 Designated EHV charges'!$A:$P,COLUMN(G282)+4,FALSE)=0,"",VLOOKUP($A282,'Annex 2 Designated EHV charges'!$A:$P,COLUMN(G282)+4,FALSE)),"")</f>
        <v/>
      </c>
      <c r="H282" s="201" t="str">
        <f>IFERROR(IF(VLOOKUP($A282,'Annex 2 Designated EHV charges'!$A:$P,COLUMN(H282)+4,FALSE)=0,"",VLOOKUP($A282,'Annex 2 Designated EHV charges'!$A:$P,COLUMN(H282)+4,FALSE)),"")</f>
        <v/>
      </c>
    </row>
    <row r="283" spans="1:8" x14ac:dyDescent="0.2">
      <c r="A283" s="203" t="str">
        <f t="array" ref="A283">IFERROR(INDEX('Annex 2 Designated EHV charges'!$A$11:$A$400, MATCH(0, IF(ISBLANK('Annex 2 Designated EHV charges'!$A$11:$A$400),1, COUNTIF(A$4:$A282, 'Annex 2 Designated EHV charges'!$A$11:$A$400)), 0)),"")</f>
        <v/>
      </c>
      <c r="B283" s="203" t="str">
        <f>IF($A283="","",VLOOKUP($A283,'Annex 2 Designated EHV charges'!$A:$O,2,0))</f>
        <v/>
      </c>
      <c r="C283" s="204" t="str">
        <f>IF($A283="","",VLOOKUP($A283,'Annex 2 Designated EHV charges'!$A:$O,3,0))</f>
        <v/>
      </c>
      <c r="D283" s="203" t="str">
        <f>IF($A283="","",VLOOKUP($A283,'Annex 2 Designated EHV charges'!$A:$O,7,0))</f>
        <v/>
      </c>
      <c r="E283" s="202" t="str">
        <f>IFERROR(IF(VLOOKUP($A283,'Annex 2 Designated EHV charges'!$A:$P,COLUMN(E283)+4,FALSE)=0,"",VLOOKUP($A283,'Annex 2 Designated EHV charges'!$A:$P,COLUMN(E283)+4,FALSE)),"")</f>
        <v/>
      </c>
      <c r="F283" s="201" t="str">
        <f>IFERROR(IF(VLOOKUP($A283,'Annex 2 Designated EHV charges'!$A:$P,COLUMN(F283)+4,FALSE)=0,"",VLOOKUP($A283,'Annex 2 Designated EHV charges'!$A:$P,COLUMN(F283)+4,FALSE)),"")</f>
        <v/>
      </c>
      <c r="G283" s="201" t="str">
        <f>IFERROR(IF(VLOOKUP($A283,'Annex 2 Designated EHV charges'!$A:$P,COLUMN(G283)+4,FALSE)=0,"",VLOOKUP($A283,'Annex 2 Designated EHV charges'!$A:$P,COLUMN(G283)+4,FALSE)),"")</f>
        <v/>
      </c>
      <c r="H283" s="201" t="str">
        <f>IFERROR(IF(VLOOKUP($A283,'Annex 2 Designated EHV charges'!$A:$P,COLUMN(H283)+4,FALSE)=0,"",VLOOKUP($A283,'Annex 2 Designated EHV charges'!$A:$P,COLUMN(H283)+4,FALSE)),"")</f>
        <v/>
      </c>
    </row>
    <row r="284" spans="1:8" x14ac:dyDescent="0.2">
      <c r="A284" s="203" t="str">
        <f t="array" ref="A284">IFERROR(INDEX('Annex 2 Designated EHV charges'!$A$11:$A$400, MATCH(0, IF(ISBLANK('Annex 2 Designated EHV charges'!$A$11:$A$400),1, COUNTIF(A$4:$A283, 'Annex 2 Designated EHV charges'!$A$11:$A$400)), 0)),"")</f>
        <v/>
      </c>
      <c r="B284" s="203" t="str">
        <f>IF($A284="","",VLOOKUP($A284,'Annex 2 Designated EHV charges'!$A:$O,2,0))</f>
        <v/>
      </c>
      <c r="C284" s="204" t="str">
        <f>IF($A284="","",VLOOKUP($A284,'Annex 2 Designated EHV charges'!$A:$O,3,0))</f>
        <v/>
      </c>
      <c r="D284" s="203" t="str">
        <f>IF($A284="","",VLOOKUP($A284,'Annex 2 Designated EHV charges'!$A:$O,7,0))</f>
        <v/>
      </c>
      <c r="E284" s="202" t="str">
        <f>IFERROR(IF(VLOOKUP($A284,'Annex 2 Designated EHV charges'!$A:$P,COLUMN(E284)+4,FALSE)=0,"",VLOOKUP($A284,'Annex 2 Designated EHV charges'!$A:$P,COLUMN(E284)+4,FALSE)),"")</f>
        <v/>
      </c>
      <c r="F284" s="201" t="str">
        <f>IFERROR(IF(VLOOKUP($A284,'Annex 2 Designated EHV charges'!$A:$P,COLUMN(F284)+4,FALSE)=0,"",VLOOKUP($A284,'Annex 2 Designated EHV charges'!$A:$P,COLUMN(F284)+4,FALSE)),"")</f>
        <v/>
      </c>
      <c r="G284" s="201" t="str">
        <f>IFERROR(IF(VLOOKUP($A284,'Annex 2 Designated EHV charges'!$A:$P,COLUMN(G284)+4,FALSE)=0,"",VLOOKUP($A284,'Annex 2 Designated EHV charges'!$A:$P,COLUMN(G284)+4,FALSE)),"")</f>
        <v/>
      </c>
      <c r="H284" s="201" t="str">
        <f>IFERROR(IF(VLOOKUP($A284,'Annex 2 Designated EHV charges'!$A:$P,COLUMN(H284)+4,FALSE)=0,"",VLOOKUP($A284,'Annex 2 Designated EHV charges'!$A:$P,COLUMN(H284)+4,FALSE)),"")</f>
        <v/>
      </c>
    </row>
    <row r="285" spans="1:8" x14ac:dyDescent="0.2">
      <c r="A285" s="203" t="str">
        <f t="array" ref="A285">IFERROR(INDEX('Annex 2 Designated EHV charges'!$A$11:$A$400, MATCH(0, IF(ISBLANK('Annex 2 Designated EHV charges'!$A$11:$A$400),1, COUNTIF(A$4:$A284, 'Annex 2 Designated EHV charges'!$A$11:$A$400)), 0)),"")</f>
        <v/>
      </c>
      <c r="B285" s="203" t="str">
        <f>IF($A285="","",VLOOKUP($A285,'Annex 2 Designated EHV charges'!$A:$O,2,0))</f>
        <v/>
      </c>
      <c r="C285" s="204" t="str">
        <f>IF($A285="","",VLOOKUP($A285,'Annex 2 Designated EHV charges'!$A:$O,3,0))</f>
        <v/>
      </c>
      <c r="D285" s="203" t="str">
        <f>IF($A285="","",VLOOKUP($A285,'Annex 2 Designated EHV charges'!$A:$O,7,0))</f>
        <v/>
      </c>
      <c r="E285" s="202" t="str">
        <f>IFERROR(IF(VLOOKUP($A285,'Annex 2 Designated EHV charges'!$A:$P,COLUMN(E285)+4,FALSE)=0,"",VLOOKUP($A285,'Annex 2 Designated EHV charges'!$A:$P,COLUMN(E285)+4,FALSE)),"")</f>
        <v/>
      </c>
      <c r="F285" s="201" t="str">
        <f>IFERROR(IF(VLOOKUP($A285,'Annex 2 Designated EHV charges'!$A:$P,COLUMN(F285)+4,FALSE)=0,"",VLOOKUP($A285,'Annex 2 Designated EHV charges'!$A:$P,COLUMN(F285)+4,FALSE)),"")</f>
        <v/>
      </c>
      <c r="G285" s="201" t="str">
        <f>IFERROR(IF(VLOOKUP($A285,'Annex 2 Designated EHV charges'!$A:$P,COLUMN(G285)+4,FALSE)=0,"",VLOOKUP($A285,'Annex 2 Designated EHV charges'!$A:$P,COLUMN(G285)+4,FALSE)),"")</f>
        <v/>
      </c>
      <c r="H285" s="201" t="str">
        <f>IFERROR(IF(VLOOKUP($A285,'Annex 2 Designated EHV charges'!$A:$P,COLUMN(H285)+4,FALSE)=0,"",VLOOKUP($A285,'Annex 2 Designated EHV charges'!$A:$P,COLUMN(H285)+4,FALSE)),"")</f>
        <v/>
      </c>
    </row>
    <row r="286" spans="1:8" x14ac:dyDescent="0.2">
      <c r="A286" s="203" t="str">
        <f t="array" ref="A286">IFERROR(INDEX('Annex 2 Designated EHV charges'!$A$11:$A$400, MATCH(0, IF(ISBLANK('Annex 2 Designated EHV charges'!$A$11:$A$400),1, COUNTIF(A$4:$A285, 'Annex 2 Designated EHV charges'!$A$11:$A$400)), 0)),"")</f>
        <v/>
      </c>
      <c r="B286" s="203" t="str">
        <f>IF($A286="","",VLOOKUP($A286,'Annex 2 Designated EHV charges'!$A:$O,2,0))</f>
        <v/>
      </c>
      <c r="C286" s="204" t="str">
        <f>IF($A286="","",VLOOKUP($A286,'Annex 2 Designated EHV charges'!$A:$O,3,0))</f>
        <v/>
      </c>
      <c r="D286" s="203" t="str">
        <f>IF($A286="","",VLOOKUP($A286,'Annex 2 Designated EHV charges'!$A:$O,7,0))</f>
        <v/>
      </c>
      <c r="E286" s="202" t="str">
        <f>IFERROR(IF(VLOOKUP($A286,'Annex 2 Designated EHV charges'!$A:$P,COLUMN(E286)+4,FALSE)=0,"",VLOOKUP($A286,'Annex 2 Designated EHV charges'!$A:$P,COLUMN(E286)+4,FALSE)),"")</f>
        <v/>
      </c>
      <c r="F286" s="201" t="str">
        <f>IFERROR(IF(VLOOKUP($A286,'Annex 2 Designated EHV charges'!$A:$P,COLUMN(F286)+4,FALSE)=0,"",VLOOKUP($A286,'Annex 2 Designated EHV charges'!$A:$P,COLUMN(F286)+4,FALSE)),"")</f>
        <v/>
      </c>
      <c r="G286" s="201" t="str">
        <f>IFERROR(IF(VLOOKUP($A286,'Annex 2 Designated EHV charges'!$A:$P,COLUMN(G286)+4,FALSE)=0,"",VLOOKUP($A286,'Annex 2 Designated EHV charges'!$A:$P,COLUMN(G286)+4,FALSE)),"")</f>
        <v/>
      </c>
      <c r="H286" s="201" t="str">
        <f>IFERROR(IF(VLOOKUP($A286,'Annex 2 Designated EHV charges'!$A:$P,COLUMN(H286)+4,FALSE)=0,"",VLOOKUP($A286,'Annex 2 Designated EHV charges'!$A:$P,COLUMN(H286)+4,FALSE)),"")</f>
        <v/>
      </c>
    </row>
    <row r="287" spans="1:8" x14ac:dyDescent="0.2">
      <c r="A287" s="203" t="str">
        <f t="array" ref="A287">IFERROR(INDEX('Annex 2 Designated EHV charges'!$A$11:$A$400, MATCH(0, IF(ISBLANK('Annex 2 Designated EHV charges'!$A$11:$A$400),1, COUNTIF(A$4:$A286, 'Annex 2 Designated EHV charges'!$A$11:$A$400)), 0)),"")</f>
        <v/>
      </c>
      <c r="B287" s="203" t="str">
        <f>IF($A287="","",VLOOKUP($A287,'Annex 2 Designated EHV charges'!$A:$O,2,0))</f>
        <v/>
      </c>
      <c r="C287" s="204" t="str">
        <f>IF($A287="","",VLOOKUP($A287,'Annex 2 Designated EHV charges'!$A:$O,3,0))</f>
        <v/>
      </c>
      <c r="D287" s="203" t="str">
        <f>IF($A287="","",VLOOKUP($A287,'Annex 2 Designated EHV charges'!$A:$O,7,0))</f>
        <v/>
      </c>
      <c r="E287" s="202" t="str">
        <f>IFERROR(IF(VLOOKUP($A287,'Annex 2 Designated EHV charges'!$A:$P,COLUMN(E287)+4,FALSE)=0,"",VLOOKUP($A287,'Annex 2 Designated EHV charges'!$A:$P,COLUMN(E287)+4,FALSE)),"")</f>
        <v/>
      </c>
      <c r="F287" s="201" t="str">
        <f>IFERROR(IF(VLOOKUP($A287,'Annex 2 Designated EHV charges'!$A:$P,COLUMN(F287)+4,FALSE)=0,"",VLOOKUP($A287,'Annex 2 Designated EHV charges'!$A:$P,COLUMN(F287)+4,FALSE)),"")</f>
        <v/>
      </c>
      <c r="G287" s="201" t="str">
        <f>IFERROR(IF(VLOOKUP($A287,'Annex 2 Designated EHV charges'!$A:$P,COLUMN(G287)+4,FALSE)=0,"",VLOOKUP($A287,'Annex 2 Designated EHV charges'!$A:$P,COLUMN(G287)+4,FALSE)),"")</f>
        <v/>
      </c>
      <c r="H287" s="201" t="str">
        <f>IFERROR(IF(VLOOKUP($A287,'Annex 2 Designated EHV charges'!$A:$P,COLUMN(H287)+4,FALSE)=0,"",VLOOKUP($A287,'Annex 2 Designated EHV charges'!$A:$P,COLUMN(H287)+4,FALSE)),"")</f>
        <v/>
      </c>
    </row>
    <row r="288" spans="1:8" x14ac:dyDescent="0.2">
      <c r="A288" s="203" t="str">
        <f t="array" ref="A288">IFERROR(INDEX('Annex 2 Designated EHV charges'!$A$11:$A$400, MATCH(0, IF(ISBLANK('Annex 2 Designated EHV charges'!$A$11:$A$400),1, COUNTIF(A$4:$A287, 'Annex 2 Designated EHV charges'!$A$11:$A$400)), 0)),"")</f>
        <v/>
      </c>
      <c r="B288" s="203" t="str">
        <f>IF($A288="","",VLOOKUP($A288,'Annex 2 Designated EHV charges'!$A:$O,2,0))</f>
        <v/>
      </c>
      <c r="C288" s="204" t="str">
        <f>IF($A288="","",VLOOKUP($A288,'Annex 2 Designated EHV charges'!$A:$O,3,0))</f>
        <v/>
      </c>
      <c r="D288" s="203" t="str">
        <f>IF($A288="","",VLOOKUP($A288,'Annex 2 Designated EHV charges'!$A:$O,7,0))</f>
        <v/>
      </c>
      <c r="E288" s="202" t="str">
        <f>IFERROR(IF(VLOOKUP($A288,'Annex 2 Designated EHV charges'!$A:$P,COLUMN(E288)+4,FALSE)=0,"",VLOOKUP($A288,'Annex 2 Designated EHV charges'!$A:$P,COLUMN(E288)+4,FALSE)),"")</f>
        <v/>
      </c>
      <c r="F288" s="201" t="str">
        <f>IFERROR(IF(VLOOKUP($A288,'Annex 2 Designated EHV charges'!$A:$P,COLUMN(F288)+4,FALSE)=0,"",VLOOKUP($A288,'Annex 2 Designated EHV charges'!$A:$P,COLUMN(F288)+4,FALSE)),"")</f>
        <v/>
      </c>
      <c r="G288" s="201" t="str">
        <f>IFERROR(IF(VLOOKUP($A288,'Annex 2 Designated EHV charges'!$A:$P,COLUMN(G288)+4,FALSE)=0,"",VLOOKUP($A288,'Annex 2 Designated EHV charges'!$A:$P,COLUMN(G288)+4,FALSE)),"")</f>
        <v/>
      </c>
      <c r="H288" s="201" t="str">
        <f>IFERROR(IF(VLOOKUP($A288,'Annex 2 Designated EHV charges'!$A:$P,COLUMN(H288)+4,FALSE)=0,"",VLOOKUP($A288,'Annex 2 Designated EHV charges'!$A:$P,COLUMN(H288)+4,FALSE)),"")</f>
        <v/>
      </c>
    </row>
    <row r="289" spans="1:8" x14ac:dyDescent="0.2">
      <c r="A289" s="203" t="str">
        <f t="array" ref="A289">IFERROR(INDEX('Annex 2 Designated EHV charges'!$A$11:$A$400, MATCH(0, IF(ISBLANK('Annex 2 Designated EHV charges'!$A$11:$A$400),1, COUNTIF(A$4:$A288, 'Annex 2 Designated EHV charges'!$A$11:$A$400)), 0)),"")</f>
        <v/>
      </c>
      <c r="B289" s="203" t="str">
        <f>IF($A289="","",VLOOKUP($A289,'Annex 2 Designated EHV charges'!$A:$O,2,0))</f>
        <v/>
      </c>
      <c r="C289" s="204" t="str">
        <f>IF($A289="","",VLOOKUP($A289,'Annex 2 Designated EHV charges'!$A:$O,3,0))</f>
        <v/>
      </c>
      <c r="D289" s="203" t="str">
        <f>IF($A289="","",VLOOKUP($A289,'Annex 2 Designated EHV charges'!$A:$O,7,0))</f>
        <v/>
      </c>
      <c r="E289" s="202" t="str">
        <f>IFERROR(IF(VLOOKUP($A289,'Annex 2 Designated EHV charges'!$A:$P,COLUMN(E289)+4,FALSE)=0,"",VLOOKUP($A289,'Annex 2 Designated EHV charges'!$A:$P,COLUMN(E289)+4,FALSE)),"")</f>
        <v/>
      </c>
      <c r="F289" s="201" t="str">
        <f>IFERROR(IF(VLOOKUP($A289,'Annex 2 Designated EHV charges'!$A:$P,COLUMN(F289)+4,FALSE)=0,"",VLOOKUP($A289,'Annex 2 Designated EHV charges'!$A:$P,COLUMN(F289)+4,FALSE)),"")</f>
        <v/>
      </c>
      <c r="G289" s="201" t="str">
        <f>IFERROR(IF(VLOOKUP($A289,'Annex 2 Designated EHV charges'!$A:$P,COLUMN(G289)+4,FALSE)=0,"",VLOOKUP($A289,'Annex 2 Designated EHV charges'!$A:$P,COLUMN(G289)+4,FALSE)),"")</f>
        <v/>
      </c>
      <c r="H289" s="201" t="str">
        <f>IFERROR(IF(VLOOKUP($A289,'Annex 2 Designated EHV charges'!$A:$P,COLUMN(H289)+4,FALSE)=0,"",VLOOKUP($A289,'Annex 2 Designated EHV charges'!$A:$P,COLUMN(H289)+4,FALSE)),"")</f>
        <v/>
      </c>
    </row>
    <row r="290" spans="1:8" x14ac:dyDescent="0.2">
      <c r="A290" s="203" t="str">
        <f t="array" ref="A290">IFERROR(INDEX('Annex 2 Designated EHV charges'!$A$11:$A$400, MATCH(0, IF(ISBLANK('Annex 2 Designated EHV charges'!$A$11:$A$400),1, COUNTIF(A$4:$A289, 'Annex 2 Designated EHV charges'!$A$11:$A$400)), 0)),"")</f>
        <v/>
      </c>
      <c r="B290" s="203" t="str">
        <f>IF($A290="","",VLOOKUP($A290,'Annex 2 Designated EHV charges'!$A:$O,2,0))</f>
        <v/>
      </c>
      <c r="C290" s="204" t="str">
        <f>IF($A290="","",VLOOKUP($A290,'Annex 2 Designated EHV charges'!$A:$O,3,0))</f>
        <v/>
      </c>
      <c r="D290" s="203" t="str">
        <f>IF($A290="","",VLOOKUP($A290,'Annex 2 Designated EHV charges'!$A:$O,7,0))</f>
        <v/>
      </c>
      <c r="E290" s="202" t="str">
        <f>IFERROR(IF(VLOOKUP($A290,'Annex 2 Designated EHV charges'!$A:$P,COLUMN(E290)+4,FALSE)=0,"",VLOOKUP($A290,'Annex 2 Designated EHV charges'!$A:$P,COLUMN(E290)+4,FALSE)),"")</f>
        <v/>
      </c>
      <c r="F290" s="201" t="str">
        <f>IFERROR(IF(VLOOKUP($A290,'Annex 2 Designated EHV charges'!$A:$P,COLUMN(F290)+4,FALSE)=0,"",VLOOKUP($A290,'Annex 2 Designated EHV charges'!$A:$P,COLUMN(F290)+4,FALSE)),"")</f>
        <v/>
      </c>
      <c r="G290" s="201" t="str">
        <f>IFERROR(IF(VLOOKUP($A290,'Annex 2 Designated EHV charges'!$A:$P,COLUMN(G290)+4,FALSE)=0,"",VLOOKUP($A290,'Annex 2 Designated EHV charges'!$A:$P,COLUMN(G290)+4,FALSE)),"")</f>
        <v/>
      </c>
      <c r="H290" s="201" t="str">
        <f>IFERROR(IF(VLOOKUP($A290,'Annex 2 Designated EHV charges'!$A:$P,COLUMN(H290)+4,FALSE)=0,"",VLOOKUP($A290,'Annex 2 Designated EHV charges'!$A:$P,COLUMN(H290)+4,FALSE)),"")</f>
        <v/>
      </c>
    </row>
    <row r="291" spans="1:8" x14ac:dyDescent="0.2">
      <c r="A291" s="203" t="str">
        <f t="array" ref="A291">IFERROR(INDEX('Annex 2 Designated EHV charges'!$A$11:$A$400, MATCH(0, IF(ISBLANK('Annex 2 Designated EHV charges'!$A$11:$A$400),1, COUNTIF(A$4:$A290, 'Annex 2 Designated EHV charges'!$A$11:$A$400)), 0)),"")</f>
        <v/>
      </c>
      <c r="B291" s="203" t="str">
        <f>IF($A291="","",VLOOKUP($A291,'Annex 2 Designated EHV charges'!$A:$O,2,0))</f>
        <v/>
      </c>
      <c r="C291" s="204" t="str">
        <f>IF($A291="","",VLOOKUP($A291,'Annex 2 Designated EHV charges'!$A:$O,3,0))</f>
        <v/>
      </c>
      <c r="D291" s="203" t="str">
        <f>IF($A291="","",VLOOKUP($A291,'Annex 2 Designated EHV charges'!$A:$O,7,0))</f>
        <v/>
      </c>
      <c r="E291" s="202" t="str">
        <f>IFERROR(IF(VLOOKUP($A291,'Annex 2 Designated EHV charges'!$A:$P,COLUMN(E291)+4,FALSE)=0,"",VLOOKUP($A291,'Annex 2 Designated EHV charges'!$A:$P,COLUMN(E291)+4,FALSE)),"")</f>
        <v/>
      </c>
      <c r="F291" s="201" t="str">
        <f>IFERROR(IF(VLOOKUP($A291,'Annex 2 Designated EHV charges'!$A:$P,COLUMN(F291)+4,FALSE)=0,"",VLOOKUP($A291,'Annex 2 Designated EHV charges'!$A:$P,COLUMN(F291)+4,FALSE)),"")</f>
        <v/>
      </c>
      <c r="G291" s="201" t="str">
        <f>IFERROR(IF(VLOOKUP($A291,'Annex 2 Designated EHV charges'!$A:$P,COLUMN(G291)+4,FALSE)=0,"",VLOOKUP($A291,'Annex 2 Designated EHV charges'!$A:$P,COLUMN(G291)+4,FALSE)),"")</f>
        <v/>
      </c>
      <c r="H291" s="201" t="str">
        <f>IFERROR(IF(VLOOKUP($A291,'Annex 2 Designated EHV charges'!$A:$P,COLUMN(H291)+4,FALSE)=0,"",VLOOKUP($A291,'Annex 2 Designated EHV charges'!$A:$P,COLUMN(H291)+4,FALSE)),"")</f>
        <v/>
      </c>
    </row>
    <row r="292" spans="1:8" x14ac:dyDescent="0.2">
      <c r="A292" s="203" t="str">
        <f t="array" ref="A292">IFERROR(INDEX('Annex 2 Designated EHV charges'!$A$11:$A$400, MATCH(0, IF(ISBLANK('Annex 2 Designated EHV charges'!$A$11:$A$400),1, COUNTIF(A$4:$A291, 'Annex 2 Designated EHV charges'!$A$11:$A$400)), 0)),"")</f>
        <v/>
      </c>
      <c r="B292" s="203" t="str">
        <f>IF($A292="","",VLOOKUP($A292,'Annex 2 Designated EHV charges'!$A:$O,2,0))</f>
        <v/>
      </c>
      <c r="C292" s="204" t="str">
        <f>IF($A292="","",VLOOKUP($A292,'Annex 2 Designated EHV charges'!$A:$O,3,0))</f>
        <v/>
      </c>
      <c r="D292" s="203" t="str">
        <f>IF($A292="","",VLOOKUP($A292,'Annex 2 Designated EHV charges'!$A:$O,7,0))</f>
        <v/>
      </c>
      <c r="E292" s="202" t="str">
        <f>IFERROR(IF(VLOOKUP($A292,'Annex 2 Designated EHV charges'!$A:$P,COLUMN(E292)+4,FALSE)=0,"",VLOOKUP($A292,'Annex 2 Designated EHV charges'!$A:$P,COLUMN(E292)+4,FALSE)),"")</f>
        <v/>
      </c>
      <c r="F292" s="201" t="str">
        <f>IFERROR(IF(VLOOKUP($A292,'Annex 2 Designated EHV charges'!$A:$P,COLUMN(F292)+4,FALSE)=0,"",VLOOKUP($A292,'Annex 2 Designated EHV charges'!$A:$P,COLUMN(F292)+4,FALSE)),"")</f>
        <v/>
      </c>
      <c r="G292" s="201" t="str">
        <f>IFERROR(IF(VLOOKUP($A292,'Annex 2 Designated EHV charges'!$A:$P,COLUMN(G292)+4,FALSE)=0,"",VLOOKUP($A292,'Annex 2 Designated EHV charges'!$A:$P,COLUMN(G292)+4,FALSE)),"")</f>
        <v/>
      </c>
      <c r="H292" s="201" t="str">
        <f>IFERROR(IF(VLOOKUP($A292,'Annex 2 Designated EHV charges'!$A:$P,COLUMN(H292)+4,FALSE)=0,"",VLOOKUP($A292,'Annex 2 Designated EHV charges'!$A:$P,COLUMN(H292)+4,FALSE)),"")</f>
        <v/>
      </c>
    </row>
    <row r="293" spans="1:8" x14ac:dyDescent="0.2">
      <c r="A293" s="203" t="str">
        <f t="array" ref="A293">IFERROR(INDEX('Annex 2 Designated EHV charges'!$A$11:$A$400, MATCH(0, IF(ISBLANK('Annex 2 Designated EHV charges'!$A$11:$A$400),1, COUNTIF(A$4:$A292, 'Annex 2 Designated EHV charges'!$A$11:$A$400)), 0)),"")</f>
        <v/>
      </c>
      <c r="B293" s="203" t="str">
        <f>IF($A293="","",VLOOKUP($A293,'Annex 2 Designated EHV charges'!$A:$O,2,0))</f>
        <v/>
      </c>
      <c r="C293" s="204" t="str">
        <f>IF($A293="","",VLOOKUP($A293,'Annex 2 Designated EHV charges'!$A:$O,3,0))</f>
        <v/>
      </c>
      <c r="D293" s="203" t="str">
        <f>IF($A293="","",VLOOKUP($A293,'Annex 2 Designated EHV charges'!$A:$O,7,0))</f>
        <v/>
      </c>
      <c r="E293" s="202" t="str">
        <f>IFERROR(IF(VLOOKUP($A293,'Annex 2 Designated EHV charges'!$A:$P,COLUMN(E293)+4,FALSE)=0,"",VLOOKUP($A293,'Annex 2 Designated EHV charges'!$A:$P,COLUMN(E293)+4,FALSE)),"")</f>
        <v/>
      </c>
      <c r="F293" s="201" t="str">
        <f>IFERROR(IF(VLOOKUP($A293,'Annex 2 Designated EHV charges'!$A:$P,COLUMN(F293)+4,FALSE)=0,"",VLOOKUP($A293,'Annex 2 Designated EHV charges'!$A:$P,COLUMN(F293)+4,FALSE)),"")</f>
        <v/>
      </c>
      <c r="G293" s="201" t="str">
        <f>IFERROR(IF(VLOOKUP($A293,'Annex 2 Designated EHV charges'!$A:$P,COLUMN(G293)+4,FALSE)=0,"",VLOOKUP($A293,'Annex 2 Designated EHV charges'!$A:$P,COLUMN(G293)+4,FALSE)),"")</f>
        <v/>
      </c>
      <c r="H293" s="201" t="str">
        <f>IFERROR(IF(VLOOKUP($A293,'Annex 2 Designated EHV charges'!$A:$P,COLUMN(H293)+4,FALSE)=0,"",VLOOKUP($A293,'Annex 2 Designated EHV charges'!$A:$P,COLUMN(H293)+4,FALSE)),"")</f>
        <v/>
      </c>
    </row>
    <row r="294" spans="1:8" x14ac:dyDescent="0.2">
      <c r="A294" s="203" t="str">
        <f t="array" ref="A294">IFERROR(INDEX('Annex 2 Designated EHV charges'!$A$11:$A$400, MATCH(0, IF(ISBLANK('Annex 2 Designated EHV charges'!$A$11:$A$400),1, COUNTIF(A$4:$A293, 'Annex 2 Designated EHV charges'!$A$11:$A$400)), 0)),"")</f>
        <v/>
      </c>
      <c r="B294" s="203" t="str">
        <f>IF($A294="","",VLOOKUP($A294,'Annex 2 Designated EHV charges'!$A:$O,2,0))</f>
        <v/>
      </c>
      <c r="C294" s="204" t="str">
        <f>IF($A294="","",VLOOKUP($A294,'Annex 2 Designated EHV charges'!$A:$O,3,0))</f>
        <v/>
      </c>
      <c r="D294" s="203" t="str">
        <f>IF($A294="","",VLOOKUP($A294,'Annex 2 Designated EHV charges'!$A:$O,7,0))</f>
        <v/>
      </c>
      <c r="E294" s="202" t="str">
        <f>IFERROR(IF(VLOOKUP($A294,'Annex 2 Designated EHV charges'!$A:$P,COLUMN(E294)+4,FALSE)=0,"",VLOOKUP($A294,'Annex 2 Designated EHV charges'!$A:$P,COLUMN(E294)+4,FALSE)),"")</f>
        <v/>
      </c>
      <c r="F294" s="201" t="str">
        <f>IFERROR(IF(VLOOKUP($A294,'Annex 2 Designated EHV charges'!$A:$P,COLUMN(F294)+4,FALSE)=0,"",VLOOKUP($A294,'Annex 2 Designated EHV charges'!$A:$P,COLUMN(F294)+4,FALSE)),"")</f>
        <v/>
      </c>
      <c r="G294" s="201" t="str">
        <f>IFERROR(IF(VLOOKUP($A294,'Annex 2 Designated EHV charges'!$A:$P,COLUMN(G294)+4,FALSE)=0,"",VLOOKUP($A294,'Annex 2 Designated EHV charges'!$A:$P,COLUMN(G294)+4,FALSE)),"")</f>
        <v/>
      </c>
      <c r="H294" s="201" t="str">
        <f>IFERROR(IF(VLOOKUP($A294,'Annex 2 Designated EHV charges'!$A:$P,COLUMN(H294)+4,FALSE)=0,"",VLOOKUP($A294,'Annex 2 Designated EHV charges'!$A:$P,COLUMN(H294)+4,FALSE)),"")</f>
        <v/>
      </c>
    </row>
    <row r="295" spans="1:8" x14ac:dyDescent="0.2">
      <c r="A295" s="203" t="str">
        <f t="array" ref="A295">IFERROR(INDEX('Annex 2 Designated EHV charges'!$A$11:$A$400, MATCH(0, IF(ISBLANK('Annex 2 Designated EHV charges'!$A$11:$A$400),1, COUNTIF(A$4:$A294, 'Annex 2 Designated EHV charges'!$A$11:$A$400)), 0)),"")</f>
        <v/>
      </c>
      <c r="B295" s="203" t="str">
        <f>IF($A295="","",VLOOKUP($A295,'Annex 2 Designated EHV charges'!$A:$O,2,0))</f>
        <v/>
      </c>
      <c r="C295" s="204" t="str">
        <f>IF($A295="","",VLOOKUP($A295,'Annex 2 Designated EHV charges'!$A:$O,3,0))</f>
        <v/>
      </c>
      <c r="D295" s="203" t="str">
        <f>IF($A295="","",VLOOKUP($A295,'Annex 2 Designated EHV charges'!$A:$O,7,0))</f>
        <v/>
      </c>
      <c r="E295" s="202" t="str">
        <f>IFERROR(IF(VLOOKUP($A295,'Annex 2 Designated EHV charges'!$A:$P,COLUMN(E295)+4,FALSE)=0,"",VLOOKUP($A295,'Annex 2 Designated EHV charges'!$A:$P,COLUMN(E295)+4,FALSE)),"")</f>
        <v/>
      </c>
      <c r="F295" s="201" t="str">
        <f>IFERROR(IF(VLOOKUP($A295,'Annex 2 Designated EHV charges'!$A:$P,COLUMN(F295)+4,FALSE)=0,"",VLOOKUP($A295,'Annex 2 Designated EHV charges'!$A:$P,COLUMN(F295)+4,FALSE)),"")</f>
        <v/>
      </c>
      <c r="G295" s="201" t="str">
        <f>IFERROR(IF(VLOOKUP($A295,'Annex 2 Designated EHV charges'!$A:$P,COLUMN(G295)+4,FALSE)=0,"",VLOOKUP($A295,'Annex 2 Designated EHV charges'!$A:$P,COLUMN(G295)+4,FALSE)),"")</f>
        <v/>
      </c>
      <c r="H295" s="201" t="str">
        <f>IFERROR(IF(VLOOKUP($A295,'Annex 2 Designated EHV charges'!$A:$P,COLUMN(H295)+4,FALSE)=0,"",VLOOKUP($A295,'Annex 2 Designated EHV charges'!$A:$P,COLUMN(H295)+4,FALSE)),"")</f>
        <v/>
      </c>
    </row>
    <row r="296" spans="1:8" x14ac:dyDescent="0.2">
      <c r="A296" s="203" t="str">
        <f t="array" ref="A296">IFERROR(INDEX('Annex 2 Designated EHV charges'!$A$11:$A$400, MATCH(0, IF(ISBLANK('Annex 2 Designated EHV charges'!$A$11:$A$400),1, COUNTIF(A$4:$A295, 'Annex 2 Designated EHV charges'!$A$11:$A$400)), 0)),"")</f>
        <v/>
      </c>
      <c r="B296" s="203" t="str">
        <f>IF($A296="","",VLOOKUP($A296,'Annex 2 Designated EHV charges'!$A:$O,2,0))</f>
        <v/>
      </c>
      <c r="C296" s="204" t="str">
        <f>IF($A296="","",VLOOKUP($A296,'Annex 2 Designated EHV charges'!$A:$O,3,0))</f>
        <v/>
      </c>
      <c r="D296" s="203" t="str">
        <f>IF($A296="","",VLOOKUP($A296,'Annex 2 Designated EHV charges'!$A:$O,7,0))</f>
        <v/>
      </c>
      <c r="E296" s="202" t="str">
        <f>IFERROR(IF(VLOOKUP($A296,'Annex 2 Designated EHV charges'!$A:$P,COLUMN(E296)+4,FALSE)=0,"",VLOOKUP($A296,'Annex 2 Designated EHV charges'!$A:$P,COLUMN(E296)+4,FALSE)),"")</f>
        <v/>
      </c>
      <c r="F296" s="201" t="str">
        <f>IFERROR(IF(VLOOKUP($A296,'Annex 2 Designated EHV charges'!$A:$P,COLUMN(F296)+4,FALSE)=0,"",VLOOKUP($A296,'Annex 2 Designated EHV charges'!$A:$P,COLUMN(F296)+4,FALSE)),"")</f>
        <v/>
      </c>
      <c r="G296" s="201" t="str">
        <f>IFERROR(IF(VLOOKUP($A296,'Annex 2 Designated EHV charges'!$A:$P,COLUMN(G296)+4,FALSE)=0,"",VLOOKUP($A296,'Annex 2 Designated EHV charges'!$A:$P,COLUMN(G296)+4,FALSE)),"")</f>
        <v/>
      </c>
      <c r="H296" s="201" t="str">
        <f>IFERROR(IF(VLOOKUP($A296,'Annex 2 Designated EHV charges'!$A:$P,COLUMN(H296)+4,FALSE)=0,"",VLOOKUP($A296,'Annex 2 Designated EHV charges'!$A:$P,COLUMN(H296)+4,FALSE)),"")</f>
        <v/>
      </c>
    </row>
    <row r="297" spans="1:8" x14ac:dyDescent="0.2">
      <c r="A297" s="203" t="str">
        <f t="array" ref="A297">IFERROR(INDEX('Annex 2 Designated EHV charges'!$A$11:$A$400, MATCH(0, IF(ISBLANK('Annex 2 Designated EHV charges'!$A$11:$A$400),1, COUNTIF(A$4:$A296, 'Annex 2 Designated EHV charges'!$A$11:$A$400)), 0)),"")</f>
        <v/>
      </c>
      <c r="B297" s="203" t="str">
        <f>IF($A297="","",VLOOKUP($A297,'Annex 2 Designated EHV charges'!$A:$O,2,0))</f>
        <v/>
      </c>
      <c r="C297" s="204" t="str">
        <f>IF($A297="","",VLOOKUP($A297,'Annex 2 Designated EHV charges'!$A:$O,3,0))</f>
        <v/>
      </c>
      <c r="D297" s="203" t="str">
        <f>IF($A297="","",VLOOKUP($A297,'Annex 2 Designated EHV charges'!$A:$O,7,0))</f>
        <v/>
      </c>
      <c r="E297" s="202" t="str">
        <f>IFERROR(IF(VLOOKUP($A297,'Annex 2 Designated EHV charges'!$A:$P,COLUMN(E297)+4,FALSE)=0,"",VLOOKUP($A297,'Annex 2 Designated EHV charges'!$A:$P,COLUMN(E297)+4,FALSE)),"")</f>
        <v/>
      </c>
      <c r="F297" s="201" t="str">
        <f>IFERROR(IF(VLOOKUP($A297,'Annex 2 Designated EHV charges'!$A:$P,COLUMN(F297)+4,FALSE)=0,"",VLOOKUP($A297,'Annex 2 Designated EHV charges'!$A:$P,COLUMN(F297)+4,FALSE)),"")</f>
        <v/>
      </c>
      <c r="G297" s="201" t="str">
        <f>IFERROR(IF(VLOOKUP($A297,'Annex 2 Designated EHV charges'!$A:$P,COLUMN(G297)+4,FALSE)=0,"",VLOOKUP($A297,'Annex 2 Designated EHV charges'!$A:$P,COLUMN(G297)+4,FALSE)),"")</f>
        <v/>
      </c>
      <c r="H297" s="201" t="str">
        <f>IFERROR(IF(VLOOKUP($A297,'Annex 2 Designated EHV charges'!$A:$P,COLUMN(H297)+4,FALSE)=0,"",VLOOKUP($A297,'Annex 2 Designated EHV charges'!$A:$P,COLUMN(H297)+4,FALSE)),"")</f>
        <v/>
      </c>
    </row>
    <row r="298" spans="1:8" x14ac:dyDescent="0.2">
      <c r="A298" s="203" t="str">
        <f t="array" ref="A298">IFERROR(INDEX('Annex 2 Designated EHV charges'!$A$11:$A$400, MATCH(0, IF(ISBLANK('Annex 2 Designated EHV charges'!$A$11:$A$400),1, COUNTIF(A$4:$A297, 'Annex 2 Designated EHV charges'!$A$11:$A$400)), 0)),"")</f>
        <v/>
      </c>
      <c r="B298" s="203" t="str">
        <f>IF($A298="","",VLOOKUP($A298,'Annex 2 Designated EHV charges'!$A:$O,2,0))</f>
        <v/>
      </c>
      <c r="C298" s="204" t="str">
        <f>IF($A298="","",VLOOKUP($A298,'Annex 2 Designated EHV charges'!$A:$O,3,0))</f>
        <v/>
      </c>
      <c r="D298" s="203" t="str">
        <f>IF($A298="","",VLOOKUP($A298,'Annex 2 Designated EHV charges'!$A:$O,7,0))</f>
        <v/>
      </c>
      <c r="E298" s="202" t="str">
        <f>IFERROR(IF(VLOOKUP($A298,'Annex 2 Designated EHV charges'!$A:$P,COLUMN(E298)+4,FALSE)=0,"",VLOOKUP($A298,'Annex 2 Designated EHV charges'!$A:$P,COLUMN(E298)+4,FALSE)),"")</f>
        <v/>
      </c>
      <c r="F298" s="201" t="str">
        <f>IFERROR(IF(VLOOKUP($A298,'Annex 2 Designated EHV charges'!$A:$P,COLUMN(F298)+4,FALSE)=0,"",VLOOKUP($A298,'Annex 2 Designated EHV charges'!$A:$P,COLUMN(F298)+4,FALSE)),"")</f>
        <v/>
      </c>
      <c r="G298" s="201" t="str">
        <f>IFERROR(IF(VLOOKUP($A298,'Annex 2 Designated EHV charges'!$A:$P,COLUMN(G298)+4,FALSE)=0,"",VLOOKUP($A298,'Annex 2 Designated EHV charges'!$A:$P,COLUMN(G298)+4,FALSE)),"")</f>
        <v/>
      </c>
      <c r="H298" s="201" t="str">
        <f>IFERROR(IF(VLOOKUP($A298,'Annex 2 Designated EHV charges'!$A:$P,COLUMN(H298)+4,FALSE)=0,"",VLOOKUP($A298,'Annex 2 Designated EHV charges'!$A:$P,COLUMN(H298)+4,FALSE)),"")</f>
        <v/>
      </c>
    </row>
    <row r="299" spans="1:8" x14ac:dyDescent="0.2">
      <c r="A299" s="203" t="str">
        <f t="array" ref="A299">IFERROR(INDEX('Annex 2 Designated EHV charges'!$A$11:$A$400, MATCH(0, IF(ISBLANK('Annex 2 Designated EHV charges'!$A$11:$A$400),1, COUNTIF(A$4:$A298, 'Annex 2 Designated EHV charges'!$A$11:$A$400)), 0)),"")</f>
        <v/>
      </c>
      <c r="B299" s="203" t="str">
        <f>IF($A299="","",VLOOKUP($A299,'Annex 2 Designated EHV charges'!$A:$O,2,0))</f>
        <v/>
      </c>
      <c r="C299" s="204" t="str">
        <f>IF($A299="","",VLOOKUP($A299,'Annex 2 Designated EHV charges'!$A:$O,3,0))</f>
        <v/>
      </c>
      <c r="D299" s="203" t="str">
        <f>IF($A299="","",VLOOKUP($A299,'Annex 2 Designated EHV charges'!$A:$O,7,0))</f>
        <v/>
      </c>
      <c r="E299" s="202" t="str">
        <f>IFERROR(IF(VLOOKUP($A299,'Annex 2 Designated EHV charges'!$A:$P,COLUMN(E299)+4,FALSE)=0,"",VLOOKUP($A299,'Annex 2 Designated EHV charges'!$A:$P,COLUMN(E299)+4,FALSE)),"")</f>
        <v/>
      </c>
      <c r="F299" s="201" t="str">
        <f>IFERROR(IF(VLOOKUP($A299,'Annex 2 Designated EHV charges'!$A:$P,COLUMN(F299)+4,FALSE)=0,"",VLOOKUP($A299,'Annex 2 Designated EHV charges'!$A:$P,COLUMN(F299)+4,FALSE)),"")</f>
        <v/>
      </c>
      <c r="G299" s="201" t="str">
        <f>IFERROR(IF(VLOOKUP($A299,'Annex 2 Designated EHV charges'!$A:$P,COLUMN(G299)+4,FALSE)=0,"",VLOOKUP($A299,'Annex 2 Designated EHV charges'!$A:$P,COLUMN(G299)+4,FALSE)),"")</f>
        <v/>
      </c>
      <c r="H299" s="201" t="str">
        <f>IFERROR(IF(VLOOKUP($A299,'Annex 2 Designated EHV charges'!$A:$P,COLUMN(H299)+4,FALSE)=0,"",VLOOKUP($A299,'Annex 2 Designated EHV charges'!$A:$P,COLUMN(H299)+4,FALSE)),"")</f>
        <v/>
      </c>
    </row>
    <row r="300" spans="1:8" x14ac:dyDescent="0.2">
      <c r="A300" s="203" t="str">
        <f t="array" ref="A300">IFERROR(INDEX('Annex 2 Designated EHV charges'!$A$11:$A$400, MATCH(0, IF(ISBLANK('Annex 2 Designated EHV charges'!$A$11:$A$400),1, COUNTIF(A$4:$A299, 'Annex 2 Designated EHV charges'!$A$11:$A$400)), 0)),"")</f>
        <v/>
      </c>
      <c r="B300" s="203" t="str">
        <f>IF($A300="","",VLOOKUP($A300,'Annex 2 Designated EHV charges'!$A:$O,2,0))</f>
        <v/>
      </c>
      <c r="C300" s="204" t="str">
        <f>IF($A300="","",VLOOKUP($A300,'Annex 2 Designated EHV charges'!$A:$O,3,0))</f>
        <v/>
      </c>
      <c r="D300" s="203" t="str">
        <f>IF($A300="","",VLOOKUP($A300,'Annex 2 Designated EHV charges'!$A:$O,7,0))</f>
        <v/>
      </c>
      <c r="E300" s="202" t="str">
        <f>IFERROR(IF(VLOOKUP($A300,'Annex 2 Designated EHV charges'!$A:$P,COLUMN(E300)+4,FALSE)=0,"",VLOOKUP($A300,'Annex 2 Designated EHV charges'!$A:$P,COLUMN(E300)+4,FALSE)),"")</f>
        <v/>
      </c>
      <c r="F300" s="201" t="str">
        <f>IFERROR(IF(VLOOKUP($A300,'Annex 2 Designated EHV charges'!$A:$P,COLUMN(F300)+4,FALSE)=0,"",VLOOKUP($A300,'Annex 2 Designated EHV charges'!$A:$P,COLUMN(F300)+4,FALSE)),"")</f>
        <v/>
      </c>
      <c r="G300" s="201" t="str">
        <f>IFERROR(IF(VLOOKUP($A300,'Annex 2 Designated EHV charges'!$A:$P,COLUMN(G300)+4,FALSE)=0,"",VLOOKUP($A300,'Annex 2 Designated EHV charges'!$A:$P,COLUMN(G300)+4,FALSE)),"")</f>
        <v/>
      </c>
      <c r="H300" s="201" t="str">
        <f>IFERROR(IF(VLOOKUP($A300,'Annex 2 Designated EHV charges'!$A:$P,COLUMN(H300)+4,FALSE)=0,"",VLOOKUP($A300,'Annex 2 Designated EHV charges'!$A:$P,COLUMN(H300)+4,FALSE)),"")</f>
        <v/>
      </c>
    </row>
    <row r="301" spans="1:8" x14ac:dyDescent="0.2">
      <c r="A301" s="203" t="str">
        <f t="array" ref="A301">IFERROR(INDEX('Annex 2 Designated EHV charges'!$A$11:$A$400, MATCH(0, IF(ISBLANK('Annex 2 Designated EHV charges'!$A$11:$A$400),1, COUNTIF(A$4:$A300, 'Annex 2 Designated EHV charges'!$A$11:$A$400)), 0)),"")</f>
        <v/>
      </c>
      <c r="B301" s="203" t="str">
        <f>IF($A301="","",VLOOKUP($A301,'Annex 2 Designated EHV charges'!$A:$O,2,0))</f>
        <v/>
      </c>
      <c r="C301" s="204" t="str">
        <f>IF($A301="","",VLOOKUP($A301,'Annex 2 Designated EHV charges'!$A:$O,3,0))</f>
        <v/>
      </c>
      <c r="D301" s="203" t="str">
        <f>IF($A301="","",VLOOKUP($A301,'Annex 2 Designated EHV charges'!$A:$O,7,0))</f>
        <v/>
      </c>
      <c r="E301" s="202" t="str">
        <f>IFERROR(IF(VLOOKUP($A301,'Annex 2 Designated EHV charges'!$A:$P,COLUMN(E301)+4,FALSE)=0,"",VLOOKUP($A301,'Annex 2 Designated EHV charges'!$A:$P,COLUMN(E301)+4,FALSE)),"")</f>
        <v/>
      </c>
      <c r="F301" s="201" t="str">
        <f>IFERROR(IF(VLOOKUP($A301,'Annex 2 Designated EHV charges'!$A:$P,COLUMN(F301)+4,FALSE)=0,"",VLOOKUP($A301,'Annex 2 Designated EHV charges'!$A:$P,COLUMN(F301)+4,FALSE)),"")</f>
        <v/>
      </c>
      <c r="G301" s="201" t="str">
        <f>IFERROR(IF(VLOOKUP($A301,'Annex 2 Designated EHV charges'!$A:$P,COLUMN(G301)+4,FALSE)=0,"",VLOOKUP($A301,'Annex 2 Designated EHV charges'!$A:$P,COLUMN(G301)+4,FALSE)),"")</f>
        <v/>
      </c>
      <c r="H301" s="201" t="str">
        <f>IFERROR(IF(VLOOKUP($A301,'Annex 2 Designated EHV charges'!$A:$P,COLUMN(H301)+4,FALSE)=0,"",VLOOKUP($A301,'Annex 2 Designated EHV charges'!$A:$P,COLUMN(H301)+4,FALSE)),"")</f>
        <v/>
      </c>
    </row>
    <row r="302" spans="1:8" x14ac:dyDescent="0.2">
      <c r="A302" s="203" t="str">
        <f t="array" ref="A302">IFERROR(INDEX('Annex 2 Designated EHV charges'!$A$11:$A$400, MATCH(0, IF(ISBLANK('Annex 2 Designated EHV charges'!$A$11:$A$400),1, COUNTIF(A$4:$A301, 'Annex 2 Designated EHV charges'!$A$11:$A$400)), 0)),"")</f>
        <v/>
      </c>
      <c r="B302" s="203" t="str">
        <f>IF($A302="","",VLOOKUP($A302,'Annex 2 Designated EHV charges'!$A:$O,2,0))</f>
        <v/>
      </c>
      <c r="C302" s="204" t="str">
        <f>IF($A302="","",VLOOKUP($A302,'Annex 2 Designated EHV charges'!$A:$O,3,0))</f>
        <v/>
      </c>
      <c r="D302" s="203" t="str">
        <f>IF($A302="","",VLOOKUP($A302,'Annex 2 Designated EHV charges'!$A:$O,7,0))</f>
        <v/>
      </c>
      <c r="E302" s="202" t="str">
        <f>IFERROR(IF(VLOOKUP($A302,'Annex 2 Designated EHV charges'!$A:$P,COLUMN(E302)+4,FALSE)=0,"",VLOOKUP($A302,'Annex 2 Designated EHV charges'!$A:$P,COLUMN(E302)+4,FALSE)),"")</f>
        <v/>
      </c>
      <c r="F302" s="201" t="str">
        <f>IFERROR(IF(VLOOKUP($A302,'Annex 2 Designated EHV charges'!$A:$P,COLUMN(F302)+4,FALSE)=0,"",VLOOKUP($A302,'Annex 2 Designated EHV charges'!$A:$P,COLUMN(F302)+4,FALSE)),"")</f>
        <v/>
      </c>
      <c r="G302" s="201" t="str">
        <f>IFERROR(IF(VLOOKUP($A302,'Annex 2 Designated EHV charges'!$A:$P,COLUMN(G302)+4,FALSE)=0,"",VLOOKUP($A302,'Annex 2 Designated EHV charges'!$A:$P,COLUMN(G302)+4,FALSE)),"")</f>
        <v/>
      </c>
      <c r="H302" s="201" t="str">
        <f>IFERROR(IF(VLOOKUP($A302,'Annex 2 Designated EHV charges'!$A:$P,COLUMN(H302)+4,FALSE)=0,"",VLOOKUP($A302,'Annex 2 Designated EHV charges'!$A:$P,COLUMN(H302)+4,FALSE)),"")</f>
        <v/>
      </c>
    </row>
    <row r="303" spans="1:8" x14ac:dyDescent="0.2">
      <c r="A303" s="203" t="str">
        <f t="array" ref="A303">IFERROR(INDEX('Annex 2 Designated EHV charges'!$A$11:$A$400, MATCH(0, IF(ISBLANK('Annex 2 Designated EHV charges'!$A$11:$A$400),1, COUNTIF(A$4:$A302, 'Annex 2 Designated EHV charges'!$A$11:$A$400)), 0)),"")</f>
        <v/>
      </c>
      <c r="B303" s="203" t="str">
        <f>IF($A303="","",VLOOKUP($A303,'Annex 2 Designated EHV charges'!$A:$O,2,0))</f>
        <v/>
      </c>
      <c r="C303" s="204" t="str">
        <f>IF($A303="","",VLOOKUP($A303,'Annex 2 Designated EHV charges'!$A:$O,3,0))</f>
        <v/>
      </c>
      <c r="D303" s="203" t="str">
        <f>IF($A303="","",VLOOKUP($A303,'Annex 2 Designated EHV charges'!$A:$O,7,0))</f>
        <v/>
      </c>
      <c r="E303" s="202" t="str">
        <f>IFERROR(IF(VLOOKUP($A303,'Annex 2 Designated EHV charges'!$A:$P,COLUMN(E303)+4,FALSE)=0,"",VLOOKUP($A303,'Annex 2 Designated EHV charges'!$A:$P,COLUMN(E303)+4,FALSE)),"")</f>
        <v/>
      </c>
      <c r="F303" s="201" t="str">
        <f>IFERROR(IF(VLOOKUP($A303,'Annex 2 Designated EHV charges'!$A:$P,COLUMN(F303)+4,FALSE)=0,"",VLOOKUP($A303,'Annex 2 Designated EHV charges'!$A:$P,COLUMN(F303)+4,FALSE)),"")</f>
        <v/>
      </c>
      <c r="G303" s="201" t="str">
        <f>IFERROR(IF(VLOOKUP($A303,'Annex 2 Designated EHV charges'!$A:$P,COLUMN(G303)+4,FALSE)=0,"",VLOOKUP($A303,'Annex 2 Designated EHV charges'!$A:$P,COLUMN(G303)+4,FALSE)),"")</f>
        <v/>
      </c>
      <c r="H303" s="201" t="str">
        <f>IFERROR(IF(VLOOKUP($A303,'Annex 2 Designated EHV charges'!$A:$P,COLUMN(H303)+4,FALSE)=0,"",VLOOKUP($A303,'Annex 2 Designated EHV charges'!$A:$P,COLUMN(H303)+4,FALSE)),"")</f>
        <v/>
      </c>
    </row>
    <row r="304" spans="1:8" x14ac:dyDescent="0.2">
      <c r="A304" s="203" t="str">
        <f t="array" ref="A304">IFERROR(INDEX('Annex 2 Designated EHV charges'!$A$11:$A$400, MATCH(0, IF(ISBLANK('Annex 2 Designated EHV charges'!$A$11:$A$400),1, COUNTIF(A$4:$A303, 'Annex 2 Designated EHV charges'!$A$11:$A$400)), 0)),"")</f>
        <v/>
      </c>
      <c r="B304" s="203" t="str">
        <f>IF($A304="","",VLOOKUP($A304,'Annex 2 Designated EHV charges'!$A:$O,2,0))</f>
        <v/>
      </c>
      <c r="C304" s="204" t="str">
        <f>IF($A304="","",VLOOKUP($A304,'Annex 2 Designated EHV charges'!$A:$O,3,0))</f>
        <v/>
      </c>
      <c r="D304" s="203" t="str">
        <f>IF($A304="","",VLOOKUP($A304,'Annex 2 Designated EHV charges'!$A:$O,7,0))</f>
        <v/>
      </c>
      <c r="E304" s="202" t="str">
        <f>IFERROR(IF(VLOOKUP($A304,'Annex 2 Designated EHV charges'!$A:$P,COLUMN(E304)+4,FALSE)=0,"",VLOOKUP($A304,'Annex 2 Designated EHV charges'!$A:$P,COLUMN(E304)+4,FALSE)),"")</f>
        <v/>
      </c>
      <c r="F304" s="201" t="str">
        <f>IFERROR(IF(VLOOKUP($A304,'Annex 2 Designated EHV charges'!$A:$P,COLUMN(F304)+4,FALSE)=0,"",VLOOKUP($A304,'Annex 2 Designated EHV charges'!$A:$P,COLUMN(F304)+4,FALSE)),"")</f>
        <v/>
      </c>
      <c r="G304" s="201" t="str">
        <f>IFERROR(IF(VLOOKUP($A304,'Annex 2 Designated EHV charges'!$A:$P,COLUMN(G304)+4,FALSE)=0,"",VLOOKUP($A304,'Annex 2 Designated EHV charges'!$A:$P,COLUMN(G304)+4,FALSE)),"")</f>
        <v/>
      </c>
      <c r="H304" s="201" t="str">
        <f>IFERROR(IF(VLOOKUP($A304,'Annex 2 Designated EHV charges'!$A:$P,COLUMN(H304)+4,FALSE)=0,"",VLOOKUP($A304,'Annex 2 Designated EHV charges'!$A:$P,COLUMN(H304)+4,FALSE)),"")</f>
        <v/>
      </c>
    </row>
    <row r="305" spans="1:8" x14ac:dyDescent="0.2">
      <c r="A305" s="203" t="str">
        <f t="array" ref="A305">IFERROR(INDEX('Annex 2 Designated EHV charges'!$A$11:$A$400, MATCH(0, IF(ISBLANK('Annex 2 Designated EHV charges'!$A$11:$A$400),1, COUNTIF(A$4:$A304, 'Annex 2 Designated EHV charges'!$A$11:$A$400)), 0)),"")</f>
        <v/>
      </c>
      <c r="B305" s="203" t="str">
        <f>IF($A305="","",VLOOKUP($A305,'Annex 2 Designated EHV charges'!$A:$O,2,0))</f>
        <v/>
      </c>
      <c r="C305" s="204" t="str">
        <f>IF($A305="","",VLOOKUP($A305,'Annex 2 Designated EHV charges'!$A:$O,3,0))</f>
        <v/>
      </c>
      <c r="D305" s="203" t="str">
        <f>IF($A305="","",VLOOKUP($A305,'Annex 2 Designated EHV charges'!$A:$O,7,0))</f>
        <v/>
      </c>
      <c r="E305" s="202" t="str">
        <f>IFERROR(IF(VLOOKUP($A305,'Annex 2 Designated EHV charges'!$A:$P,COLUMN(E305)+4,FALSE)=0,"",VLOOKUP($A305,'Annex 2 Designated EHV charges'!$A:$P,COLUMN(E305)+4,FALSE)),"")</f>
        <v/>
      </c>
      <c r="F305" s="201" t="str">
        <f>IFERROR(IF(VLOOKUP($A305,'Annex 2 Designated EHV charges'!$A:$P,COLUMN(F305)+4,FALSE)=0,"",VLOOKUP($A305,'Annex 2 Designated EHV charges'!$A:$P,COLUMN(F305)+4,FALSE)),"")</f>
        <v/>
      </c>
      <c r="G305" s="201" t="str">
        <f>IFERROR(IF(VLOOKUP($A305,'Annex 2 Designated EHV charges'!$A:$P,COLUMN(G305)+4,FALSE)=0,"",VLOOKUP($A305,'Annex 2 Designated EHV charges'!$A:$P,COLUMN(G305)+4,FALSE)),"")</f>
        <v/>
      </c>
      <c r="H305" s="201" t="str">
        <f>IFERROR(IF(VLOOKUP($A305,'Annex 2 Designated EHV charges'!$A:$P,COLUMN(H305)+4,FALSE)=0,"",VLOOKUP($A305,'Annex 2 Designated EHV charges'!$A:$P,COLUMN(H305)+4,FALSE)),"")</f>
        <v/>
      </c>
    </row>
    <row r="306" spans="1:8" x14ac:dyDescent="0.2">
      <c r="A306" s="203" t="str">
        <f t="array" ref="A306">IFERROR(INDEX('Annex 2 Designated EHV charges'!$A$11:$A$400, MATCH(0, IF(ISBLANK('Annex 2 Designated EHV charges'!$A$11:$A$400),1, COUNTIF(A$4:$A305, 'Annex 2 Designated EHV charges'!$A$11:$A$400)), 0)),"")</f>
        <v/>
      </c>
      <c r="B306" s="203" t="str">
        <f>IF($A306="","",VLOOKUP($A306,'Annex 2 Designated EHV charges'!$A:$O,2,0))</f>
        <v/>
      </c>
      <c r="C306" s="204" t="str">
        <f>IF($A306="","",VLOOKUP($A306,'Annex 2 Designated EHV charges'!$A:$O,3,0))</f>
        <v/>
      </c>
      <c r="D306" s="203" t="str">
        <f>IF($A306="","",VLOOKUP($A306,'Annex 2 Designated EHV charges'!$A:$O,7,0))</f>
        <v/>
      </c>
      <c r="E306" s="202" t="str">
        <f>IFERROR(IF(VLOOKUP($A306,'Annex 2 Designated EHV charges'!$A:$P,COLUMN(E306)+4,FALSE)=0,"",VLOOKUP($A306,'Annex 2 Designated EHV charges'!$A:$P,COLUMN(E306)+4,FALSE)),"")</f>
        <v/>
      </c>
      <c r="F306" s="201" t="str">
        <f>IFERROR(IF(VLOOKUP($A306,'Annex 2 Designated EHV charges'!$A:$P,COLUMN(F306)+4,FALSE)=0,"",VLOOKUP($A306,'Annex 2 Designated EHV charges'!$A:$P,COLUMN(F306)+4,FALSE)),"")</f>
        <v/>
      </c>
      <c r="G306" s="201" t="str">
        <f>IFERROR(IF(VLOOKUP($A306,'Annex 2 Designated EHV charges'!$A:$P,COLUMN(G306)+4,FALSE)=0,"",VLOOKUP($A306,'Annex 2 Designated EHV charges'!$A:$P,COLUMN(G306)+4,FALSE)),"")</f>
        <v/>
      </c>
      <c r="H306" s="201" t="str">
        <f>IFERROR(IF(VLOOKUP($A306,'Annex 2 Designated EHV charges'!$A:$P,COLUMN(H306)+4,FALSE)=0,"",VLOOKUP($A306,'Annex 2 Designated EHV charges'!$A:$P,COLUMN(H306)+4,FALSE)),"")</f>
        <v/>
      </c>
    </row>
    <row r="307" spans="1:8" x14ac:dyDescent="0.2">
      <c r="A307" s="203" t="str">
        <f t="array" ref="A307">IFERROR(INDEX('Annex 2 Designated EHV charges'!$A$11:$A$400, MATCH(0, IF(ISBLANK('Annex 2 Designated EHV charges'!$A$11:$A$400),1, COUNTIF(A$4:$A306, 'Annex 2 Designated EHV charges'!$A$11:$A$400)), 0)),"")</f>
        <v/>
      </c>
      <c r="B307" s="203" t="str">
        <f>IF($A307="","",VLOOKUP($A307,'Annex 2 Designated EHV charges'!$A:$O,2,0))</f>
        <v/>
      </c>
      <c r="C307" s="204" t="str">
        <f>IF($A307="","",VLOOKUP($A307,'Annex 2 Designated EHV charges'!$A:$O,3,0))</f>
        <v/>
      </c>
      <c r="D307" s="203" t="str">
        <f>IF($A307="","",VLOOKUP($A307,'Annex 2 Designated EHV charges'!$A:$O,7,0))</f>
        <v/>
      </c>
      <c r="E307" s="202" t="str">
        <f>IFERROR(IF(VLOOKUP($A307,'Annex 2 Designated EHV charges'!$A:$P,COLUMN(E307)+4,FALSE)=0,"",VLOOKUP($A307,'Annex 2 Designated EHV charges'!$A:$P,COLUMN(E307)+4,FALSE)),"")</f>
        <v/>
      </c>
      <c r="F307" s="201" t="str">
        <f>IFERROR(IF(VLOOKUP($A307,'Annex 2 Designated EHV charges'!$A:$P,COLUMN(F307)+4,FALSE)=0,"",VLOOKUP($A307,'Annex 2 Designated EHV charges'!$A:$P,COLUMN(F307)+4,FALSE)),"")</f>
        <v/>
      </c>
      <c r="G307" s="201" t="str">
        <f>IFERROR(IF(VLOOKUP($A307,'Annex 2 Designated EHV charges'!$A:$P,COLUMN(G307)+4,FALSE)=0,"",VLOOKUP($A307,'Annex 2 Designated EHV charges'!$A:$P,COLUMN(G307)+4,FALSE)),"")</f>
        <v/>
      </c>
      <c r="H307" s="201" t="str">
        <f>IFERROR(IF(VLOOKUP($A307,'Annex 2 Designated EHV charges'!$A:$P,COLUMN(H307)+4,FALSE)=0,"",VLOOKUP($A307,'Annex 2 Designated EHV charges'!$A:$P,COLUMN(H307)+4,FALSE)),"")</f>
        <v/>
      </c>
    </row>
    <row r="308" spans="1:8" x14ac:dyDescent="0.2">
      <c r="A308" s="203" t="str">
        <f t="array" ref="A308">IFERROR(INDEX('Annex 2 Designated EHV charges'!$A$11:$A$400, MATCH(0, IF(ISBLANK('Annex 2 Designated EHV charges'!$A$11:$A$400),1, COUNTIF(A$4:$A307, 'Annex 2 Designated EHV charges'!$A$11:$A$400)), 0)),"")</f>
        <v/>
      </c>
      <c r="B308" s="203" t="str">
        <f>IF($A308="","",VLOOKUP($A308,'Annex 2 Designated EHV charges'!$A:$O,2,0))</f>
        <v/>
      </c>
      <c r="C308" s="204" t="str">
        <f>IF($A308="","",VLOOKUP($A308,'Annex 2 Designated EHV charges'!$A:$O,3,0))</f>
        <v/>
      </c>
      <c r="D308" s="203" t="str">
        <f>IF($A308="","",VLOOKUP($A308,'Annex 2 Designated EHV charges'!$A:$O,7,0))</f>
        <v/>
      </c>
      <c r="E308" s="202" t="str">
        <f>IFERROR(IF(VLOOKUP($A308,'Annex 2 Designated EHV charges'!$A:$P,COLUMN(E308)+4,FALSE)=0,"",VLOOKUP($A308,'Annex 2 Designated EHV charges'!$A:$P,COLUMN(E308)+4,FALSE)),"")</f>
        <v/>
      </c>
      <c r="F308" s="201" t="str">
        <f>IFERROR(IF(VLOOKUP($A308,'Annex 2 Designated EHV charges'!$A:$P,COLUMN(F308)+4,FALSE)=0,"",VLOOKUP($A308,'Annex 2 Designated EHV charges'!$A:$P,COLUMN(F308)+4,FALSE)),"")</f>
        <v/>
      </c>
      <c r="G308" s="201" t="str">
        <f>IFERROR(IF(VLOOKUP($A308,'Annex 2 Designated EHV charges'!$A:$P,COLUMN(G308)+4,FALSE)=0,"",VLOOKUP($A308,'Annex 2 Designated EHV charges'!$A:$P,COLUMN(G308)+4,FALSE)),"")</f>
        <v/>
      </c>
      <c r="H308" s="201" t="str">
        <f>IFERROR(IF(VLOOKUP($A308,'Annex 2 Designated EHV charges'!$A:$P,COLUMN(H308)+4,FALSE)=0,"",VLOOKUP($A308,'Annex 2 Designated EHV charges'!$A:$P,COLUMN(H308)+4,FALSE)),"")</f>
        <v/>
      </c>
    </row>
    <row r="309" spans="1:8" x14ac:dyDescent="0.2">
      <c r="A309" s="203" t="str">
        <f t="array" ref="A309">IFERROR(INDEX('Annex 2 Designated EHV charges'!$A$11:$A$400, MATCH(0, IF(ISBLANK('Annex 2 Designated EHV charges'!$A$11:$A$400),1, COUNTIF(A$4:$A308, 'Annex 2 Designated EHV charges'!$A$11:$A$400)), 0)),"")</f>
        <v/>
      </c>
      <c r="B309" s="203" t="str">
        <f>IF($A309="","",VLOOKUP($A309,'Annex 2 Designated EHV charges'!$A:$O,2,0))</f>
        <v/>
      </c>
      <c r="C309" s="204" t="str">
        <f>IF($A309="","",VLOOKUP($A309,'Annex 2 Designated EHV charges'!$A:$O,3,0))</f>
        <v/>
      </c>
      <c r="D309" s="203" t="str">
        <f>IF($A309="","",VLOOKUP($A309,'Annex 2 Designated EHV charges'!$A:$O,7,0))</f>
        <v/>
      </c>
      <c r="E309" s="202" t="str">
        <f>IFERROR(IF(VLOOKUP($A309,'Annex 2 Designated EHV charges'!$A:$P,COLUMN(E309)+4,FALSE)=0,"",VLOOKUP($A309,'Annex 2 Designated EHV charges'!$A:$P,COLUMN(E309)+4,FALSE)),"")</f>
        <v/>
      </c>
      <c r="F309" s="201" t="str">
        <f>IFERROR(IF(VLOOKUP($A309,'Annex 2 Designated EHV charges'!$A:$P,COLUMN(F309)+4,FALSE)=0,"",VLOOKUP($A309,'Annex 2 Designated EHV charges'!$A:$P,COLUMN(F309)+4,FALSE)),"")</f>
        <v/>
      </c>
      <c r="G309" s="201" t="str">
        <f>IFERROR(IF(VLOOKUP($A309,'Annex 2 Designated EHV charges'!$A:$P,COLUMN(G309)+4,FALSE)=0,"",VLOOKUP($A309,'Annex 2 Designated EHV charges'!$A:$P,COLUMN(G309)+4,FALSE)),"")</f>
        <v/>
      </c>
      <c r="H309" s="201" t="str">
        <f>IFERROR(IF(VLOOKUP($A309,'Annex 2 Designated EHV charges'!$A:$P,COLUMN(H309)+4,FALSE)=0,"",VLOOKUP($A309,'Annex 2 Designated EHV charges'!$A:$P,COLUMN(H309)+4,FALSE)),"")</f>
        <v/>
      </c>
    </row>
    <row r="310" spans="1:8" x14ac:dyDescent="0.2">
      <c r="A310" s="203" t="str">
        <f t="array" ref="A310">IFERROR(INDEX('Annex 2 Designated EHV charges'!$A$11:$A$400, MATCH(0, IF(ISBLANK('Annex 2 Designated EHV charges'!$A$11:$A$400),1, COUNTIF(A$4:$A309, 'Annex 2 Designated EHV charges'!$A$11:$A$400)), 0)),"")</f>
        <v/>
      </c>
      <c r="B310" s="203" t="str">
        <f>IF($A310="","",VLOOKUP($A310,'Annex 2 Designated EHV charges'!$A:$O,2,0))</f>
        <v/>
      </c>
      <c r="C310" s="204" t="str">
        <f>IF($A310="","",VLOOKUP($A310,'Annex 2 Designated EHV charges'!$A:$O,3,0))</f>
        <v/>
      </c>
      <c r="D310" s="203" t="str">
        <f>IF($A310="","",VLOOKUP($A310,'Annex 2 Designated EHV charges'!$A:$O,7,0))</f>
        <v/>
      </c>
      <c r="E310" s="202" t="str">
        <f>IFERROR(IF(VLOOKUP($A310,'Annex 2 Designated EHV charges'!$A:$P,COLUMN(E310)+4,FALSE)=0,"",VLOOKUP($A310,'Annex 2 Designated EHV charges'!$A:$P,COLUMN(E310)+4,FALSE)),"")</f>
        <v/>
      </c>
      <c r="F310" s="201" t="str">
        <f>IFERROR(IF(VLOOKUP($A310,'Annex 2 Designated EHV charges'!$A:$P,COLUMN(F310)+4,FALSE)=0,"",VLOOKUP($A310,'Annex 2 Designated EHV charges'!$A:$P,COLUMN(F310)+4,FALSE)),"")</f>
        <v/>
      </c>
      <c r="G310" s="201" t="str">
        <f>IFERROR(IF(VLOOKUP($A310,'Annex 2 Designated EHV charges'!$A:$P,COLUMN(G310)+4,FALSE)=0,"",VLOOKUP($A310,'Annex 2 Designated EHV charges'!$A:$P,COLUMN(G310)+4,FALSE)),"")</f>
        <v/>
      </c>
      <c r="H310" s="201" t="str">
        <f>IFERROR(IF(VLOOKUP($A310,'Annex 2 Designated EHV charges'!$A:$P,COLUMN(H310)+4,FALSE)=0,"",VLOOKUP($A310,'Annex 2 Designated EHV charges'!$A:$P,COLUMN(H310)+4,FALSE)),"")</f>
        <v/>
      </c>
    </row>
    <row r="311" spans="1:8" x14ac:dyDescent="0.2">
      <c r="A311" s="203" t="str">
        <f t="array" ref="A311">IFERROR(INDEX('Annex 2 Designated EHV charges'!$A$11:$A$400, MATCH(0, IF(ISBLANK('Annex 2 Designated EHV charges'!$A$11:$A$400),1, COUNTIF(A$4:$A310, 'Annex 2 Designated EHV charges'!$A$11:$A$400)), 0)),"")</f>
        <v/>
      </c>
      <c r="B311" s="203" t="str">
        <f>IF($A311="","",VLOOKUP($A311,'Annex 2 Designated EHV charges'!$A:$O,2,0))</f>
        <v/>
      </c>
      <c r="C311" s="204" t="str">
        <f>IF($A311="","",VLOOKUP($A311,'Annex 2 Designated EHV charges'!$A:$O,3,0))</f>
        <v/>
      </c>
      <c r="D311" s="203" t="str">
        <f>IF($A311="","",VLOOKUP($A311,'Annex 2 Designated EHV charges'!$A:$O,7,0))</f>
        <v/>
      </c>
      <c r="E311" s="202" t="str">
        <f>IFERROR(IF(VLOOKUP($A311,'Annex 2 Designated EHV charges'!$A:$P,COLUMN(E311)+4,FALSE)=0,"",VLOOKUP($A311,'Annex 2 Designated EHV charges'!$A:$P,COLUMN(E311)+4,FALSE)),"")</f>
        <v/>
      </c>
      <c r="F311" s="201" t="str">
        <f>IFERROR(IF(VLOOKUP($A311,'Annex 2 Designated EHV charges'!$A:$P,COLUMN(F311)+4,FALSE)=0,"",VLOOKUP($A311,'Annex 2 Designated EHV charges'!$A:$P,COLUMN(F311)+4,FALSE)),"")</f>
        <v/>
      </c>
      <c r="G311" s="201" t="str">
        <f>IFERROR(IF(VLOOKUP($A311,'Annex 2 Designated EHV charges'!$A:$P,COLUMN(G311)+4,FALSE)=0,"",VLOOKUP($A311,'Annex 2 Designated EHV charges'!$A:$P,COLUMN(G311)+4,FALSE)),"")</f>
        <v/>
      </c>
      <c r="H311" s="201" t="str">
        <f>IFERROR(IF(VLOOKUP($A311,'Annex 2 Designated EHV charges'!$A:$P,COLUMN(H311)+4,FALSE)=0,"",VLOOKUP($A311,'Annex 2 Designated EHV charges'!$A:$P,COLUMN(H311)+4,FALSE)),"")</f>
        <v/>
      </c>
    </row>
    <row r="312" spans="1:8" x14ac:dyDescent="0.2">
      <c r="A312" s="203" t="str">
        <f t="array" ref="A312">IFERROR(INDEX('Annex 2 Designated EHV charges'!$A$11:$A$400, MATCH(0, IF(ISBLANK('Annex 2 Designated EHV charges'!$A$11:$A$400),1, COUNTIF(A$4:$A311, 'Annex 2 Designated EHV charges'!$A$11:$A$400)), 0)),"")</f>
        <v/>
      </c>
      <c r="B312" s="203" t="str">
        <f>IF($A312="","",VLOOKUP($A312,'Annex 2 Designated EHV charges'!$A:$O,2,0))</f>
        <v/>
      </c>
      <c r="C312" s="204" t="str">
        <f>IF($A312="","",VLOOKUP($A312,'Annex 2 Designated EHV charges'!$A:$O,3,0))</f>
        <v/>
      </c>
      <c r="D312" s="203" t="str">
        <f>IF($A312="","",VLOOKUP($A312,'Annex 2 Designated EHV charges'!$A:$O,7,0))</f>
        <v/>
      </c>
      <c r="E312" s="202" t="str">
        <f>IFERROR(IF(VLOOKUP($A312,'Annex 2 Designated EHV charges'!$A:$P,COLUMN(E312)+4,FALSE)=0,"",VLOOKUP($A312,'Annex 2 Designated EHV charges'!$A:$P,COLUMN(E312)+4,FALSE)),"")</f>
        <v/>
      </c>
      <c r="F312" s="201" t="str">
        <f>IFERROR(IF(VLOOKUP($A312,'Annex 2 Designated EHV charges'!$A:$P,COLUMN(F312)+4,FALSE)=0,"",VLOOKUP($A312,'Annex 2 Designated EHV charges'!$A:$P,COLUMN(F312)+4,FALSE)),"")</f>
        <v/>
      </c>
      <c r="G312" s="201" t="str">
        <f>IFERROR(IF(VLOOKUP($A312,'Annex 2 Designated EHV charges'!$A:$P,COLUMN(G312)+4,FALSE)=0,"",VLOOKUP($A312,'Annex 2 Designated EHV charges'!$A:$P,COLUMN(G312)+4,FALSE)),"")</f>
        <v/>
      </c>
      <c r="H312" s="201" t="str">
        <f>IFERROR(IF(VLOOKUP($A312,'Annex 2 Designated EHV charges'!$A:$P,COLUMN(H312)+4,FALSE)=0,"",VLOOKUP($A312,'Annex 2 Designated EHV charges'!$A:$P,COLUMN(H312)+4,FALSE)),"")</f>
        <v/>
      </c>
    </row>
    <row r="313" spans="1:8" x14ac:dyDescent="0.2">
      <c r="A313" s="203" t="str">
        <f t="array" ref="A313">IFERROR(INDEX('Annex 2 Designated EHV charges'!$A$11:$A$400, MATCH(0, IF(ISBLANK('Annex 2 Designated EHV charges'!$A$11:$A$400),1, COUNTIF(A$4:$A312, 'Annex 2 Designated EHV charges'!$A$11:$A$400)), 0)),"")</f>
        <v/>
      </c>
      <c r="B313" s="203" t="str">
        <f>IF($A313="","",VLOOKUP($A313,'Annex 2 Designated EHV charges'!$A:$O,2,0))</f>
        <v/>
      </c>
      <c r="C313" s="204" t="str">
        <f>IF($A313="","",VLOOKUP($A313,'Annex 2 Designated EHV charges'!$A:$O,3,0))</f>
        <v/>
      </c>
      <c r="D313" s="203" t="str">
        <f>IF($A313="","",VLOOKUP($A313,'Annex 2 Designated EHV charges'!$A:$O,7,0))</f>
        <v/>
      </c>
      <c r="E313" s="202" t="str">
        <f>IFERROR(IF(VLOOKUP($A313,'Annex 2 Designated EHV charges'!$A:$P,COLUMN(E313)+4,FALSE)=0,"",VLOOKUP($A313,'Annex 2 Designated EHV charges'!$A:$P,COLUMN(E313)+4,FALSE)),"")</f>
        <v/>
      </c>
      <c r="F313" s="201" t="str">
        <f>IFERROR(IF(VLOOKUP($A313,'Annex 2 Designated EHV charges'!$A:$P,COLUMN(F313)+4,FALSE)=0,"",VLOOKUP($A313,'Annex 2 Designated EHV charges'!$A:$P,COLUMN(F313)+4,FALSE)),"")</f>
        <v/>
      </c>
      <c r="G313" s="201" t="str">
        <f>IFERROR(IF(VLOOKUP($A313,'Annex 2 Designated EHV charges'!$A:$P,COLUMN(G313)+4,FALSE)=0,"",VLOOKUP($A313,'Annex 2 Designated EHV charges'!$A:$P,COLUMN(G313)+4,FALSE)),"")</f>
        <v/>
      </c>
      <c r="H313" s="201" t="str">
        <f>IFERROR(IF(VLOOKUP($A313,'Annex 2 Designated EHV charges'!$A:$P,COLUMN(H313)+4,FALSE)=0,"",VLOOKUP($A313,'Annex 2 Designated EHV charges'!$A:$P,COLUMN(H313)+4,FALSE)),"")</f>
        <v/>
      </c>
    </row>
    <row r="314" spans="1:8" x14ac:dyDescent="0.2">
      <c r="A314" s="203" t="str">
        <f t="array" ref="A314">IFERROR(INDEX('Annex 2 Designated EHV charges'!$A$11:$A$400, MATCH(0, IF(ISBLANK('Annex 2 Designated EHV charges'!$A$11:$A$400),1, COUNTIF(A$4:$A313, 'Annex 2 Designated EHV charges'!$A$11:$A$400)), 0)),"")</f>
        <v/>
      </c>
      <c r="B314" s="203" t="str">
        <f>IF($A314="","",VLOOKUP($A314,'Annex 2 Designated EHV charges'!$A:$O,2,0))</f>
        <v/>
      </c>
      <c r="C314" s="204" t="str">
        <f>IF($A314="","",VLOOKUP($A314,'Annex 2 Designated EHV charges'!$A:$O,3,0))</f>
        <v/>
      </c>
      <c r="D314" s="203" t="str">
        <f>IF($A314="","",VLOOKUP($A314,'Annex 2 Designated EHV charges'!$A:$O,7,0))</f>
        <v/>
      </c>
      <c r="E314" s="202" t="str">
        <f>IFERROR(IF(VLOOKUP($A314,'Annex 2 Designated EHV charges'!$A:$P,COLUMN(E314)+4,FALSE)=0,"",VLOOKUP($A314,'Annex 2 Designated EHV charges'!$A:$P,COLUMN(E314)+4,FALSE)),"")</f>
        <v/>
      </c>
      <c r="F314" s="201" t="str">
        <f>IFERROR(IF(VLOOKUP($A314,'Annex 2 Designated EHV charges'!$A:$P,COLUMN(F314)+4,FALSE)=0,"",VLOOKUP($A314,'Annex 2 Designated EHV charges'!$A:$P,COLUMN(F314)+4,FALSE)),"")</f>
        <v/>
      </c>
      <c r="G314" s="201" t="str">
        <f>IFERROR(IF(VLOOKUP($A314,'Annex 2 Designated EHV charges'!$A:$P,COLUMN(G314)+4,FALSE)=0,"",VLOOKUP($A314,'Annex 2 Designated EHV charges'!$A:$P,COLUMN(G314)+4,FALSE)),"")</f>
        <v/>
      </c>
      <c r="H314" s="201" t="str">
        <f>IFERROR(IF(VLOOKUP($A314,'Annex 2 Designated EHV charges'!$A:$P,COLUMN(H314)+4,FALSE)=0,"",VLOOKUP($A314,'Annex 2 Designated EHV charges'!$A:$P,COLUMN(H314)+4,FALSE)),"")</f>
        <v/>
      </c>
    </row>
    <row r="315" spans="1:8" x14ac:dyDescent="0.2">
      <c r="A315" s="203" t="str">
        <f t="array" ref="A315">IFERROR(INDEX('Annex 2 Designated EHV charges'!$A$11:$A$400, MATCH(0, IF(ISBLANK('Annex 2 Designated EHV charges'!$A$11:$A$400),1, COUNTIF(A$4:$A314, 'Annex 2 Designated EHV charges'!$A$11:$A$400)), 0)),"")</f>
        <v/>
      </c>
      <c r="B315" s="203" t="str">
        <f>IF($A315="","",VLOOKUP($A315,'Annex 2 Designated EHV charges'!$A:$O,2,0))</f>
        <v/>
      </c>
      <c r="C315" s="204" t="str">
        <f>IF($A315="","",VLOOKUP($A315,'Annex 2 Designated EHV charges'!$A:$O,3,0))</f>
        <v/>
      </c>
      <c r="D315" s="203" t="str">
        <f>IF($A315="","",VLOOKUP($A315,'Annex 2 Designated EHV charges'!$A:$O,7,0))</f>
        <v/>
      </c>
      <c r="E315" s="202" t="str">
        <f>IFERROR(IF(VLOOKUP($A315,'Annex 2 Designated EHV charges'!$A:$P,COLUMN(E315)+4,FALSE)=0,"",VLOOKUP($A315,'Annex 2 Designated EHV charges'!$A:$P,COLUMN(E315)+4,FALSE)),"")</f>
        <v/>
      </c>
      <c r="F315" s="201" t="str">
        <f>IFERROR(IF(VLOOKUP($A315,'Annex 2 Designated EHV charges'!$A:$P,COLUMN(F315)+4,FALSE)=0,"",VLOOKUP($A315,'Annex 2 Designated EHV charges'!$A:$P,COLUMN(F315)+4,FALSE)),"")</f>
        <v/>
      </c>
      <c r="G315" s="201" t="str">
        <f>IFERROR(IF(VLOOKUP($A315,'Annex 2 Designated EHV charges'!$A:$P,COLUMN(G315)+4,FALSE)=0,"",VLOOKUP($A315,'Annex 2 Designated EHV charges'!$A:$P,COLUMN(G315)+4,FALSE)),"")</f>
        <v/>
      </c>
      <c r="H315" s="201" t="str">
        <f>IFERROR(IF(VLOOKUP($A315,'Annex 2 Designated EHV charges'!$A:$P,COLUMN(H315)+4,FALSE)=0,"",VLOOKUP($A315,'Annex 2 Designated EHV charges'!$A:$P,COLUMN(H315)+4,FALSE)),"")</f>
        <v/>
      </c>
    </row>
    <row r="316" spans="1:8" x14ac:dyDescent="0.2">
      <c r="A316" s="203" t="str">
        <f t="array" ref="A316">IFERROR(INDEX('Annex 2 Designated EHV charges'!$A$11:$A$400, MATCH(0, IF(ISBLANK('Annex 2 Designated EHV charges'!$A$11:$A$400),1, COUNTIF(A$4:$A315, 'Annex 2 Designated EHV charges'!$A$11:$A$400)), 0)),"")</f>
        <v/>
      </c>
      <c r="B316" s="203" t="str">
        <f>IF($A316="","",VLOOKUP($A316,'Annex 2 Designated EHV charges'!$A:$O,2,0))</f>
        <v/>
      </c>
      <c r="C316" s="204" t="str">
        <f>IF($A316="","",VLOOKUP($A316,'Annex 2 Designated EHV charges'!$A:$O,3,0))</f>
        <v/>
      </c>
      <c r="D316" s="203" t="str">
        <f>IF($A316="","",VLOOKUP($A316,'Annex 2 Designated EHV charges'!$A:$O,7,0))</f>
        <v/>
      </c>
      <c r="E316" s="202" t="str">
        <f>IFERROR(IF(VLOOKUP($A316,'Annex 2 Designated EHV charges'!$A:$P,COLUMN(E316)+4,FALSE)=0,"",VLOOKUP($A316,'Annex 2 Designated EHV charges'!$A:$P,COLUMN(E316)+4,FALSE)),"")</f>
        <v/>
      </c>
      <c r="F316" s="201" t="str">
        <f>IFERROR(IF(VLOOKUP($A316,'Annex 2 Designated EHV charges'!$A:$P,COLUMN(F316)+4,FALSE)=0,"",VLOOKUP($A316,'Annex 2 Designated EHV charges'!$A:$P,COLUMN(F316)+4,FALSE)),"")</f>
        <v/>
      </c>
      <c r="G316" s="201" t="str">
        <f>IFERROR(IF(VLOOKUP($A316,'Annex 2 Designated EHV charges'!$A:$P,COLUMN(G316)+4,FALSE)=0,"",VLOOKUP($A316,'Annex 2 Designated EHV charges'!$A:$P,COLUMN(G316)+4,FALSE)),"")</f>
        <v/>
      </c>
      <c r="H316" s="201" t="str">
        <f>IFERROR(IF(VLOOKUP($A316,'Annex 2 Designated EHV charges'!$A:$P,COLUMN(H316)+4,FALSE)=0,"",VLOOKUP($A316,'Annex 2 Designated EHV charges'!$A:$P,COLUMN(H316)+4,FALSE)),"")</f>
        <v/>
      </c>
    </row>
    <row r="317" spans="1:8" x14ac:dyDescent="0.2">
      <c r="A317" s="203" t="str">
        <f t="array" ref="A317">IFERROR(INDEX('Annex 2 Designated EHV charges'!$A$11:$A$400, MATCH(0, IF(ISBLANK('Annex 2 Designated EHV charges'!$A$11:$A$400),1, COUNTIF(A$4:$A316, 'Annex 2 Designated EHV charges'!$A$11:$A$400)), 0)),"")</f>
        <v/>
      </c>
      <c r="B317" s="203" t="str">
        <f>IF($A317="","",VLOOKUP($A317,'Annex 2 Designated EHV charges'!$A:$O,2,0))</f>
        <v/>
      </c>
      <c r="C317" s="204" t="str">
        <f>IF($A317="","",VLOOKUP($A317,'Annex 2 Designated EHV charges'!$A:$O,3,0))</f>
        <v/>
      </c>
      <c r="D317" s="203" t="str">
        <f>IF($A317="","",VLOOKUP($A317,'Annex 2 Designated EHV charges'!$A:$O,7,0))</f>
        <v/>
      </c>
      <c r="E317" s="202" t="str">
        <f>IFERROR(IF(VLOOKUP($A317,'Annex 2 Designated EHV charges'!$A:$P,COLUMN(E317)+4,FALSE)=0,"",VLOOKUP($A317,'Annex 2 Designated EHV charges'!$A:$P,COLUMN(E317)+4,FALSE)),"")</f>
        <v/>
      </c>
      <c r="F317" s="201" t="str">
        <f>IFERROR(IF(VLOOKUP($A317,'Annex 2 Designated EHV charges'!$A:$P,COLUMN(F317)+4,FALSE)=0,"",VLOOKUP($A317,'Annex 2 Designated EHV charges'!$A:$P,COLUMN(F317)+4,FALSE)),"")</f>
        <v/>
      </c>
      <c r="G317" s="201" t="str">
        <f>IFERROR(IF(VLOOKUP($A317,'Annex 2 Designated EHV charges'!$A:$P,COLUMN(G317)+4,FALSE)=0,"",VLOOKUP($A317,'Annex 2 Designated EHV charges'!$A:$P,COLUMN(G317)+4,FALSE)),"")</f>
        <v/>
      </c>
      <c r="H317" s="201" t="str">
        <f>IFERROR(IF(VLOOKUP($A317,'Annex 2 Designated EHV charges'!$A:$P,COLUMN(H317)+4,FALSE)=0,"",VLOOKUP($A317,'Annex 2 Designated EHV charges'!$A:$P,COLUMN(H317)+4,FALSE)),"")</f>
        <v/>
      </c>
    </row>
    <row r="318" spans="1:8" x14ac:dyDescent="0.2">
      <c r="A318" s="203" t="str">
        <f t="array" ref="A318">IFERROR(INDEX('Annex 2 Designated EHV charges'!$A$11:$A$400, MATCH(0, IF(ISBLANK('Annex 2 Designated EHV charges'!$A$11:$A$400),1, COUNTIF(A$4:$A317, 'Annex 2 Designated EHV charges'!$A$11:$A$400)), 0)),"")</f>
        <v/>
      </c>
      <c r="B318" s="203" t="str">
        <f>IF($A318="","",VLOOKUP($A318,'Annex 2 Designated EHV charges'!$A:$O,2,0))</f>
        <v/>
      </c>
      <c r="C318" s="204" t="str">
        <f>IF($A318="","",VLOOKUP($A318,'Annex 2 Designated EHV charges'!$A:$O,3,0))</f>
        <v/>
      </c>
      <c r="D318" s="203" t="str">
        <f>IF($A318="","",VLOOKUP($A318,'Annex 2 Designated EHV charges'!$A:$O,7,0))</f>
        <v/>
      </c>
      <c r="E318" s="202" t="str">
        <f>IFERROR(IF(VLOOKUP($A318,'Annex 2 Designated EHV charges'!$A:$P,COLUMN(E318)+4,FALSE)=0,"",VLOOKUP($A318,'Annex 2 Designated EHV charges'!$A:$P,COLUMN(E318)+4,FALSE)),"")</f>
        <v/>
      </c>
      <c r="F318" s="201" t="str">
        <f>IFERROR(IF(VLOOKUP($A318,'Annex 2 Designated EHV charges'!$A:$P,COLUMN(F318)+4,FALSE)=0,"",VLOOKUP($A318,'Annex 2 Designated EHV charges'!$A:$P,COLUMN(F318)+4,FALSE)),"")</f>
        <v/>
      </c>
      <c r="G318" s="201" t="str">
        <f>IFERROR(IF(VLOOKUP($A318,'Annex 2 Designated EHV charges'!$A:$P,COLUMN(G318)+4,FALSE)=0,"",VLOOKUP($A318,'Annex 2 Designated EHV charges'!$A:$P,COLUMN(G318)+4,FALSE)),"")</f>
        <v/>
      </c>
      <c r="H318" s="201" t="str">
        <f>IFERROR(IF(VLOOKUP($A318,'Annex 2 Designated EHV charges'!$A:$P,COLUMN(H318)+4,FALSE)=0,"",VLOOKUP($A318,'Annex 2 Designated EHV charges'!$A:$P,COLUMN(H318)+4,FALSE)),"")</f>
        <v/>
      </c>
    </row>
    <row r="319" spans="1:8" x14ac:dyDescent="0.2">
      <c r="A319" s="203" t="str">
        <f t="array" ref="A319">IFERROR(INDEX('Annex 2 Designated EHV charges'!$A$11:$A$400, MATCH(0, IF(ISBLANK('Annex 2 Designated EHV charges'!$A$11:$A$400),1, COUNTIF(A$4:$A318, 'Annex 2 Designated EHV charges'!$A$11:$A$400)), 0)),"")</f>
        <v/>
      </c>
      <c r="B319" s="203" t="str">
        <f>IF($A319="","",VLOOKUP($A319,'Annex 2 Designated EHV charges'!$A:$O,2,0))</f>
        <v/>
      </c>
      <c r="C319" s="204" t="str">
        <f>IF($A319="","",VLOOKUP($A319,'Annex 2 Designated EHV charges'!$A:$O,3,0))</f>
        <v/>
      </c>
      <c r="D319" s="203" t="str">
        <f>IF($A319="","",VLOOKUP($A319,'Annex 2 Designated EHV charges'!$A:$O,7,0))</f>
        <v/>
      </c>
      <c r="E319" s="202" t="str">
        <f>IFERROR(IF(VLOOKUP($A319,'Annex 2 Designated EHV charges'!$A:$P,COLUMN(E319)+4,FALSE)=0,"",VLOOKUP($A319,'Annex 2 Designated EHV charges'!$A:$P,COLUMN(E319)+4,FALSE)),"")</f>
        <v/>
      </c>
      <c r="F319" s="201" t="str">
        <f>IFERROR(IF(VLOOKUP($A319,'Annex 2 Designated EHV charges'!$A:$P,COLUMN(F319)+4,FALSE)=0,"",VLOOKUP($A319,'Annex 2 Designated EHV charges'!$A:$P,COLUMN(F319)+4,FALSE)),"")</f>
        <v/>
      </c>
      <c r="G319" s="201" t="str">
        <f>IFERROR(IF(VLOOKUP($A319,'Annex 2 Designated EHV charges'!$A:$P,COLUMN(G319)+4,FALSE)=0,"",VLOOKUP($A319,'Annex 2 Designated EHV charges'!$A:$P,COLUMN(G319)+4,FALSE)),"")</f>
        <v/>
      </c>
      <c r="H319" s="201" t="str">
        <f>IFERROR(IF(VLOOKUP($A319,'Annex 2 Designated EHV charges'!$A:$P,COLUMN(H319)+4,FALSE)=0,"",VLOOKUP($A319,'Annex 2 Designated EHV charges'!$A:$P,COLUMN(H319)+4,FALSE)),"")</f>
        <v/>
      </c>
    </row>
    <row r="320" spans="1:8" x14ac:dyDescent="0.2">
      <c r="A320" s="203" t="str">
        <f t="array" ref="A320">IFERROR(INDEX('Annex 2 Designated EHV charges'!$A$11:$A$400, MATCH(0, IF(ISBLANK('Annex 2 Designated EHV charges'!$A$11:$A$400),1, COUNTIF(A$4:$A319, 'Annex 2 Designated EHV charges'!$A$11:$A$400)), 0)),"")</f>
        <v/>
      </c>
      <c r="B320" s="203" t="str">
        <f>IF($A320="","",VLOOKUP($A320,'Annex 2 Designated EHV charges'!$A:$O,2,0))</f>
        <v/>
      </c>
      <c r="C320" s="204" t="str">
        <f>IF($A320="","",VLOOKUP($A320,'Annex 2 Designated EHV charges'!$A:$O,3,0))</f>
        <v/>
      </c>
      <c r="D320" s="203" t="str">
        <f>IF($A320="","",VLOOKUP($A320,'Annex 2 Designated EHV charges'!$A:$O,7,0))</f>
        <v/>
      </c>
      <c r="E320" s="202" t="str">
        <f>IFERROR(IF(VLOOKUP($A320,'Annex 2 Designated EHV charges'!$A:$P,COLUMN(E320)+4,FALSE)=0,"",VLOOKUP($A320,'Annex 2 Designated EHV charges'!$A:$P,COLUMN(E320)+4,FALSE)),"")</f>
        <v/>
      </c>
      <c r="F320" s="201" t="str">
        <f>IFERROR(IF(VLOOKUP($A320,'Annex 2 Designated EHV charges'!$A:$P,COLUMN(F320)+4,FALSE)=0,"",VLOOKUP($A320,'Annex 2 Designated EHV charges'!$A:$P,COLUMN(F320)+4,FALSE)),"")</f>
        <v/>
      </c>
      <c r="G320" s="201" t="str">
        <f>IFERROR(IF(VLOOKUP($A320,'Annex 2 Designated EHV charges'!$A:$P,COLUMN(G320)+4,FALSE)=0,"",VLOOKUP($A320,'Annex 2 Designated EHV charges'!$A:$P,COLUMN(G320)+4,FALSE)),"")</f>
        <v/>
      </c>
      <c r="H320" s="201" t="str">
        <f>IFERROR(IF(VLOOKUP($A320,'Annex 2 Designated EHV charges'!$A:$P,COLUMN(H320)+4,FALSE)=0,"",VLOOKUP($A320,'Annex 2 Designated EHV charges'!$A:$P,COLUMN(H320)+4,FALSE)),"")</f>
        <v/>
      </c>
    </row>
    <row r="321" spans="1:8" x14ac:dyDescent="0.2">
      <c r="A321" s="203" t="str">
        <f t="array" ref="A321">IFERROR(INDEX('Annex 2 Designated EHV charges'!$A$11:$A$400, MATCH(0, IF(ISBLANK('Annex 2 Designated EHV charges'!$A$11:$A$400),1, COUNTIF(A$4:$A320, 'Annex 2 Designated EHV charges'!$A$11:$A$400)), 0)),"")</f>
        <v/>
      </c>
      <c r="B321" s="203" t="str">
        <f>IF($A321="","",VLOOKUP($A321,'Annex 2 Designated EHV charges'!$A:$O,2,0))</f>
        <v/>
      </c>
      <c r="C321" s="204" t="str">
        <f>IF($A321="","",VLOOKUP($A321,'Annex 2 Designated EHV charges'!$A:$O,3,0))</f>
        <v/>
      </c>
      <c r="D321" s="203" t="str">
        <f>IF($A321="","",VLOOKUP($A321,'Annex 2 Designated EHV charges'!$A:$O,7,0))</f>
        <v/>
      </c>
      <c r="E321" s="202" t="str">
        <f>IFERROR(IF(VLOOKUP($A321,'Annex 2 Designated EHV charges'!$A:$P,COLUMN(E321)+4,FALSE)=0,"",VLOOKUP($A321,'Annex 2 Designated EHV charges'!$A:$P,COLUMN(E321)+4,FALSE)),"")</f>
        <v/>
      </c>
      <c r="F321" s="201" t="str">
        <f>IFERROR(IF(VLOOKUP($A321,'Annex 2 Designated EHV charges'!$A:$P,COLUMN(F321)+4,FALSE)=0,"",VLOOKUP($A321,'Annex 2 Designated EHV charges'!$A:$P,COLUMN(F321)+4,FALSE)),"")</f>
        <v/>
      </c>
      <c r="G321" s="201" t="str">
        <f>IFERROR(IF(VLOOKUP($A321,'Annex 2 Designated EHV charges'!$A:$P,COLUMN(G321)+4,FALSE)=0,"",VLOOKUP($A321,'Annex 2 Designated EHV charges'!$A:$P,COLUMN(G321)+4,FALSE)),"")</f>
        <v/>
      </c>
      <c r="H321" s="201" t="str">
        <f>IFERROR(IF(VLOOKUP($A321,'Annex 2 Designated EHV charges'!$A:$P,COLUMN(H321)+4,FALSE)=0,"",VLOOKUP($A321,'Annex 2 Designated EHV charges'!$A:$P,COLUMN(H321)+4,FALSE)),"")</f>
        <v/>
      </c>
    </row>
    <row r="322" spans="1:8" x14ac:dyDescent="0.2">
      <c r="A322" s="203" t="str">
        <f t="array" ref="A322">IFERROR(INDEX('Annex 2 Designated EHV charges'!$A$11:$A$400, MATCH(0, IF(ISBLANK('Annex 2 Designated EHV charges'!$A$11:$A$400),1, COUNTIF(A$4:$A321, 'Annex 2 Designated EHV charges'!$A$11:$A$400)), 0)),"")</f>
        <v/>
      </c>
      <c r="B322" s="203" t="str">
        <f>IF($A322="","",VLOOKUP($A322,'Annex 2 Designated EHV charges'!$A:$O,2,0))</f>
        <v/>
      </c>
      <c r="C322" s="204" t="str">
        <f>IF($A322="","",VLOOKUP($A322,'Annex 2 Designated EHV charges'!$A:$O,3,0))</f>
        <v/>
      </c>
      <c r="D322" s="203" t="str">
        <f>IF($A322="","",VLOOKUP($A322,'Annex 2 Designated EHV charges'!$A:$O,7,0))</f>
        <v/>
      </c>
      <c r="E322" s="202" t="str">
        <f>IFERROR(IF(VLOOKUP($A322,'Annex 2 Designated EHV charges'!$A:$P,COLUMN(E322)+4,FALSE)=0,"",VLOOKUP($A322,'Annex 2 Designated EHV charges'!$A:$P,COLUMN(E322)+4,FALSE)),"")</f>
        <v/>
      </c>
      <c r="F322" s="201" t="str">
        <f>IFERROR(IF(VLOOKUP($A322,'Annex 2 Designated EHV charges'!$A:$P,COLUMN(F322)+4,FALSE)=0,"",VLOOKUP($A322,'Annex 2 Designated EHV charges'!$A:$P,COLUMN(F322)+4,FALSE)),"")</f>
        <v/>
      </c>
      <c r="G322" s="201" t="str">
        <f>IFERROR(IF(VLOOKUP($A322,'Annex 2 Designated EHV charges'!$A:$P,COLUMN(G322)+4,FALSE)=0,"",VLOOKUP($A322,'Annex 2 Designated EHV charges'!$A:$P,COLUMN(G322)+4,FALSE)),"")</f>
        <v/>
      </c>
      <c r="H322" s="201" t="str">
        <f>IFERROR(IF(VLOOKUP($A322,'Annex 2 Designated EHV charges'!$A:$P,COLUMN(H322)+4,FALSE)=0,"",VLOOKUP($A322,'Annex 2 Designated EHV charges'!$A:$P,COLUMN(H322)+4,FALSE)),"")</f>
        <v/>
      </c>
    </row>
    <row r="323" spans="1:8" x14ac:dyDescent="0.2">
      <c r="A323" s="203" t="str">
        <f t="array" ref="A323">IFERROR(INDEX('Annex 2 Designated EHV charges'!$A$11:$A$400, MATCH(0, IF(ISBLANK('Annex 2 Designated EHV charges'!$A$11:$A$400),1, COUNTIF(A$4:$A322, 'Annex 2 Designated EHV charges'!$A$11:$A$400)), 0)),"")</f>
        <v/>
      </c>
      <c r="B323" s="203" t="str">
        <f>IF($A323="","",VLOOKUP($A323,'Annex 2 Designated EHV charges'!$A:$O,2,0))</f>
        <v/>
      </c>
      <c r="C323" s="204" t="str">
        <f>IF($A323="","",VLOOKUP($A323,'Annex 2 Designated EHV charges'!$A:$O,3,0))</f>
        <v/>
      </c>
      <c r="D323" s="203" t="str">
        <f>IF($A323="","",VLOOKUP($A323,'Annex 2 Designated EHV charges'!$A:$O,7,0))</f>
        <v/>
      </c>
      <c r="E323" s="202" t="str">
        <f>IFERROR(IF(VLOOKUP($A323,'Annex 2 Designated EHV charges'!$A:$P,COLUMN(E323)+4,FALSE)=0,"",VLOOKUP($A323,'Annex 2 Designated EHV charges'!$A:$P,COLUMN(E323)+4,FALSE)),"")</f>
        <v/>
      </c>
      <c r="F323" s="201" t="str">
        <f>IFERROR(IF(VLOOKUP($A323,'Annex 2 Designated EHV charges'!$A:$P,COLUMN(F323)+4,FALSE)=0,"",VLOOKUP($A323,'Annex 2 Designated EHV charges'!$A:$P,COLUMN(F323)+4,FALSE)),"")</f>
        <v/>
      </c>
      <c r="G323" s="201" t="str">
        <f>IFERROR(IF(VLOOKUP($A323,'Annex 2 Designated EHV charges'!$A:$P,COLUMN(G323)+4,FALSE)=0,"",VLOOKUP($A323,'Annex 2 Designated EHV charges'!$A:$P,COLUMN(G323)+4,FALSE)),"")</f>
        <v/>
      </c>
      <c r="H323" s="201" t="str">
        <f>IFERROR(IF(VLOOKUP($A323,'Annex 2 Designated EHV charges'!$A:$P,COLUMN(H323)+4,FALSE)=0,"",VLOOKUP($A323,'Annex 2 Designated EHV charges'!$A:$P,COLUMN(H323)+4,FALSE)),"")</f>
        <v/>
      </c>
    </row>
    <row r="324" spans="1:8" x14ac:dyDescent="0.2">
      <c r="A324" s="203" t="str">
        <f t="array" ref="A324">IFERROR(INDEX('Annex 2 Designated EHV charges'!$A$11:$A$400, MATCH(0, IF(ISBLANK('Annex 2 Designated EHV charges'!$A$11:$A$400),1, COUNTIF(A$4:$A323, 'Annex 2 Designated EHV charges'!$A$11:$A$400)), 0)),"")</f>
        <v/>
      </c>
      <c r="B324" s="203" t="str">
        <f>IF($A324="","",VLOOKUP($A324,'Annex 2 Designated EHV charges'!$A:$O,2,0))</f>
        <v/>
      </c>
      <c r="C324" s="204" t="str">
        <f>IF($A324="","",VLOOKUP($A324,'Annex 2 Designated EHV charges'!$A:$O,3,0))</f>
        <v/>
      </c>
      <c r="D324" s="203" t="str">
        <f>IF($A324="","",VLOOKUP($A324,'Annex 2 Designated EHV charges'!$A:$O,7,0))</f>
        <v/>
      </c>
      <c r="E324" s="202" t="str">
        <f>IFERROR(IF(VLOOKUP($A324,'Annex 2 Designated EHV charges'!$A:$P,COLUMN(E324)+4,FALSE)=0,"",VLOOKUP($A324,'Annex 2 Designated EHV charges'!$A:$P,COLUMN(E324)+4,FALSE)),"")</f>
        <v/>
      </c>
      <c r="F324" s="201" t="str">
        <f>IFERROR(IF(VLOOKUP($A324,'Annex 2 Designated EHV charges'!$A:$P,COLUMN(F324)+4,FALSE)=0,"",VLOOKUP($A324,'Annex 2 Designated EHV charges'!$A:$P,COLUMN(F324)+4,FALSE)),"")</f>
        <v/>
      </c>
      <c r="G324" s="201" t="str">
        <f>IFERROR(IF(VLOOKUP($A324,'Annex 2 Designated EHV charges'!$A:$P,COLUMN(G324)+4,FALSE)=0,"",VLOOKUP($A324,'Annex 2 Designated EHV charges'!$A:$P,COLUMN(G324)+4,FALSE)),"")</f>
        <v/>
      </c>
      <c r="H324" s="201" t="str">
        <f>IFERROR(IF(VLOOKUP($A324,'Annex 2 Designated EHV charges'!$A:$P,COLUMN(H324)+4,FALSE)=0,"",VLOOKUP($A324,'Annex 2 Designated EHV charges'!$A:$P,COLUMN(H324)+4,FALSE)),"")</f>
        <v/>
      </c>
    </row>
    <row r="325" spans="1:8" x14ac:dyDescent="0.2">
      <c r="A325" s="203" t="str">
        <f t="array" ref="A325">IFERROR(INDEX('Annex 2 Designated EHV charges'!$A$11:$A$400, MATCH(0, IF(ISBLANK('Annex 2 Designated EHV charges'!$A$11:$A$400),1, COUNTIF(A$4:$A324, 'Annex 2 Designated EHV charges'!$A$11:$A$400)), 0)),"")</f>
        <v/>
      </c>
      <c r="B325" s="203" t="str">
        <f>IF($A325="","",VLOOKUP($A325,'Annex 2 Designated EHV charges'!$A:$O,2,0))</f>
        <v/>
      </c>
      <c r="C325" s="204" t="str">
        <f>IF($A325="","",VLOOKUP($A325,'Annex 2 Designated EHV charges'!$A:$O,3,0))</f>
        <v/>
      </c>
      <c r="D325" s="203" t="str">
        <f>IF($A325="","",VLOOKUP($A325,'Annex 2 Designated EHV charges'!$A:$O,7,0))</f>
        <v/>
      </c>
      <c r="E325" s="202" t="str">
        <f>IFERROR(IF(VLOOKUP($A325,'Annex 2 Designated EHV charges'!$A:$P,COLUMN(E325)+4,FALSE)=0,"",VLOOKUP($A325,'Annex 2 Designated EHV charges'!$A:$P,COLUMN(E325)+4,FALSE)),"")</f>
        <v/>
      </c>
      <c r="F325" s="201" t="str">
        <f>IFERROR(IF(VLOOKUP($A325,'Annex 2 Designated EHV charges'!$A:$P,COLUMN(F325)+4,FALSE)=0,"",VLOOKUP($A325,'Annex 2 Designated EHV charges'!$A:$P,COLUMN(F325)+4,FALSE)),"")</f>
        <v/>
      </c>
      <c r="G325" s="201" t="str">
        <f>IFERROR(IF(VLOOKUP($A325,'Annex 2 Designated EHV charges'!$A:$P,COLUMN(G325)+4,FALSE)=0,"",VLOOKUP($A325,'Annex 2 Designated EHV charges'!$A:$P,COLUMN(G325)+4,FALSE)),"")</f>
        <v/>
      </c>
      <c r="H325" s="201" t="str">
        <f>IFERROR(IF(VLOOKUP($A325,'Annex 2 Designated EHV charges'!$A:$P,COLUMN(H325)+4,FALSE)=0,"",VLOOKUP($A325,'Annex 2 Designated EHV charges'!$A:$P,COLUMN(H325)+4,FALSE)),"")</f>
        <v/>
      </c>
    </row>
    <row r="326" spans="1:8" x14ac:dyDescent="0.2">
      <c r="A326" s="203" t="str">
        <f t="array" ref="A326">IFERROR(INDEX('Annex 2 Designated EHV charges'!$A$11:$A$400, MATCH(0, IF(ISBLANK('Annex 2 Designated EHV charges'!$A$11:$A$400),1, COUNTIF(A$4:$A325, 'Annex 2 Designated EHV charges'!$A$11:$A$400)), 0)),"")</f>
        <v/>
      </c>
      <c r="B326" s="203" t="str">
        <f>IF($A326="","",VLOOKUP($A326,'Annex 2 Designated EHV charges'!$A:$O,2,0))</f>
        <v/>
      </c>
      <c r="C326" s="204" t="str">
        <f>IF($A326="","",VLOOKUP($A326,'Annex 2 Designated EHV charges'!$A:$O,3,0))</f>
        <v/>
      </c>
      <c r="D326" s="203" t="str">
        <f>IF($A326="","",VLOOKUP($A326,'Annex 2 Designated EHV charges'!$A:$O,7,0))</f>
        <v/>
      </c>
      <c r="E326" s="202" t="str">
        <f>IFERROR(IF(VLOOKUP($A326,'Annex 2 Designated EHV charges'!$A:$P,COLUMN(E326)+4,FALSE)=0,"",VLOOKUP($A326,'Annex 2 Designated EHV charges'!$A:$P,COLUMN(E326)+4,FALSE)),"")</f>
        <v/>
      </c>
      <c r="F326" s="201" t="str">
        <f>IFERROR(IF(VLOOKUP($A326,'Annex 2 Designated EHV charges'!$A:$P,COLUMN(F326)+4,FALSE)=0,"",VLOOKUP($A326,'Annex 2 Designated EHV charges'!$A:$P,COLUMN(F326)+4,FALSE)),"")</f>
        <v/>
      </c>
      <c r="G326" s="201" t="str">
        <f>IFERROR(IF(VLOOKUP($A326,'Annex 2 Designated EHV charges'!$A:$P,COLUMN(G326)+4,FALSE)=0,"",VLOOKUP($A326,'Annex 2 Designated EHV charges'!$A:$P,COLUMN(G326)+4,FALSE)),"")</f>
        <v/>
      </c>
      <c r="H326" s="201" t="str">
        <f>IFERROR(IF(VLOOKUP($A326,'Annex 2 Designated EHV charges'!$A:$P,COLUMN(H326)+4,FALSE)=0,"",VLOOKUP($A326,'Annex 2 Designated EHV charges'!$A:$P,COLUMN(H326)+4,FALSE)),"")</f>
        <v/>
      </c>
    </row>
    <row r="327" spans="1:8" x14ac:dyDescent="0.2">
      <c r="A327" s="203" t="str">
        <f t="array" ref="A327">IFERROR(INDEX('Annex 2 Designated EHV charges'!$A$11:$A$400, MATCH(0, IF(ISBLANK('Annex 2 Designated EHV charges'!$A$11:$A$400),1, COUNTIF(A$4:$A326, 'Annex 2 Designated EHV charges'!$A$11:$A$400)), 0)),"")</f>
        <v/>
      </c>
      <c r="B327" s="203" t="str">
        <f>IF($A327="","",VLOOKUP($A327,'Annex 2 Designated EHV charges'!$A:$O,2,0))</f>
        <v/>
      </c>
      <c r="C327" s="204" t="str">
        <f>IF($A327="","",VLOOKUP($A327,'Annex 2 Designated EHV charges'!$A:$O,3,0))</f>
        <v/>
      </c>
      <c r="D327" s="203" t="str">
        <f>IF($A327="","",VLOOKUP($A327,'Annex 2 Designated EHV charges'!$A:$O,7,0))</f>
        <v/>
      </c>
      <c r="E327" s="202" t="str">
        <f>IFERROR(IF(VLOOKUP($A327,'Annex 2 Designated EHV charges'!$A:$P,COLUMN(E327)+4,FALSE)=0,"",VLOOKUP($A327,'Annex 2 Designated EHV charges'!$A:$P,COLUMN(E327)+4,FALSE)),"")</f>
        <v/>
      </c>
      <c r="F327" s="201" t="str">
        <f>IFERROR(IF(VLOOKUP($A327,'Annex 2 Designated EHV charges'!$A:$P,COLUMN(F327)+4,FALSE)=0,"",VLOOKUP($A327,'Annex 2 Designated EHV charges'!$A:$P,COLUMN(F327)+4,FALSE)),"")</f>
        <v/>
      </c>
      <c r="G327" s="201" t="str">
        <f>IFERROR(IF(VLOOKUP($A327,'Annex 2 Designated EHV charges'!$A:$P,COLUMN(G327)+4,FALSE)=0,"",VLOOKUP($A327,'Annex 2 Designated EHV charges'!$A:$P,COLUMN(G327)+4,FALSE)),"")</f>
        <v/>
      </c>
      <c r="H327" s="201" t="str">
        <f>IFERROR(IF(VLOOKUP($A327,'Annex 2 Designated EHV charges'!$A:$P,COLUMN(H327)+4,FALSE)=0,"",VLOOKUP($A327,'Annex 2 Designated EHV charges'!$A:$P,COLUMN(H327)+4,FALSE)),"")</f>
        <v/>
      </c>
    </row>
    <row r="328" spans="1:8" x14ac:dyDescent="0.2">
      <c r="A328" s="203" t="str">
        <f t="array" ref="A328">IFERROR(INDEX('Annex 2 Designated EHV charges'!$A$11:$A$400, MATCH(0, IF(ISBLANK('Annex 2 Designated EHV charges'!$A$11:$A$400),1, COUNTIF(A$4:$A327, 'Annex 2 Designated EHV charges'!$A$11:$A$400)), 0)),"")</f>
        <v/>
      </c>
      <c r="B328" s="203" t="str">
        <f>IF($A328="","",VLOOKUP($A328,'Annex 2 Designated EHV charges'!$A:$O,2,0))</f>
        <v/>
      </c>
      <c r="C328" s="204" t="str">
        <f>IF($A328="","",VLOOKUP($A328,'Annex 2 Designated EHV charges'!$A:$O,3,0))</f>
        <v/>
      </c>
      <c r="D328" s="203" t="str">
        <f>IF($A328="","",VLOOKUP($A328,'Annex 2 Designated EHV charges'!$A:$O,7,0))</f>
        <v/>
      </c>
      <c r="E328" s="202" t="str">
        <f>IFERROR(IF(VLOOKUP($A328,'Annex 2 Designated EHV charges'!$A:$P,COLUMN(E328)+4,FALSE)=0,"",VLOOKUP($A328,'Annex 2 Designated EHV charges'!$A:$P,COLUMN(E328)+4,FALSE)),"")</f>
        <v/>
      </c>
      <c r="F328" s="201" t="str">
        <f>IFERROR(IF(VLOOKUP($A328,'Annex 2 Designated EHV charges'!$A:$P,COLUMN(F328)+4,FALSE)=0,"",VLOOKUP($A328,'Annex 2 Designated EHV charges'!$A:$P,COLUMN(F328)+4,FALSE)),"")</f>
        <v/>
      </c>
      <c r="G328" s="201" t="str">
        <f>IFERROR(IF(VLOOKUP($A328,'Annex 2 Designated EHV charges'!$A:$P,COLUMN(G328)+4,FALSE)=0,"",VLOOKUP($A328,'Annex 2 Designated EHV charges'!$A:$P,COLUMN(G328)+4,FALSE)),"")</f>
        <v/>
      </c>
      <c r="H328" s="201" t="str">
        <f>IFERROR(IF(VLOOKUP($A328,'Annex 2 Designated EHV charges'!$A:$P,COLUMN(H328)+4,FALSE)=0,"",VLOOKUP($A328,'Annex 2 Designated EHV charges'!$A:$P,COLUMN(H328)+4,FALSE)),"")</f>
        <v/>
      </c>
    </row>
    <row r="329" spans="1:8" x14ac:dyDescent="0.2">
      <c r="A329" s="203" t="str">
        <f t="array" ref="A329">IFERROR(INDEX('Annex 2 Designated EHV charges'!$A$11:$A$400, MATCH(0, IF(ISBLANK('Annex 2 Designated EHV charges'!$A$11:$A$400),1, COUNTIF(A$4:$A328, 'Annex 2 Designated EHV charges'!$A$11:$A$400)), 0)),"")</f>
        <v/>
      </c>
      <c r="B329" s="203" t="str">
        <f>IF($A329="","",VLOOKUP($A329,'Annex 2 Designated EHV charges'!$A:$O,2,0))</f>
        <v/>
      </c>
      <c r="C329" s="204" t="str">
        <f>IF($A329="","",VLOOKUP($A329,'Annex 2 Designated EHV charges'!$A:$O,3,0))</f>
        <v/>
      </c>
      <c r="D329" s="203" t="str">
        <f>IF($A329="","",VLOOKUP($A329,'Annex 2 Designated EHV charges'!$A:$O,7,0))</f>
        <v/>
      </c>
      <c r="E329" s="202" t="str">
        <f>IFERROR(IF(VLOOKUP($A329,'Annex 2 Designated EHV charges'!$A:$P,COLUMN(E329)+4,FALSE)=0,"",VLOOKUP($A329,'Annex 2 Designated EHV charges'!$A:$P,COLUMN(E329)+4,FALSE)),"")</f>
        <v/>
      </c>
      <c r="F329" s="201" t="str">
        <f>IFERROR(IF(VLOOKUP($A329,'Annex 2 Designated EHV charges'!$A:$P,COLUMN(F329)+4,FALSE)=0,"",VLOOKUP($A329,'Annex 2 Designated EHV charges'!$A:$P,COLUMN(F329)+4,FALSE)),"")</f>
        <v/>
      </c>
      <c r="G329" s="201" t="str">
        <f>IFERROR(IF(VLOOKUP($A329,'Annex 2 Designated EHV charges'!$A:$P,COLUMN(G329)+4,FALSE)=0,"",VLOOKUP($A329,'Annex 2 Designated EHV charges'!$A:$P,COLUMN(G329)+4,FALSE)),"")</f>
        <v/>
      </c>
      <c r="H329" s="201" t="str">
        <f>IFERROR(IF(VLOOKUP($A329,'Annex 2 Designated EHV charges'!$A:$P,COLUMN(H329)+4,FALSE)=0,"",VLOOKUP($A329,'Annex 2 Designated EHV charges'!$A:$P,COLUMN(H329)+4,FALSE)),"")</f>
        <v/>
      </c>
    </row>
    <row r="330" spans="1:8" x14ac:dyDescent="0.2">
      <c r="A330" s="203" t="str">
        <f t="array" ref="A330">IFERROR(INDEX('Annex 2 Designated EHV charges'!$A$11:$A$400, MATCH(0, IF(ISBLANK('Annex 2 Designated EHV charges'!$A$11:$A$400),1, COUNTIF(A$4:$A329, 'Annex 2 Designated EHV charges'!$A$11:$A$400)), 0)),"")</f>
        <v/>
      </c>
      <c r="B330" s="203" t="str">
        <f>IF($A330="","",VLOOKUP($A330,'Annex 2 Designated EHV charges'!$A:$O,2,0))</f>
        <v/>
      </c>
      <c r="C330" s="204" t="str">
        <f>IF($A330="","",VLOOKUP($A330,'Annex 2 Designated EHV charges'!$A:$O,3,0))</f>
        <v/>
      </c>
      <c r="D330" s="203" t="str">
        <f>IF($A330="","",VLOOKUP($A330,'Annex 2 Designated EHV charges'!$A:$O,7,0))</f>
        <v/>
      </c>
      <c r="E330" s="202" t="str">
        <f>IFERROR(IF(VLOOKUP($A330,'Annex 2 Designated EHV charges'!$A:$P,COLUMN(E330)+4,FALSE)=0,"",VLOOKUP($A330,'Annex 2 Designated EHV charges'!$A:$P,COLUMN(E330)+4,FALSE)),"")</f>
        <v/>
      </c>
      <c r="F330" s="201" t="str">
        <f>IFERROR(IF(VLOOKUP($A330,'Annex 2 Designated EHV charges'!$A:$P,COLUMN(F330)+4,FALSE)=0,"",VLOOKUP($A330,'Annex 2 Designated EHV charges'!$A:$P,COLUMN(F330)+4,FALSE)),"")</f>
        <v/>
      </c>
      <c r="G330" s="201" t="str">
        <f>IFERROR(IF(VLOOKUP($A330,'Annex 2 Designated EHV charges'!$A:$P,COLUMN(G330)+4,FALSE)=0,"",VLOOKUP($A330,'Annex 2 Designated EHV charges'!$A:$P,COLUMN(G330)+4,FALSE)),"")</f>
        <v/>
      </c>
      <c r="H330" s="201" t="str">
        <f>IFERROR(IF(VLOOKUP($A330,'Annex 2 Designated EHV charges'!$A:$P,COLUMN(H330)+4,FALSE)=0,"",VLOOKUP($A330,'Annex 2 Designated EHV charges'!$A:$P,COLUMN(H330)+4,FALSE)),"")</f>
        <v/>
      </c>
    </row>
  </sheetData>
  <autoFilter ref="A4:H338" xr:uid="{00000000-0009-0000-0000-000003000000}"/>
  <mergeCells count="2">
    <mergeCell ref="A2:H2"/>
    <mergeCell ref="A1:H1"/>
  </mergeCells>
  <pageMargins left="0.39370078740157483" right="0.39370078740157483" top="0.51181102362204722" bottom="0.74803149606299213" header="0.27559055118110237" footer="0.27559055118110237"/>
  <pageSetup paperSize="9" fitToHeight="0" orientation="landscape" r:id="rId1"/>
  <headerFooter scaleWithDoc="0">
    <oddHeader>&amp;LAnnex 2a - Schedule of Import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9FA52-1E11-4AEF-8043-F47858E20205}">
  <sheetPr>
    <pageSetUpPr fitToPage="1"/>
  </sheetPr>
  <dimension ref="A1:O292"/>
  <sheetViews>
    <sheetView zoomScale="90" zoomScaleNormal="90" zoomScaleSheetLayoutView="100" workbookViewId="0">
      <selection activeCell="A3" sqref="A3"/>
    </sheetView>
  </sheetViews>
  <sheetFormatPr defaultColWidth="9.140625" defaultRowHeight="12.75" x14ac:dyDescent="0.2"/>
  <cols>
    <col min="1" max="1" width="14.7109375" style="182" customWidth="1"/>
    <col min="2" max="2" width="14.85546875" style="182" bestFit="1" customWidth="1"/>
    <col min="3" max="3" width="15.7109375" style="185" bestFit="1" customWidth="1"/>
    <col min="4" max="4" width="41.42578125" style="185" customWidth="1"/>
    <col min="5" max="5" width="14.7109375" style="184" customWidth="1"/>
    <col min="6" max="7" width="14.7109375" style="183" customWidth="1"/>
    <col min="8" max="8" width="14.7109375" style="182" customWidth="1"/>
    <col min="9" max="9" width="15.5703125" style="182" customWidth="1"/>
    <col min="10" max="16384" width="9.140625" style="182"/>
  </cols>
  <sheetData>
    <row r="1" spans="1:15" ht="66.75" customHeight="1" x14ac:dyDescent="0.2">
      <c r="A1" s="237" t="s">
        <v>770</v>
      </c>
      <c r="B1" s="237"/>
      <c r="C1" s="237"/>
      <c r="D1" s="237"/>
      <c r="E1" s="237"/>
      <c r="F1" s="237"/>
      <c r="G1" s="237"/>
      <c r="H1" s="237"/>
    </row>
    <row r="2" spans="1:15" s="199" customFormat="1" ht="18" x14ac:dyDescent="0.2">
      <c r="A2" s="246" t="str">
        <f>Overview!B4&amp; " - Effective from "&amp;Overview!D4&amp;" - "&amp;[1]Overview!E4&amp;" Designated EHV export charges"</f>
        <v>Aidien Limited - GSP_B - Effective from 1 April 2025 - Final Designated EHV export charges</v>
      </c>
      <c r="B2" s="247"/>
      <c r="C2" s="247"/>
      <c r="D2" s="247"/>
      <c r="E2" s="247"/>
      <c r="F2" s="247"/>
      <c r="G2" s="247"/>
      <c r="H2" s="248"/>
    </row>
    <row r="3" spans="1:15" s="198" customFormat="1" ht="18" x14ac:dyDescent="0.2">
      <c r="A3" s="209"/>
      <c r="B3" s="209"/>
      <c r="C3" s="209"/>
      <c r="D3" s="208"/>
      <c r="E3" s="207"/>
      <c r="F3" s="207"/>
      <c r="G3" s="206"/>
      <c r="H3" s="206"/>
      <c r="I3" s="70"/>
      <c r="J3" s="70"/>
      <c r="K3" s="70"/>
      <c r="L3" s="70"/>
      <c r="M3" s="70"/>
      <c r="N3" s="70"/>
      <c r="O3" s="70"/>
    </row>
    <row r="4" spans="1:15" ht="60.75" customHeight="1" x14ac:dyDescent="0.2">
      <c r="A4" s="50" t="s">
        <v>97</v>
      </c>
      <c r="B4" s="51" t="s">
        <v>64</v>
      </c>
      <c r="C4" s="50" t="s">
        <v>66</v>
      </c>
      <c r="D4" s="52" t="s">
        <v>61</v>
      </c>
      <c r="E4" s="52" t="str">
        <f>'Annex 2 Designated EHV charges'!M10</f>
        <v>Export
Super Red
unit charge
(p/kWh)</v>
      </c>
      <c r="F4" s="52" t="str">
        <f>'Annex 2 Designated EHV charges'!N10</f>
        <v>Export
fixed charge
(p/day)</v>
      </c>
      <c r="G4" s="52" t="str">
        <f>'Annex 2 Designated EHV charges'!O10</f>
        <v>Export
capacity charge
(p/kVA/day)</v>
      </c>
      <c r="H4" s="52" t="str">
        <f>'Annex 2 Designated EHV charges'!P10</f>
        <v>Export
exceeded capacity charge
(p/kVA/day)</v>
      </c>
    </row>
    <row r="5" spans="1:15" x14ac:dyDescent="0.2">
      <c r="A5" s="204" t="str">
        <f t="array" ref="A5">IFERROR(INDEX('Annex 2 Designated EHV charges'!$D$11:$D$400, MATCH(0, IF(ISBLANK('Annex 2 Designated EHV charges'!$D$11:$D$400),1, COUNTIF(A$4:$A4, 'Annex 2 Designated EHV charges'!$D$11:$D$400)), 0)),"")</f>
        <v/>
      </c>
      <c r="B5" s="203" t="str">
        <f>IF($A5="","",VLOOKUP($A5,'Annex 2 Designated EHV charges'!$D:$O,2,0))</f>
        <v/>
      </c>
      <c r="C5" s="204" t="str">
        <f>IF($A5="","",VLOOKUP($A5,'Annex 2 Designated EHV charges'!$D:$O,3,0))</f>
        <v/>
      </c>
      <c r="D5" s="203" t="str">
        <f>IF($A5="","",VLOOKUP($A5,'Annex 2 Designated EHV charges'!$D:$O,4,0))</f>
        <v/>
      </c>
      <c r="E5" s="211" t="str">
        <f>IFERROR(IF(VLOOKUP($A5,'Annex 2 Designated EHV charges'!$D:$P,COLUMN(E5)+5,FALSE)=0,"",VLOOKUP($A5,'Annex 2 Designated EHV charges'!$D:$P,COLUMN(E5)+5,FALSE)),"")</f>
        <v/>
      </c>
      <c r="F5" s="210" t="str">
        <f>IFERROR(IF(VLOOKUP($A5,'Annex 2 Designated EHV charges'!$D:$P,COLUMN(F5)+5,FALSE)=0,"",VLOOKUP($A5,'Annex 2 Designated EHV charges'!$D:$P,COLUMN(F5)+5,FALSE)),"")</f>
        <v/>
      </c>
      <c r="G5" s="210" t="str">
        <f>IFERROR(IF(VLOOKUP($A5,'Annex 2 Designated EHV charges'!$D:$P,COLUMN(G5)+5,FALSE)=0,"",VLOOKUP($A5,'Annex 2 Designated EHV charges'!$D:$P,COLUMN(G5)+5,FALSE)),"")</f>
        <v/>
      </c>
      <c r="H5" s="210" t="str">
        <f>IFERROR(IF(VLOOKUP($A5,'Annex 2 Designated EHV charges'!$D:$P,COLUMN(H5)+5,FALSE)=0,"",VLOOKUP($A5,'Annex 2 Designated EHV charges'!$D:$P,COLUMN(H5)+5,FALSE)),"")</f>
        <v/>
      </c>
    </row>
    <row r="6" spans="1:15" x14ac:dyDescent="0.2">
      <c r="A6" s="204" t="str">
        <f t="array" ref="A6">IFERROR(INDEX('Annex 2 Designated EHV charges'!$D$11:$D$400, MATCH(0, IF(ISBLANK('Annex 2 Designated EHV charges'!$D$11:$D$400),1, COUNTIF(A$4:$A5, 'Annex 2 Designated EHV charges'!$D$11:$D$400)), 0)),"")</f>
        <v/>
      </c>
      <c r="B6" s="203" t="str">
        <f>IF($A6="","",VLOOKUP($A6,'Annex 2 Designated EHV charges'!$D:$O,2,0))</f>
        <v/>
      </c>
      <c r="C6" s="204" t="str">
        <f>IF($A6="","",VLOOKUP($A6,'Annex 2 Designated EHV charges'!$D:$O,3,0))</f>
        <v/>
      </c>
      <c r="D6" s="203" t="str">
        <f>IF($A6="","",VLOOKUP($A6,'Annex 2 Designated EHV charges'!$D:$O,4,0))</f>
        <v/>
      </c>
      <c r="E6" s="211" t="str">
        <f>IFERROR(IF(VLOOKUP($A6,'Annex 2 Designated EHV charges'!$D:$P,COLUMN(E6)+5,FALSE)=0,"",VLOOKUP($A6,'Annex 2 Designated EHV charges'!$D:$P,COLUMN(E6)+5,FALSE)),"")</f>
        <v/>
      </c>
      <c r="F6" s="210" t="str">
        <f>IFERROR(IF(VLOOKUP($A6,'Annex 2 Designated EHV charges'!$D:$P,COLUMN(F6)+5,FALSE)=0,"",VLOOKUP($A6,'Annex 2 Designated EHV charges'!$D:$P,COLUMN(F6)+5,FALSE)),"")</f>
        <v/>
      </c>
      <c r="G6" s="210" t="str">
        <f>IFERROR(IF(VLOOKUP($A6,'Annex 2 Designated EHV charges'!$D:$P,COLUMN(G6)+5,FALSE)=0,"",VLOOKUP($A6,'Annex 2 Designated EHV charges'!$D:$P,COLUMN(G6)+5,FALSE)),"")</f>
        <v/>
      </c>
      <c r="H6" s="210" t="str">
        <f>IFERROR(IF(VLOOKUP($A6,'Annex 2 Designated EHV charges'!$D:$P,COLUMN(H6)+5,FALSE)=0,"",VLOOKUP($A6,'Annex 2 Designated EHV charges'!$D:$P,COLUMN(H6)+5,FALSE)),"")</f>
        <v/>
      </c>
    </row>
    <row r="7" spans="1:15" x14ac:dyDescent="0.2">
      <c r="A7" s="204" t="str">
        <f t="array" ref="A7">IFERROR(INDEX('Annex 2 Designated EHV charges'!$D$11:$D$400, MATCH(0, IF(ISBLANK('Annex 2 Designated EHV charges'!$D$11:$D$400),1, COUNTIF(A$4:$A6, 'Annex 2 Designated EHV charges'!$D$11:$D$400)), 0)),"")</f>
        <v/>
      </c>
      <c r="B7" s="203" t="str">
        <f>IF($A7="","",VLOOKUP($A7,'Annex 2 Designated EHV charges'!$D:$O,2,0))</f>
        <v/>
      </c>
      <c r="C7" s="204" t="str">
        <f>IF($A7="","",VLOOKUP($A7,'Annex 2 Designated EHV charges'!$D:$O,3,0))</f>
        <v/>
      </c>
      <c r="D7" s="203" t="str">
        <f>IF($A7="","",VLOOKUP($A7,'Annex 2 Designated EHV charges'!$D:$O,4,0))</f>
        <v/>
      </c>
      <c r="E7" s="211" t="str">
        <f>IFERROR(IF(VLOOKUP($A7,'Annex 2 Designated EHV charges'!$D:$P,COLUMN(E7)+5,FALSE)=0,"",VLOOKUP($A7,'Annex 2 Designated EHV charges'!$D:$P,COLUMN(E7)+5,FALSE)),"")</f>
        <v/>
      </c>
      <c r="F7" s="210" t="str">
        <f>IFERROR(IF(VLOOKUP($A7,'Annex 2 Designated EHV charges'!$D:$P,COLUMN(F7)+5,FALSE)=0,"",VLOOKUP($A7,'Annex 2 Designated EHV charges'!$D:$P,COLUMN(F7)+5,FALSE)),"")</f>
        <v/>
      </c>
      <c r="G7" s="210" t="str">
        <f>IFERROR(IF(VLOOKUP($A7,'Annex 2 Designated EHV charges'!$D:$P,COLUMN(G7)+5,FALSE)=0,"",VLOOKUP($A7,'Annex 2 Designated EHV charges'!$D:$P,COLUMN(G7)+5,FALSE)),"")</f>
        <v/>
      </c>
      <c r="H7" s="210" t="str">
        <f>IFERROR(IF(VLOOKUP($A7,'Annex 2 Designated EHV charges'!$D:$P,COLUMN(H7)+5,FALSE)=0,"",VLOOKUP($A7,'Annex 2 Designated EHV charges'!$D:$P,COLUMN(H7)+5,FALSE)),"")</f>
        <v/>
      </c>
    </row>
    <row r="8" spans="1:15" x14ac:dyDescent="0.2">
      <c r="A8" s="204" t="str">
        <f t="array" ref="A8">IFERROR(INDEX('Annex 2 Designated EHV charges'!$D$11:$D$400, MATCH(0, IF(ISBLANK('Annex 2 Designated EHV charges'!$D$11:$D$400),1, COUNTIF(A$4:$A7, 'Annex 2 Designated EHV charges'!$D$11:$D$400)), 0)),"")</f>
        <v/>
      </c>
      <c r="B8" s="203" t="str">
        <f>IF($A8="","",VLOOKUP($A8,'Annex 2 Designated EHV charges'!$D:$O,2,0))</f>
        <v/>
      </c>
      <c r="C8" s="204" t="str">
        <f>IF($A8="","",VLOOKUP($A8,'Annex 2 Designated EHV charges'!$D:$O,3,0))</f>
        <v/>
      </c>
      <c r="D8" s="203" t="str">
        <f>IF($A8="","",VLOOKUP($A8,'Annex 2 Designated EHV charges'!$D:$O,4,0))</f>
        <v/>
      </c>
      <c r="E8" s="211" t="str">
        <f>IFERROR(IF(VLOOKUP($A8,'Annex 2 Designated EHV charges'!$D:$P,COLUMN(E8)+5,FALSE)=0,"",VLOOKUP($A8,'Annex 2 Designated EHV charges'!$D:$P,COLUMN(E8)+5,FALSE)),"")</f>
        <v/>
      </c>
      <c r="F8" s="210" t="str">
        <f>IFERROR(IF(VLOOKUP($A8,'Annex 2 Designated EHV charges'!$D:$P,COLUMN(F8)+5,FALSE)=0,"",VLOOKUP($A8,'Annex 2 Designated EHV charges'!$D:$P,COLUMN(F8)+5,FALSE)),"")</f>
        <v/>
      </c>
      <c r="G8" s="210" t="str">
        <f>IFERROR(IF(VLOOKUP($A8,'Annex 2 Designated EHV charges'!$D:$P,COLUMN(G8)+5,FALSE)=0,"",VLOOKUP($A8,'Annex 2 Designated EHV charges'!$D:$P,COLUMN(G8)+5,FALSE)),"")</f>
        <v/>
      </c>
      <c r="H8" s="210" t="str">
        <f>IFERROR(IF(VLOOKUP($A8,'Annex 2 Designated EHV charges'!$D:$P,COLUMN(H8)+5,FALSE)=0,"",VLOOKUP($A8,'Annex 2 Designated EHV charges'!$D:$P,COLUMN(H8)+5,FALSE)),"")</f>
        <v/>
      </c>
    </row>
    <row r="9" spans="1:15" x14ac:dyDescent="0.2">
      <c r="A9" s="204" t="str">
        <f t="array" ref="A9">IFERROR(INDEX('Annex 2 Designated EHV charges'!$D$11:$D$400, MATCH(0, IF(ISBLANK('Annex 2 Designated EHV charges'!$D$11:$D$400),1, COUNTIF(A$4:$A8, 'Annex 2 Designated EHV charges'!$D$11:$D$400)), 0)),"")</f>
        <v/>
      </c>
      <c r="B9" s="203" t="str">
        <f>IF($A9="","",VLOOKUP($A9,'Annex 2 Designated EHV charges'!$D:$O,2,0))</f>
        <v/>
      </c>
      <c r="C9" s="204" t="str">
        <f>IF($A9="","",VLOOKUP($A9,'Annex 2 Designated EHV charges'!$D:$O,3,0))</f>
        <v/>
      </c>
      <c r="D9" s="203" t="str">
        <f>IF($A9="","",VLOOKUP($A9,'Annex 2 Designated EHV charges'!$D:$O,4,0))</f>
        <v/>
      </c>
      <c r="E9" s="211" t="str">
        <f>IFERROR(IF(VLOOKUP($A9,'Annex 2 Designated EHV charges'!$D:$P,COLUMN(E9)+5,FALSE)=0,"",VLOOKUP($A9,'Annex 2 Designated EHV charges'!$D:$P,COLUMN(E9)+5,FALSE)),"")</f>
        <v/>
      </c>
      <c r="F9" s="210" t="str">
        <f>IFERROR(IF(VLOOKUP($A9,'Annex 2 Designated EHV charges'!$D:$P,COLUMN(F9)+5,FALSE)=0,"",VLOOKUP($A9,'Annex 2 Designated EHV charges'!$D:$P,COLUMN(F9)+5,FALSE)),"")</f>
        <v/>
      </c>
      <c r="G9" s="210" t="str">
        <f>IFERROR(IF(VLOOKUP($A9,'Annex 2 Designated EHV charges'!$D:$P,COLUMN(G9)+5,FALSE)=0,"",VLOOKUP($A9,'Annex 2 Designated EHV charges'!$D:$P,COLUMN(G9)+5,FALSE)),"")</f>
        <v/>
      </c>
      <c r="H9" s="210" t="str">
        <f>IFERROR(IF(VLOOKUP($A9,'Annex 2 Designated EHV charges'!$D:$P,COLUMN(H9)+5,FALSE)=0,"",VLOOKUP($A9,'Annex 2 Designated EHV charges'!$D:$P,COLUMN(H9)+5,FALSE)),"")</f>
        <v/>
      </c>
    </row>
    <row r="10" spans="1:15" x14ac:dyDescent="0.2">
      <c r="A10" s="204" t="str">
        <f t="array" ref="A10">IFERROR(INDEX('Annex 2 Designated EHV charges'!$D$11:$D$400, MATCH(0, IF(ISBLANK('Annex 2 Designated EHV charges'!$D$11:$D$400),1, COUNTIF(A$4:$A9, 'Annex 2 Designated EHV charges'!$D$11:$D$400)), 0)),"")</f>
        <v/>
      </c>
      <c r="B10" s="203" t="str">
        <f>IF($A10="","",VLOOKUP($A10,'Annex 2 Designated EHV charges'!$D:$O,2,0))</f>
        <v/>
      </c>
      <c r="C10" s="204" t="str">
        <f>IF($A10="","",VLOOKUP($A10,'Annex 2 Designated EHV charges'!$D:$O,3,0))</f>
        <v/>
      </c>
      <c r="D10" s="203" t="str">
        <f>IF($A10="","",VLOOKUP($A10,'Annex 2 Designated EHV charges'!$D:$O,4,0))</f>
        <v/>
      </c>
      <c r="E10" s="211" t="str">
        <f>IFERROR(IF(VLOOKUP($A10,'Annex 2 Designated EHV charges'!$D:$P,COLUMN(E10)+5,FALSE)=0,"",VLOOKUP($A10,'Annex 2 Designated EHV charges'!$D:$P,COLUMN(E10)+5,FALSE)),"")</f>
        <v/>
      </c>
      <c r="F10" s="210" t="str">
        <f>IFERROR(IF(VLOOKUP($A10,'Annex 2 Designated EHV charges'!$D:$P,COLUMN(F10)+5,FALSE)=0,"",VLOOKUP($A10,'Annex 2 Designated EHV charges'!$D:$P,COLUMN(F10)+5,FALSE)),"")</f>
        <v/>
      </c>
      <c r="G10" s="210" t="str">
        <f>IFERROR(IF(VLOOKUP($A10,'Annex 2 Designated EHV charges'!$D:$P,COLUMN(G10)+5,FALSE)=0,"",VLOOKUP($A10,'Annex 2 Designated EHV charges'!$D:$P,COLUMN(G10)+5,FALSE)),"")</f>
        <v/>
      </c>
      <c r="H10" s="210" t="str">
        <f>IFERROR(IF(VLOOKUP($A10,'Annex 2 Designated EHV charges'!$D:$P,COLUMN(H10)+5,FALSE)=0,"",VLOOKUP($A10,'Annex 2 Designated EHV charges'!$D:$P,COLUMN(H10)+5,FALSE)),"")</f>
        <v/>
      </c>
    </row>
    <row r="11" spans="1:15" x14ac:dyDescent="0.2">
      <c r="A11" s="204" t="str">
        <f t="array" ref="A11">IFERROR(INDEX('Annex 2 Designated EHV charges'!$D$11:$D$400, MATCH(0, IF(ISBLANK('Annex 2 Designated EHV charges'!$D$11:$D$400),1, COUNTIF(A$4:$A10, 'Annex 2 Designated EHV charges'!$D$11:$D$400)), 0)),"")</f>
        <v/>
      </c>
      <c r="B11" s="203" t="str">
        <f>IF($A11="","",VLOOKUP($A11,'Annex 2 Designated EHV charges'!$D:$O,2,0))</f>
        <v/>
      </c>
      <c r="C11" s="204" t="str">
        <f>IF($A11="","",VLOOKUP($A11,'Annex 2 Designated EHV charges'!$D:$O,3,0))</f>
        <v/>
      </c>
      <c r="D11" s="203" t="str">
        <f>IF($A11="","",VLOOKUP($A11,'Annex 2 Designated EHV charges'!$D:$O,4,0))</f>
        <v/>
      </c>
      <c r="E11" s="211" t="str">
        <f>IFERROR(IF(VLOOKUP($A11,'Annex 2 Designated EHV charges'!$D:$P,COLUMN(E11)+5,FALSE)=0,"",VLOOKUP($A11,'Annex 2 Designated EHV charges'!$D:$P,COLUMN(E11)+5,FALSE)),"")</f>
        <v/>
      </c>
      <c r="F11" s="210" t="str">
        <f>IFERROR(IF(VLOOKUP($A11,'Annex 2 Designated EHV charges'!$D:$P,COLUMN(F11)+5,FALSE)=0,"",VLOOKUP($A11,'Annex 2 Designated EHV charges'!$D:$P,COLUMN(F11)+5,FALSE)),"")</f>
        <v/>
      </c>
      <c r="G11" s="210" t="str">
        <f>IFERROR(IF(VLOOKUP($A11,'Annex 2 Designated EHV charges'!$D:$P,COLUMN(G11)+5,FALSE)=0,"",VLOOKUP($A11,'Annex 2 Designated EHV charges'!$D:$P,COLUMN(G11)+5,FALSE)),"")</f>
        <v/>
      </c>
      <c r="H11" s="210" t="str">
        <f>IFERROR(IF(VLOOKUP($A11,'Annex 2 Designated EHV charges'!$D:$P,COLUMN(H11)+5,FALSE)=0,"",VLOOKUP($A11,'Annex 2 Designated EHV charges'!$D:$P,COLUMN(H11)+5,FALSE)),"")</f>
        <v/>
      </c>
    </row>
    <row r="12" spans="1:15" x14ac:dyDescent="0.2">
      <c r="A12" s="204" t="str">
        <f t="array" ref="A12">IFERROR(INDEX('Annex 2 Designated EHV charges'!$D$11:$D$400, MATCH(0, IF(ISBLANK('Annex 2 Designated EHV charges'!$D$11:$D$400),1, COUNTIF(A$4:$A11, 'Annex 2 Designated EHV charges'!$D$11:$D$400)), 0)),"")</f>
        <v/>
      </c>
      <c r="B12" s="203" t="str">
        <f>IF($A12="","",VLOOKUP($A12,'Annex 2 Designated EHV charges'!$D:$O,2,0))</f>
        <v/>
      </c>
      <c r="C12" s="204" t="str">
        <f>IF($A12="","",VLOOKUP($A12,'Annex 2 Designated EHV charges'!$D:$O,3,0))</f>
        <v/>
      </c>
      <c r="D12" s="203" t="str">
        <f>IF($A12="","",VLOOKUP($A12,'Annex 2 Designated EHV charges'!$D:$O,4,0))</f>
        <v/>
      </c>
      <c r="E12" s="211" t="str">
        <f>IFERROR(IF(VLOOKUP($A12,'Annex 2 Designated EHV charges'!$D:$P,COLUMN(E12)+5,FALSE)=0,"",VLOOKUP($A12,'Annex 2 Designated EHV charges'!$D:$P,COLUMN(E12)+5,FALSE)),"")</f>
        <v/>
      </c>
      <c r="F12" s="210" t="str">
        <f>IFERROR(IF(VLOOKUP($A12,'Annex 2 Designated EHV charges'!$D:$P,COLUMN(F12)+5,FALSE)=0,"",VLOOKUP($A12,'Annex 2 Designated EHV charges'!$D:$P,COLUMN(F12)+5,FALSE)),"")</f>
        <v/>
      </c>
      <c r="G12" s="210" t="str">
        <f>IFERROR(IF(VLOOKUP($A12,'Annex 2 Designated EHV charges'!$D:$P,COLUMN(G12)+5,FALSE)=0,"",VLOOKUP($A12,'Annex 2 Designated EHV charges'!$D:$P,COLUMN(G12)+5,FALSE)),"")</f>
        <v/>
      </c>
      <c r="H12" s="210" t="str">
        <f>IFERROR(IF(VLOOKUP($A12,'Annex 2 Designated EHV charges'!$D:$P,COLUMN(H12)+5,FALSE)=0,"",VLOOKUP($A12,'Annex 2 Designated EHV charges'!$D:$P,COLUMN(H12)+5,FALSE)),"")</f>
        <v/>
      </c>
    </row>
    <row r="13" spans="1:15" x14ac:dyDescent="0.2">
      <c r="A13" s="204" t="str">
        <f t="array" ref="A13">IFERROR(INDEX('Annex 2 Designated EHV charges'!$D$11:$D$400, MATCH(0, IF(ISBLANK('Annex 2 Designated EHV charges'!$D$11:$D$400),1, COUNTIF(A$4:$A12, 'Annex 2 Designated EHV charges'!$D$11:$D$400)), 0)),"")</f>
        <v/>
      </c>
      <c r="B13" s="203" t="str">
        <f>IF($A13="","",VLOOKUP($A13,'Annex 2 Designated EHV charges'!$D:$O,2,0))</f>
        <v/>
      </c>
      <c r="C13" s="204" t="str">
        <f>IF($A13="","",VLOOKUP($A13,'Annex 2 Designated EHV charges'!$D:$O,3,0))</f>
        <v/>
      </c>
      <c r="D13" s="203" t="str">
        <f>IF($A13="","",VLOOKUP($A13,'Annex 2 Designated EHV charges'!$D:$O,4,0))</f>
        <v/>
      </c>
      <c r="E13" s="211" t="str">
        <f>IFERROR(IF(VLOOKUP($A13,'Annex 2 Designated EHV charges'!$D:$P,COLUMN(E13)+5,FALSE)=0,"",VLOOKUP($A13,'Annex 2 Designated EHV charges'!$D:$P,COLUMN(E13)+5,FALSE)),"")</f>
        <v/>
      </c>
      <c r="F13" s="210" t="str">
        <f>IFERROR(IF(VLOOKUP($A13,'Annex 2 Designated EHV charges'!$D:$P,COLUMN(F13)+5,FALSE)=0,"",VLOOKUP($A13,'Annex 2 Designated EHV charges'!$D:$P,COLUMN(F13)+5,FALSE)),"")</f>
        <v/>
      </c>
      <c r="G13" s="210" t="str">
        <f>IFERROR(IF(VLOOKUP($A13,'Annex 2 Designated EHV charges'!$D:$P,COLUMN(G13)+5,FALSE)=0,"",VLOOKUP($A13,'Annex 2 Designated EHV charges'!$D:$P,COLUMN(G13)+5,FALSE)),"")</f>
        <v/>
      </c>
      <c r="H13" s="210" t="str">
        <f>IFERROR(IF(VLOOKUP($A13,'Annex 2 Designated EHV charges'!$D:$P,COLUMN(H13)+5,FALSE)=0,"",VLOOKUP($A13,'Annex 2 Designated EHV charges'!$D:$P,COLUMN(H13)+5,FALSE)),"")</f>
        <v/>
      </c>
    </row>
    <row r="14" spans="1:15" x14ac:dyDescent="0.2">
      <c r="A14" s="204" t="str">
        <f t="array" ref="A14">IFERROR(INDEX('Annex 2 Designated EHV charges'!$D$11:$D$400, MATCH(0, IF(ISBLANK('Annex 2 Designated EHV charges'!$D$11:$D$400),1, COUNTIF(A$4:$A13, 'Annex 2 Designated EHV charges'!$D$11:$D$400)), 0)),"")</f>
        <v/>
      </c>
      <c r="B14" s="203" t="str">
        <f>IF($A14="","",VLOOKUP($A14,'Annex 2 Designated EHV charges'!$D:$O,2,0))</f>
        <v/>
      </c>
      <c r="C14" s="204" t="str">
        <f>IF($A14="","",VLOOKUP($A14,'Annex 2 Designated EHV charges'!$D:$O,3,0))</f>
        <v/>
      </c>
      <c r="D14" s="203" t="str">
        <f>IF($A14="","",VLOOKUP($A14,'Annex 2 Designated EHV charges'!$D:$O,4,0))</f>
        <v/>
      </c>
      <c r="E14" s="211" t="str">
        <f>IFERROR(IF(VLOOKUP($A14,'Annex 2 Designated EHV charges'!$D:$P,COLUMN(E14)+5,FALSE)=0,"",VLOOKUP($A14,'Annex 2 Designated EHV charges'!$D:$P,COLUMN(E14)+5,FALSE)),"")</f>
        <v/>
      </c>
      <c r="F14" s="210" t="str">
        <f>IFERROR(IF(VLOOKUP($A14,'Annex 2 Designated EHV charges'!$D:$P,COLUMN(F14)+5,FALSE)=0,"",VLOOKUP($A14,'Annex 2 Designated EHV charges'!$D:$P,COLUMN(F14)+5,FALSE)),"")</f>
        <v/>
      </c>
      <c r="G14" s="210" t="str">
        <f>IFERROR(IF(VLOOKUP($A14,'Annex 2 Designated EHV charges'!$D:$P,COLUMN(G14)+5,FALSE)=0,"",VLOOKUP($A14,'Annex 2 Designated EHV charges'!$D:$P,COLUMN(G14)+5,FALSE)),"")</f>
        <v/>
      </c>
      <c r="H14" s="210" t="str">
        <f>IFERROR(IF(VLOOKUP($A14,'Annex 2 Designated EHV charges'!$D:$P,COLUMN(H14)+5,FALSE)=0,"",VLOOKUP($A14,'Annex 2 Designated EHV charges'!$D:$P,COLUMN(H14)+5,FALSE)),"")</f>
        <v/>
      </c>
    </row>
    <row r="15" spans="1:15" x14ac:dyDescent="0.2">
      <c r="A15" s="204" t="str">
        <f t="array" ref="A15">IFERROR(INDEX('Annex 2 Designated EHV charges'!$D$11:$D$400, MATCH(0, IF(ISBLANK('Annex 2 Designated EHV charges'!$D$11:$D$400),1, COUNTIF(A$4:$A14, 'Annex 2 Designated EHV charges'!$D$11:$D$400)), 0)),"")</f>
        <v/>
      </c>
      <c r="B15" s="203" t="str">
        <f>IF($A15="","",VLOOKUP($A15,'Annex 2 Designated EHV charges'!$D:$O,2,0))</f>
        <v/>
      </c>
      <c r="C15" s="204" t="str">
        <f>IF($A15="","",VLOOKUP($A15,'Annex 2 Designated EHV charges'!$D:$O,3,0))</f>
        <v/>
      </c>
      <c r="D15" s="203" t="str">
        <f>IF($A15="","",VLOOKUP($A15,'Annex 2 Designated EHV charges'!$D:$O,4,0))</f>
        <v/>
      </c>
      <c r="E15" s="211" t="str">
        <f>IFERROR(IF(VLOOKUP($A15,'Annex 2 Designated EHV charges'!$D:$P,COLUMN(E15)+5,FALSE)=0,"",VLOOKUP($A15,'Annex 2 Designated EHV charges'!$D:$P,COLUMN(E15)+5,FALSE)),"")</f>
        <v/>
      </c>
      <c r="F15" s="210" t="str">
        <f>IFERROR(IF(VLOOKUP($A15,'Annex 2 Designated EHV charges'!$D:$P,COLUMN(F15)+5,FALSE)=0,"",VLOOKUP($A15,'Annex 2 Designated EHV charges'!$D:$P,COLUMN(F15)+5,FALSE)),"")</f>
        <v/>
      </c>
      <c r="G15" s="210" t="str">
        <f>IFERROR(IF(VLOOKUP($A15,'Annex 2 Designated EHV charges'!$D:$P,COLUMN(G15)+5,FALSE)=0,"",VLOOKUP($A15,'Annex 2 Designated EHV charges'!$D:$P,COLUMN(G15)+5,FALSE)),"")</f>
        <v/>
      </c>
      <c r="H15" s="210" t="str">
        <f>IFERROR(IF(VLOOKUP($A15,'Annex 2 Designated EHV charges'!$D:$P,COLUMN(H15)+5,FALSE)=0,"",VLOOKUP($A15,'Annex 2 Designated EHV charges'!$D:$P,COLUMN(H15)+5,FALSE)),"")</f>
        <v/>
      </c>
    </row>
    <row r="16" spans="1:15" x14ac:dyDescent="0.2">
      <c r="A16" s="204" t="str">
        <f t="array" ref="A16">IFERROR(INDEX('Annex 2 Designated EHV charges'!$D$11:$D$400, MATCH(0, IF(ISBLANK('Annex 2 Designated EHV charges'!$D$11:$D$400),1, COUNTIF(A$4:$A15, 'Annex 2 Designated EHV charges'!$D$11:$D$400)), 0)),"")</f>
        <v/>
      </c>
      <c r="B16" s="203" t="str">
        <f>IF($A16="","",VLOOKUP($A16,'Annex 2 Designated EHV charges'!$D:$O,2,0))</f>
        <v/>
      </c>
      <c r="C16" s="204" t="str">
        <f>IF($A16="","",VLOOKUP($A16,'Annex 2 Designated EHV charges'!$D:$O,3,0))</f>
        <v/>
      </c>
      <c r="D16" s="203" t="str">
        <f>IF($A16="","",VLOOKUP($A16,'Annex 2 Designated EHV charges'!$D:$O,4,0))</f>
        <v/>
      </c>
      <c r="E16" s="211" t="str">
        <f>IFERROR(IF(VLOOKUP($A16,'Annex 2 Designated EHV charges'!$D:$P,COLUMN(E16)+5,FALSE)=0,"",VLOOKUP($A16,'Annex 2 Designated EHV charges'!$D:$P,COLUMN(E16)+5,FALSE)),"")</f>
        <v/>
      </c>
      <c r="F16" s="210" t="str">
        <f>IFERROR(IF(VLOOKUP($A16,'Annex 2 Designated EHV charges'!$D:$P,COLUMN(F16)+5,FALSE)=0,"",VLOOKUP($A16,'Annex 2 Designated EHV charges'!$D:$P,COLUMN(F16)+5,FALSE)),"")</f>
        <v/>
      </c>
      <c r="G16" s="210" t="str">
        <f>IFERROR(IF(VLOOKUP($A16,'Annex 2 Designated EHV charges'!$D:$P,COLUMN(G16)+5,FALSE)=0,"",VLOOKUP($A16,'Annex 2 Designated EHV charges'!$D:$P,COLUMN(G16)+5,FALSE)),"")</f>
        <v/>
      </c>
      <c r="H16" s="210" t="str">
        <f>IFERROR(IF(VLOOKUP($A16,'Annex 2 Designated EHV charges'!$D:$P,COLUMN(H16)+5,FALSE)=0,"",VLOOKUP($A16,'Annex 2 Designated EHV charges'!$D:$P,COLUMN(H16)+5,FALSE)),"")</f>
        <v/>
      </c>
    </row>
    <row r="17" spans="1:8" x14ac:dyDescent="0.2">
      <c r="A17" s="204" t="str">
        <f t="array" ref="A17">IFERROR(INDEX('Annex 2 Designated EHV charges'!$D$11:$D$400, MATCH(0, IF(ISBLANK('Annex 2 Designated EHV charges'!$D$11:$D$400),1, COUNTIF(A$4:$A16, 'Annex 2 Designated EHV charges'!$D$11:$D$400)), 0)),"")</f>
        <v/>
      </c>
      <c r="B17" s="203" t="str">
        <f>IF($A17="","",VLOOKUP($A17,'Annex 2 Designated EHV charges'!$D:$O,2,0))</f>
        <v/>
      </c>
      <c r="C17" s="204" t="str">
        <f>IF($A17="","",VLOOKUP($A17,'Annex 2 Designated EHV charges'!$D:$O,3,0))</f>
        <v/>
      </c>
      <c r="D17" s="203" t="str">
        <f>IF($A17="","",VLOOKUP($A17,'Annex 2 Designated EHV charges'!$D:$O,4,0))</f>
        <v/>
      </c>
      <c r="E17" s="211" t="str">
        <f>IFERROR(IF(VLOOKUP($A17,'Annex 2 Designated EHV charges'!$D:$P,COLUMN(E17)+5,FALSE)=0,"",VLOOKUP($A17,'Annex 2 Designated EHV charges'!$D:$P,COLUMN(E17)+5,FALSE)),"")</f>
        <v/>
      </c>
      <c r="F17" s="210" t="str">
        <f>IFERROR(IF(VLOOKUP($A17,'Annex 2 Designated EHV charges'!$D:$P,COLUMN(F17)+5,FALSE)=0,"",VLOOKUP($A17,'Annex 2 Designated EHV charges'!$D:$P,COLUMN(F17)+5,FALSE)),"")</f>
        <v/>
      </c>
      <c r="G17" s="210" t="str">
        <f>IFERROR(IF(VLOOKUP($A17,'Annex 2 Designated EHV charges'!$D:$P,COLUMN(G17)+5,FALSE)=0,"",VLOOKUP($A17,'Annex 2 Designated EHV charges'!$D:$P,COLUMN(G17)+5,FALSE)),"")</f>
        <v/>
      </c>
      <c r="H17" s="210" t="str">
        <f>IFERROR(IF(VLOOKUP($A17,'Annex 2 Designated EHV charges'!$D:$P,COLUMN(H17)+5,FALSE)=0,"",VLOOKUP($A17,'Annex 2 Designated EHV charges'!$D:$P,COLUMN(H17)+5,FALSE)),"")</f>
        <v/>
      </c>
    </row>
    <row r="18" spans="1:8" x14ac:dyDescent="0.2">
      <c r="A18" s="204" t="str">
        <f t="array" ref="A18">IFERROR(INDEX('Annex 2 Designated EHV charges'!$D$11:$D$400, MATCH(0, IF(ISBLANK('Annex 2 Designated EHV charges'!$D$11:$D$400),1, COUNTIF(A$4:$A17, 'Annex 2 Designated EHV charges'!$D$11:$D$400)), 0)),"")</f>
        <v/>
      </c>
      <c r="B18" s="203" t="str">
        <f>IF($A18="","",VLOOKUP($A18,'Annex 2 Designated EHV charges'!$D:$O,2,0))</f>
        <v/>
      </c>
      <c r="C18" s="204" t="str">
        <f>IF($A18="","",VLOOKUP($A18,'Annex 2 Designated EHV charges'!$D:$O,3,0))</f>
        <v/>
      </c>
      <c r="D18" s="203" t="str">
        <f>IF($A18="","",VLOOKUP($A18,'Annex 2 Designated EHV charges'!$D:$O,4,0))</f>
        <v/>
      </c>
      <c r="E18" s="211" t="str">
        <f>IFERROR(IF(VLOOKUP($A18,'Annex 2 Designated EHV charges'!$D:$P,COLUMN(E18)+5,FALSE)=0,"",VLOOKUP($A18,'Annex 2 Designated EHV charges'!$D:$P,COLUMN(E18)+5,FALSE)),"")</f>
        <v/>
      </c>
      <c r="F18" s="210" t="str">
        <f>IFERROR(IF(VLOOKUP($A18,'Annex 2 Designated EHV charges'!$D:$P,COLUMN(F18)+5,FALSE)=0,"",VLOOKUP($A18,'Annex 2 Designated EHV charges'!$D:$P,COLUMN(F18)+5,FALSE)),"")</f>
        <v/>
      </c>
      <c r="G18" s="210" t="str">
        <f>IFERROR(IF(VLOOKUP($A18,'Annex 2 Designated EHV charges'!$D:$P,COLUMN(G18)+5,FALSE)=0,"",VLOOKUP($A18,'Annex 2 Designated EHV charges'!$D:$P,COLUMN(G18)+5,FALSE)),"")</f>
        <v/>
      </c>
      <c r="H18" s="210" t="str">
        <f>IFERROR(IF(VLOOKUP($A18,'Annex 2 Designated EHV charges'!$D:$P,COLUMN(H18)+5,FALSE)=0,"",VLOOKUP($A18,'Annex 2 Designated EHV charges'!$D:$P,COLUMN(H18)+5,FALSE)),"")</f>
        <v/>
      </c>
    </row>
    <row r="19" spans="1:8" x14ac:dyDescent="0.2">
      <c r="A19" s="204" t="str">
        <f t="array" ref="A19">IFERROR(INDEX('Annex 2 Designated EHV charges'!$D$11:$D$400, MATCH(0, IF(ISBLANK('Annex 2 Designated EHV charges'!$D$11:$D$400),1, COUNTIF(A$4:$A18, 'Annex 2 Designated EHV charges'!$D$11:$D$400)), 0)),"")</f>
        <v/>
      </c>
      <c r="B19" s="203" t="str">
        <f>IF($A19="","",VLOOKUP($A19,'Annex 2 Designated EHV charges'!$D:$O,2,0))</f>
        <v/>
      </c>
      <c r="C19" s="204" t="str">
        <f>IF($A19="","",VLOOKUP($A19,'Annex 2 Designated EHV charges'!$D:$O,3,0))</f>
        <v/>
      </c>
      <c r="D19" s="203" t="str">
        <f>IF($A19="","",VLOOKUP($A19,'Annex 2 Designated EHV charges'!$D:$O,4,0))</f>
        <v/>
      </c>
      <c r="E19" s="211" t="str">
        <f>IFERROR(IF(VLOOKUP($A19,'Annex 2 Designated EHV charges'!$D:$P,COLUMN(E19)+5,FALSE)=0,"",VLOOKUP($A19,'Annex 2 Designated EHV charges'!$D:$P,COLUMN(E19)+5,FALSE)),"")</f>
        <v/>
      </c>
      <c r="F19" s="210" t="str">
        <f>IFERROR(IF(VLOOKUP($A19,'Annex 2 Designated EHV charges'!$D:$P,COLUMN(F19)+5,FALSE)=0,"",VLOOKUP($A19,'Annex 2 Designated EHV charges'!$D:$P,COLUMN(F19)+5,FALSE)),"")</f>
        <v/>
      </c>
      <c r="G19" s="210" t="str">
        <f>IFERROR(IF(VLOOKUP($A19,'Annex 2 Designated EHV charges'!$D:$P,COLUMN(G19)+5,FALSE)=0,"",VLOOKUP($A19,'Annex 2 Designated EHV charges'!$D:$P,COLUMN(G19)+5,FALSE)),"")</f>
        <v/>
      </c>
      <c r="H19" s="210" t="str">
        <f>IFERROR(IF(VLOOKUP($A19,'Annex 2 Designated EHV charges'!$D:$P,COLUMN(H19)+5,FALSE)=0,"",VLOOKUP($A19,'Annex 2 Designated EHV charges'!$D:$P,COLUMN(H19)+5,FALSE)),"")</f>
        <v/>
      </c>
    </row>
    <row r="20" spans="1:8" x14ac:dyDescent="0.2">
      <c r="A20" s="204" t="str">
        <f t="array" ref="A20">IFERROR(INDEX('Annex 2 Designated EHV charges'!$D$11:$D$400, MATCH(0, IF(ISBLANK('Annex 2 Designated EHV charges'!$D$11:$D$400),1, COUNTIF(A$4:$A19, 'Annex 2 Designated EHV charges'!$D$11:$D$400)), 0)),"")</f>
        <v/>
      </c>
      <c r="B20" s="203" t="str">
        <f>IF($A20="","",VLOOKUP($A20,'Annex 2 Designated EHV charges'!$D:$O,2,0))</f>
        <v/>
      </c>
      <c r="C20" s="204" t="str">
        <f>IF($A20="","",VLOOKUP($A20,'Annex 2 Designated EHV charges'!$D:$O,3,0))</f>
        <v/>
      </c>
      <c r="D20" s="203" t="str">
        <f>IF($A20="","",VLOOKUP($A20,'Annex 2 Designated EHV charges'!$D:$O,4,0))</f>
        <v/>
      </c>
      <c r="E20" s="211" t="str">
        <f>IFERROR(IF(VLOOKUP($A20,'Annex 2 Designated EHV charges'!$D:$P,COLUMN(E20)+5,FALSE)=0,"",VLOOKUP($A20,'Annex 2 Designated EHV charges'!$D:$P,COLUMN(E20)+5,FALSE)),"")</f>
        <v/>
      </c>
      <c r="F20" s="210" t="str">
        <f>IFERROR(IF(VLOOKUP($A20,'Annex 2 Designated EHV charges'!$D:$P,COLUMN(F20)+5,FALSE)=0,"",VLOOKUP($A20,'Annex 2 Designated EHV charges'!$D:$P,COLUMN(F20)+5,FALSE)),"")</f>
        <v/>
      </c>
      <c r="G20" s="210" t="str">
        <f>IFERROR(IF(VLOOKUP($A20,'Annex 2 Designated EHV charges'!$D:$P,COLUMN(G20)+5,FALSE)=0,"",VLOOKUP($A20,'Annex 2 Designated EHV charges'!$D:$P,COLUMN(G20)+5,FALSE)),"")</f>
        <v/>
      </c>
      <c r="H20" s="210" t="str">
        <f>IFERROR(IF(VLOOKUP($A20,'Annex 2 Designated EHV charges'!$D:$P,COLUMN(H20)+5,FALSE)=0,"",VLOOKUP($A20,'Annex 2 Designated EHV charges'!$D:$P,COLUMN(H20)+5,FALSE)),"")</f>
        <v/>
      </c>
    </row>
    <row r="21" spans="1:8" x14ac:dyDescent="0.2">
      <c r="A21" s="204" t="str">
        <f t="array" ref="A21">IFERROR(INDEX('Annex 2 Designated EHV charges'!$D$11:$D$400, MATCH(0, IF(ISBLANK('Annex 2 Designated EHV charges'!$D$11:$D$400),1, COUNTIF(A$4:$A20, 'Annex 2 Designated EHV charges'!$D$11:$D$400)), 0)),"")</f>
        <v/>
      </c>
      <c r="B21" s="203" t="str">
        <f>IF($A21="","",VLOOKUP($A21,'Annex 2 Designated EHV charges'!$D:$O,2,0))</f>
        <v/>
      </c>
      <c r="C21" s="204" t="str">
        <f>IF($A21="","",VLOOKUP($A21,'Annex 2 Designated EHV charges'!$D:$O,3,0))</f>
        <v/>
      </c>
      <c r="D21" s="203" t="str">
        <f>IF($A21="","",VLOOKUP($A21,'Annex 2 Designated EHV charges'!$D:$O,4,0))</f>
        <v/>
      </c>
      <c r="E21" s="211" t="str">
        <f>IFERROR(IF(VLOOKUP($A21,'Annex 2 Designated EHV charges'!$D:$P,COLUMN(E21)+5,FALSE)=0,"",VLOOKUP($A21,'Annex 2 Designated EHV charges'!$D:$P,COLUMN(E21)+5,FALSE)),"")</f>
        <v/>
      </c>
      <c r="F21" s="210" t="str">
        <f>IFERROR(IF(VLOOKUP($A21,'Annex 2 Designated EHV charges'!$D:$P,COLUMN(F21)+5,FALSE)=0,"",VLOOKUP($A21,'Annex 2 Designated EHV charges'!$D:$P,COLUMN(F21)+5,FALSE)),"")</f>
        <v/>
      </c>
      <c r="G21" s="210" t="str">
        <f>IFERROR(IF(VLOOKUP($A21,'Annex 2 Designated EHV charges'!$D:$P,COLUMN(G21)+5,FALSE)=0,"",VLOOKUP($A21,'Annex 2 Designated EHV charges'!$D:$P,COLUMN(G21)+5,FALSE)),"")</f>
        <v/>
      </c>
      <c r="H21" s="210" t="str">
        <f>IFERROR(IF(VLOOKUP($A21,'Annex 2 Designated EHV charges'!$D:$P,COLUMN(H21)+5,FALSE)=0,"",VLOOKUP($A21,'Annex 2 Designated EHV charges'!$D:$P,COLUMN(H21)+5,FALSE)),"")</f>
        <v/>
      </c>
    </row>
    <row r="22" spans="1:8" x14ac:dyDescent="0.2">
      <c r="A22" s="204" t="str">
        <f t="array" ref="A22">IFERROR(INDEX('Annex 2 Designated EHV charges'!$D$11:$D$400, MATCH(0, IF(ISBLANK('Annex 2 Designated EHV charges'!$D$11:$D$400),1, COUNTIF(A$4:$A21, 'Annex 2 Designated EHV charges'!$D$11:$D$400)), 0)),"")</f>
        <v/>
      </c>
      <c r="B22" s="203" t="str">
        <f>IF($A22="","",VLOOKUP($A22,'Annex 2 Designated EHV charges'!$D:$O,2,0))</f>
        <v/>
      </c>
      <c r="C22" s="204" t="str">
        <f>IF($A22="","",VLOOKUP($A22,'Annex 2 Designated EHV charges'!$D:$O,3,0))</f>
        <v/>
      </c>
      <c r="D22" s="203" t="str">
        <f>IF($A22="","",VLOOKUP($A22,'Annex 2 Designated EHV charges'!$D:$O,4,0))</f>
        <v/>
      </c>
      <c r="E22" s="211" t="str">
        <f>IFERROR(IF(VLOOKUP($A22,'Annex 2 Designated EHV charges'!$D:$P,COLUMN(E22)+5,FALSE)=0,"",VLOOKUP($A22,'Annex 2 Designated EHV charges'!$D:$P,COLUMN(E22)+5,FALSE)),"")</f>
        <v/>
      </c>
      <c r="F22" s="210" t="str">
        <f>IFERROR(IF(VLOOKUP($A22,'Annex 2 Designated EHV charges'!$D:$P,COLUMN(F22)+5,FALSE)=0,"",VLOOKUP($A22,'Annex 2 Designated EHV charges'!$D:$P,COLUMN(F22)+5,FALSE)),"")</f>
        <v/>
      </c>
      <c r="G22" s="210" t="str">
        <f>IFERROR(IF(VLOOKUP($A22,'Annex 2 Designated EHV charges'!$D:$P,COLUMN(G22)+5,FALSE)=0,"",VLOOKUP($A22,'Annex 2 Designated EHV charges'!$D:$P,COLUMN(G22)+5,FALSE)),"")</f>
        <v/>
      </c>
      <c r="H22" s="210" t="str">
        <f>IFERROR(IF(VLOOKUP($A22,'Annex 2 Designated EHV charges'!$D:$P,COLUMN(H22)+5,FALSE)=0,"",VLOOKUP($A22,'Annex 2 Designated EHV charges'!$D:$P,COLUMN(H22)+5,FALSE)),"")</f>
        <v/>
      </c>
    </row>
    <row r="23" spans="1:8" x14ac:dyDescent="0.2">
      <c r="A23" s="204" t="str">
        <f t="array" ref="A23">IFERROR(INDEX('Annex 2 Designated EHV charges'!$D$11:$D$400, MATCH(0, IF(ISBLANK('Annex 2 Designated EHV charges'!$D$11:$D$400),1, COUNTIF(A$4:$A22, 'Annex 2 Designated EHV charges'!$D$11:$D$400)), 0)),"")</f>
        <v/>
      </c>
      <c r="B23" s="203" t="str">
        <f>IF($A23="","",VLOOKUP($A23,'Annex 2 Designated EHV charges'!$D:$O,2,0))</f>
        <v/>
      </c>
      <c r="C23" s="204" t="str">
        <f>IF($A23="","",VLOOKUP($A23,'Annex 2 Designated EHV charges'!$D:$O,3,0))</f>
        <v/>
      </c>
      <c r="D23" s="203" t="str">
        <f>IF($A23="","",VLOOKUP($A23,'Annex 2 Designated EHV charges'!$D:$O,4,0))</f>
        <v/>
      </c>
      <c r="E23" s="211" t="str">
        <f>IFERROR(IF(VLOOKUP($A23,'Annex 2 Designated EHV charges'!$D:$P,COLUMN(E23)+5,FALSE)=0,"",VLOOKUP($A23,'Annex 2 Designated EHV charges'!$D:$P,COLUMN(E23)+5,FALSE)),"")</f>
        <v/>
      </c>
      <c r="F23" s="210" t="str">
        <f>IFERROR(IF(VLOOKUP($A23,'Annex 2 Designated EHV charges'!$D:$P,COLUMN(F23)+5,FALSE)=0,"",VLOOKUP($A23,'Annex 2 Designated EHV charges'!$D:$P,COLUMN(F23)+5,FALSE)),"")</f>
        <v/>
      </c>
      <c r="G23" s="210" t="str">
        <f>IFERROR(IF(VLOOKUP($A23,'Annex 2 Designated EHV charges'!$D:$P,COLUMN(G23)+5,FALSE)=0,"",VLOOKUP($A23,'Annex 2 Designated EHV charges'!$D:$P,COLUMN(G23)+5,FALSE)),"")</f>
        <v/>
      </c>
      <c r="H23" s="210" t="str">
        <f>IFERROR(IF(VLOOKUP($A23,'Annex 2 Designated EHV charges'!$D:$P,COLUMN(H23)+5,FALSE)=0,"",VLOOKUP($A23,'Annex 2 Designated EHV charges'!$D:$P,COLUMN(H23)+5,FALSE)),"")</f>
        <v/>
      </c>
    </row>
    <row r="24" spans="1:8" x14ac:dyDescent="0.2">
      <c r="A24" s="204" t="str">
        <f t="array" ref="A24">IFERROR(INDEX('Annex 2 Designated EHV charges'!$D$11:$D$400, MATCH(0, IF(ISBLANK('Annex 2 Designated EHV charges'!$D$11:$D$400),1, COUNTIF(A$4:$A23, 'Annex 2 Designated EHV charges'!$D$11:$D$400)), 0)),"")</f>
        <v/>
      </c>
      <c r="B24" s="203" t="str">
        <f>IF($A24="","",VLOOKUP($A24,'Annex 2 Designated EHV charges'!$D:$O,2,0))</f>
        <v/>
      </c>
      <c r="C24" s="204" t="str">
        <f>IF($A24="","",VLOOKUP($A24,'Annex 2 Designated EHV charges'!$D:$O,3,0))</f>
        <v/>
      </c>
      <c r="D24" s="203" t="str">
        <f>IF($A24="","",VLOOKUP($A24,'Annex 2 Designated EHV charges'!$D:$O,4,0))</f>
        <v/>
      </c>
      <c r="E24" s="211" t="str">
        <f>IFERROR(IF(VLOOKUP($A24,'Annex 2 Designated EHV charges'!$D:$P,COLUMN(E24)+5,FALSE)=0,"",VLOOKUP($A24,'Annex 2 Designated EHV charges'!$D:$P,COLUMN(E24)+5,FALSE)),"")</f>
        <v/>
      </c>
      <c r="F24" s="210" t="str">
        <f>IFERROR(IF(VLOOKUP($A24,'Annex 2 Designated EHV charges'!$D:$P,COLUMN(F24)+5,FALSE)=0,"",VLOOKUP($A24,'Annex 2 Designated EHV charges'!$D:$P,COLUMN(F24)+5,FALSE)),"")</f>
        <v/>
      </c>
      <c r="G24" s="210" t="str">
        <f>IFERROR(IF(VLOOKUP($A24,'Annex 2 Designated EHV charges'!$D:$P,COLUMN(G24)+5,FALSE)=0,"",VLOOKUP($A24,'Annex 2 Designated EHV charges'!$D:$P,COLUMN(G24)+5,FALSE)),"")</f>
        <v/>
      </c>
      <c r="H24" s="210" t="str">
        <f>IFERROR(IF(VLOOKUP($A24,'Annex 2 Designated EHV charges'!$D:$P,COLUMN(H24)+5,FALSE)=0,"",VLOOKUP($A24,'Annex 2 Designated EHV charges'!$D:$P,COLUMN(H24)+5,FALSE)),"")</f>
        <v/>
      </c>
    </row>
    <row r="25" spans="1:8" x14ac:dyDescent="0.2">
      <c r="A25" s="204" t="str">
        <f t="array" ref="A25">IFERROR(INDEX('Annex 2 Designated EHV charges'!$D$11:$D$400, MATCH(0, IF(ISBLANK('Annex 2 Designated EHV charges'!$D$11:$D$400),1, COUNTIF(A$4:$A24, 'Annex 2 Designated EHV charges'!$D$11:$D$400)), 0)),"")</f>
        <v/>
      </c>
      <c r="B25" s="203" t="str">
        <f>IF($A25="","",VLOOKUP($A25,'Annex 2 Designated EHV charges'!$D:$O,2,0))</f>
        <v/>
      </c>
      <c r="C25" s="204" t="str">
        <f>IF($A25="","",VLOOKUP($A25,'Annex 2 Designated EHV charges'!$D:$O,3,0))</f>
        <v/>
      </c>
      <c r="D25" s="203" t="str">
        <f>IF($A25="","",VLOOKUP($A25,'Annex 2 Designated EHV charges'!$D:$O,4,0))</f>
        <v/>
      </c>
      <c r="E25" s="211" t="str">
        <f>IFERROR(IF(VLOOKUP($A25,'Annex 2 Designated EHV charges'!$D:$P,COLUMN(E25)+5,FALSE)=0,"",VLOOKUP($A25,'Annex 2 Designated EHV charges'!$D:$P,COLUMN(E25)+5,FALSE)),"")</f>
        <v/>
      </c>
      <c r="F25" s="210" t="str">
        <f>IFERROR(IF(VLOOKUP($A25,'Annex 2 Designated EHV charges'!$D:$P,COLUMN(F25)+5,FALSE)=0,"",VLOOKUP($A25,'Annex 2 Designated EHV charges'!$D:$P,COLUMN(F25)+5,FALSE)),"")</f>
        <v/>
      </c>
      <c r="G25" s="210" t="str">
        <f>IFERROR(IF(VLOOKUP($A25,'Annex 2 Designated EHV charges'!$D:$P,COLUMN(G25)+5,FALSE)=0,"",VLOOKUP($A25,'Annex 2 Designated EHV charges'!$D:$P,COLUMN(G25)+5,FALSE)),"")</f>
        <v/>
      </c>
      <c r="H25" s="210" t="str">
        <f>IFERROR(IF(VLOOKUP($A25,'Annex 2 Designated EHV charges'!$D:$P,COLUMN(H25)+5,FALSE)=0,"",VLOOKUP($A25,'Annex 2 Designated EHV charges'!$D:$P,COLUMN(H25)+5,FALSE)),"")</f>
        <v/>
      </c>
    </row>
    <row r="26" spans="1:8" x14ac:dyDescent="0.2">
      <c r="A26" s="204" t="str">
        <f t="array" ref="A26">IFERROR(INDEX('Annex 2 Designated EHV charges'!$D$11:$D$400, MATCH(0, IF(ISBLANK('Annex 2 Designated EHV charges'!$D$11:$D$400),1, COUNTIF(A$4:$A25, 'Annex 2 Designated EHV charges'!$D$11:$D$400)), 0)),"")</f>
        <v/>
      </c>
      <c r="B26" s="203" t="str">
        <f>IF($A26="","",VLOOKUP($A26,'Annex 2 Designated EHV charges'!$D:$O,2,0))</f>
        <v/>
      </c>
      <c r="C26" s="204" t="str">
        <f>IF($A26="","",VLOOKUP($A26,'Annex 2 Designated EHV charges'!$D:$O,3,0))</f>
        <v/>
      </c>
      <c r="D26" s="203" t="str">
        <f>IF($A26="","",VLOOKUP($A26,'Annex 2 Designated EHV charges'!$D:$O,4,0))</f>
        <v/>
      </c>
      <c r="E26" s="211" t="str">
        <f>IFERROR(IF(VLOOKUP($A26,'Annex 2 Designated EHV charges'!$D:$P,COLUMN(E26)+5,FALSE)=0,"",VLOOKUP($A26,'Annex 2 Designated EHV charges'!$D:$P,COLUMN(E26)+5,FALSE)),"")</f>
        <v/>
      </c>
      <c r="F26" s="210" t="str">
        <f>IFERROR(IF(VLOOKUP($A26,'Annex 2 Designated EHV charges'!$D:$P,COLUMN(F26)+5,FALSE)=0,"",VLOOKUP($A26,'Annex 2 Designated EHV charges'!$D:$P,COLUMN(F26)+5,FALSE)),"")</f>
        <v/>
      </c>
      <c r="G26" s="210" t="str">
        <f>IFERROR(IF(VLOOKUP($A26,'Annex 2 Designated EHV charges'!$D:$P,COLUMN(G26)+5,FALSE)=0,"",VLOOKUP($A26,'Annex 2 Designated EHV charges'!$D:$P,COLUMN(G26)+5,FALSE)),"")</f>
        <v/>
      </c>
      <c r="H26" s="210" t="str">
        <f>IFERROR(IF(VLOOKUP($A26,'Annex 2 Designated EHV charges'!$D:$P,COLUMN(H26)+5,FALSE)=0,"",VLOOKUP($A26,'Annex 2 Designated EHV charges'!$D:$P,COLUMN(H26)+5,FALSE)),"")</f>
        <v/>
      </c>
    </row>
    <row r="27" spans="1:8" x14ac:dyDescent="0.2">
      <c r="A27" s="204" t="str">
        <f t="array" ref="A27">IFERROR(INDEX('Annex 2 Designated EHV charges'!$D$11:$D$400, MATCH(0, IF(ISBLANK('Annex 2 Designated EHV charges'!$D$11:$D$400),1, COUNTIF(A$4:$A26, 'Annex 2 Designated EHV charges'!$D$11:$D$400)), 0)),"")</f>
        <v/>
      </c>
      <c r="B27" s="203" t="str">
        <f>IF($A27="","",VLOOKUP($A27,'Annex 2 Designated EHV charges'!$D:$O,2,0))</f>
        <v/>
      </c>
      <c r="C27" s="204" t="str">
        <f>IF($A27="","",VLOOKUP($A27,'Annex 2 Designated EHV charges'!$D:$O,3,0))</f>
        <v/>
      </c>
      <c r="D27" s="203" t="str">
        <f>IF($A27="","",VLOOKUP($A27,'Annex 2 Designated EHV charges'!$D:$O,4,0))</f>
        <v/>
      </c>
      <c r="E27" s="211" t="str">
        <f>IFERROR(IF(VLOOKUP($A27,'Annex 2 Designated EHV charges'!$D:$P,COLUMN(E27)+5,FALSE)=0,"",VLOOKUP($A27,'Annex 2 Designated EHV charges'!$D:$P,COLUMN(E27)+5,FALSE)),"")</f>
        <v/>
      </c>
      <c r="F27" s="210" t="str">
        <f>IFERROR(IF(VLOOKUP($A27,'Annex 2 Designated EHV charges'!$D:$P,COLUMN(F27)+5,FALSE)=0,"",VLOOKUP($A27,'Annex 2 Designated EHV charges'!$D:$P,COLUMN(F27)+5,FALSE)),"")</f>
        <v/>
      </c>
      <c r="G27" s="210" t="str">
        <f>IFERROR(IF(VLOOKUP($A27,'Annex 2 Designated EHV charges'!$D:$P,COLUMN(G27)+5,FALSE)=0,"",VLOOKUP($A27,'Annex 2 Designated EHV charges'!$D:$P,COLUMN(G27)+5,FALSE)),"")</f>
        <v/>
      </c>
      <c r="H27" s="210" t="str">
        <f>IFERROR(IF(VLOOKUP($A27,'Annex 2 Designated EHV charges'!$D:$P,COLUMN(H27)+5,FALSE)=0,"",VLOOKUP($A27,'Annex 2 Designated EHV charges'!$D:$P,COLUMN(H27)+5,FALSE)),"")</f>
        <v/>
      </c>
    </row>
    <row r="28" spans="1:8" x14ac:dyDescent="0.2">
      <c r="A28" s="204" t="str">
        <f t="array" ref="A28">IFERROR(INDEX('Annex 2 Designated EHV charges'!$D$11:$D$400, MATCH(0, IF(ISBLANK('Annex 2 Designated EHV charges'!$D$11:$D$400),1, COUNTIF(A$4:$A27, 'Annex 2 Designated EHV charges'!$D$11:$D$400)), 0)),"")</f>
        <v/>
      </c>
      <c r="B28" s="203" t="str">
        <f>IF($A28="","",VLOOKUP($A28,'Annex 2 Designated EHV charges'!$D:$O,2,0))</f>
        <v/>
      </c>
      <c r="C28" s="204" t="str">
        <f>IF($A28="","",VLOOKUP($A28,'Annex 2 Designated EHV charges'!$D:$O,3,0))</f>
        <v/>
      </c>
      <c r="D28" s="203" t="str">
        <f>IF($A28="","",VLOOKUP($A28,'Annex 2 Designated EHV charges'!$D:$O,4,0))</f>
        <v/>
      </c>
      <c r="E28" s="211" t="str">
        <f>IFERROR(IF(VLOOKUP($A28,'Annex 2 Designated EHV charges'!$D:$P,COLUMN(E28)+5,FALSE)=0,"",VLOOKUP($A28,'Annex 2 Designated EHV charges'!$D:$P,COLUMN(E28)+5,FALSE)),"")</f>
        <v/>
      </c>
      <c r="F28" s="210" t="str">
        <f>IFERROR(IF(VLOOKUP($A28,'Annex 2 Designated EHV charges'!$D:$P,COLUMN(F28)+5,FALSE)=0,"",VLOOKUP($A28,'Annex 2 Designated EHV charges'!$D:$P,COLUMN(F28)+5,FALSE)),"")</f>
        <v/>
      </c>
      <c r="G28" s="210" t="str">
        <f>IFERROR(IF(VLOOKUP($A28,'Annex 2 Designated EHV charges'!$D:$P,COLUMN(G28)+5,FALSE)=0,"",VLOOKUP($A28,'Annex 2 Designated EHV charges'!$D:$P,COLUMN(G28)+5,FALSE)),"")</f>
        <v/>
      </c>
      <c r="H28" s="210" t="str">
        <f>IFERROR(IF(VLOOKUP($A28,'Annex 2 Designated EHV charges'!$D:$P,COLUMN(H28)+5,FALSE)=0,"",VLOOKUP($A28,'Annex 2 Designated EHV charges'!$D:$P,COLUMN(H28)+5,FALSE)),"")</f>
        <v/>
      </c>
    </row>
    <row r="29" spans="1:8" x14ac:dyDescent="0.2">
      <c r="A29" s="204" t="str">
        <f t="array" ref="A29">IFERROR(INDEX('Annex 2 Designated EHV charges'!$D$11:$D$400, MATCH(0, IF(ISBLANK('Annex 2 Designated EHV charges'!$D$11:$D$400),1, COUNTIF(A$4:$A28, 'Annex 2 Designated EHV charges'!$D$11:$D$400)), 0)),"")</f>
        <v/>
      </c>
      <c r="B29" s="203" t="str">
        <f>IF($A29="","",VLOOKUP($A29,'Annex 2 Designated EHV charges'!$D:$O,2,0))</f>
        <v/>
      </c>
      <c r="C29" s="204" t="str">
        <f>IF($A29="","",VLOOKUP($A29,'Annex 2 Designated EHV charges'!$D:$O,3,0))</f>
        <v/>
      </c>
      <c r="D29" s="203" t="str">
        <f>IF($A29="","",VLOOKUP($A29,'Annex 2 Designated EHV charges'!$D:$O,4,0))</f>
        <v/>
      </c>
      <c r="E29" s="211" t="str">
        <f>IFERROR(IF(VLOOKUP($A29,'Annex 2 Designated EHV charges'!$D:$P,COLUMN(E29)+5,FALSE)=0,"",VLOOKUP($A29,'Annex 2 Designated EHV charges'!$D:$P,COLUMN(E29)+5,FALSE)),"")</f>
        <v/>
      </c>
      <c r="F29" s="210" t="str">
        <f>IFERROR(IF(VLOOKUP($A29,'Annex 2 Designated EHV charges'!$D:$P,COLUMN(F29)+5,FALSE)=0,"",VLOOKUP($A29,'Annex 2 Designated EHV charges'!$D:$P,COLUMN(F29)+5,FALSE)),"")</f>
        <v/>
      </c>
      <c r="G29" s="210" t="str">
        <f>IFERROR(IF(VLOOKUP($A29,'Annex 2 Designated EHV charges'!$D:$P,COLUMN(G29)+5,FALSE)=0,"",VLOOKUP($A29,'Annex 2 Designated EHV charges'!$D:$P,COLUMN(G29)+5,FALSE)),"")</f>
        <v/>
      </c>
      <c r="H29" s="210" t="str">
        <f>IFERROR(IF(VLOOKUP($A29,'Annex 2 Designated EHV charges'!$D:$P,COLUMN(H29)+5,FALSE)=0,"",VLOOKUP($A29,'Annex 2 Designated EHV charges'!$D:$P,COLUMN(H29)+5,FALSE)),"")</f>
        <v/>
      </c>
    </row>
    <row r="30" spans="1:8" x14ac:dyDescent="0.2">
      <c r="A30" s="204" t="str">
        <f t="array" ref="A30">IFERROR(INDEX('Annex 2 Designated EHV charges'!$D$11:$D$400, MATCH(0, IF(ISBLANK('Annex 2 Designated EHV charges'!$D$11:$D$400),1, COUNTIF(A$4:$A29, 'Annex 2 Designated EHV charges'!$D$11:$D$400)), 0)),"")</f>
        <v/>
      </c>
      <c r="B30" s="203" t="str">
        <f>IF($A30="","",VLOOKUP($A30,'Annex 2 Designated EHV charges'!$D:$O,2,0))</f>
        <v/>
      </c>
      <c r="C30" s="204" t="str">
        <f>IF($A30="","",VLOOKUP($A30,'Annex 2 Designated EHV charges'!$D:$O,3,0))</f>
        <v/>
      </c>
      <c r="D30" s="203" t="str">
        <f>IF($A30="","",VLOOKUP($A30,'Annex 2 Designated EHV charges'!$D:$O,4,0))</f>
        <v/>
      </c>
      <c r="E30" s="211" t="str">
        <f>IFERROR(IF(VLOOKUP($A30,'Annex 2 Designated EHV charges'!$D:$P,COLUMN(E30)+5,FALSE)=0,"",VLOOKUP($A30,'Annex 2 Designated EHV charges'!$D:$P,COLUMN(E30)+5,FALSE)),"")</f>
        <v/>
      </c>
      <c r="F30" s="210" t="str">
        <f>IFERROR(IF(VLOOKUP($A30,'Annex 2 Designated EHV charges'!$D:$P,COLUMN(F30)+5,FALSE)=0,"",VLOOKUP($A30,'Annex 2 Designated EHV charges'!$D:$P,COLUMN(F30)+5,FALSE)),"")</f>
        <v/>
      </c>
      <c r="G30" s="210" t="str">
        <f>IFERROR(IF(VLOOKUP($A30,'Annex 2 Designated EHV charges'!$D:$P,COLUMN(G30)+5,FALSE)=0,"",VLOOKUP($A30,'Annex 2 Designated EHV charges'!$D:$P,COLUMN(G30)+5,FALSE)),"")</f>
        <v/>
      </c>
      <c r="H30" s="210" t="str">
        <f>IFERROR(IF(VLOOKUP($A30,'Annex 2 Designated EHV charges'!$D:$P,COLUMN(H30)+5,FALSE)=0,"",VLOOKUP($A30,'Annex 2 Designated EHV charges'!$D:$P,COLUMN(H30)+5,FALSE)),"")</f>
        <v/>
      </c>
    </row>
    <row r="31" spans="1:8" x14ac:dyDescent="0.2">
      <c r="A31" s="204" t="str">
        <f t="array" ref="A31">IFERROR(INDEX('Annex 2 Designated EHV charges'!$D$11:$D$400, MATCH(0, IF(ISBLANK('Annex 2 Designated EHV charges'!$D$11:$D$400),1, COUNTIF(A$4:$A30, 'Annex 2 Designated EHV charges'!$D$11:$D$400)), 0)),"")</f>
        <v/>
      </c>
      <c r="B31" s="203" t="str">
        <f>IF($A31="","",VLOOKUP($A31,'Annex 2 Designated EHV charges'!$D:$O,2,0))</f>
        <v/>
      </c>
      <c r="C31" s="204" t="str">
        <f>IF($A31="","",VLOOKUP($A31,'Annex 2 Designated EHV charges'!$D:$O,3,0))</f>
        <v/>
      </c>
      <c r="D31" s="203" t="str">
        <f>IF($A31="","",VLOOKUP($A31,'Annex 2 Designated EHV charges'!$D:$O,4,0))</f>
        <v/>
      </c>
      <c r="E31" s="211" t="str">
        <f>IFERROR(IF(VLOOKUP($A31,'Annex 2 Designated EHV charges'!$D:$P,COLUMN(E31)+5,FALSE)=0,"",VLOOKUP($A31,'Annex 2 Designated EHV charges'!$D:$P,COLUMN(E31)+5,FALSE)),"")</f>
        <v/>
      </c>
      <c r="F31" s="210" t="str">
        <f>IFERROR(IF(VLOOKUP($A31,'Annex 2 Designated EHV charges'!$D:$P,COLUMN(F31)+5,FALSE)=0,"",VLOOKUP($A31,'Annex 2 Designated EHV charges'!$D:$P,COLUMN(F31)+5,FALSE)),"")</f>
        <v/>
      </c>
      <c r="G31" s="210" t="str">
        <f>IFERROR(IF(VLOOKUP($A31,'Annex 2 Designated EHV charges'!$D:$P,COLUMN(G31)+5,FALSE)=0,"",VLOOKUP($A31,'Annex 2 Designated EHV charges'!$D:$P,COLUMN(G31)+5,FALSE)),"")</f>
        <v/>
      </c>
      <c r="H31" s="210" t="str">
        <f>IFERROR(IF(VLOOKUP($A31,'Annex 2 Designated EHV charges'!$D:$P,COLUMN(H31)+5,FALSE)=0,"",VLOOKUP($A31,'Annex 2 Designated EHV charges'!$D:$P,COLUMN(H31)+5,FALSE)),"")</f>
        <v/>
      </c>
    </row>
    <row r="32" spans="1:8" x14ac:dyDescent="0.2">
      <c r="A32" s="204" t="str">
        <f t="array" ref="A32">IFERROR(INDEX('Annex 2 Designated EHV charges'!$D$11:$D$400, MATCH(0, IF(ISBLANK('Annex 2 Designated EHV charges'!$D$11:$D$400),1, COUNTIF(A$4:$A31, 'Annex 2 Designated EHV charges'!$D$11:$D$400)), 0)),"")</f>
        <v/>
      </c>
      <c r="B32" s="203" t="str">
        <f>IF($A32="","",VLOOKUP($A32,'Annex 2 Designated EHV charges'!$D:$O,2,0))</f>
        <v/>
      </c>
      <c r="C32" s="204" t="str">
        <f>IF($A32="","",VLOOKUP($A32,'Annex 2 Designated EHV charges'!$D:$O,3,0))</f>
        <v/>
      </c>
      <c r="D32" s="203" t="str">
        <f>IF($A32="","",VLOOKUP($A32,'Annex 2 Designated EHV charges'!$D:$O,4,0))</f>
        <v/>
      </c>
      <c r="E32" s="211" t="str">
        <f>IFERROR(IF(VLOOKUP($A32,'Annex 2 Designated EHV charges'!$D:$P,COLUMN(E32)+5,FALSE)=0,"",VLOOKUP($A32,'Annex 2 Designated EHV charges'!$D:$P,COLUMN(E32)+5,FALSE)),"")</f>
        <v/>
      </c>
      <c r="F32" s="210" t="str">
        <f>IFERROR(IF(VLOOKUP($A32,'Annex 2 Designated EHV charges'!$D:$P,COLUMN(F32)+5,FALSE)=0,"",VLOOKUP($A32,'Annex 2 Designated EHV charges'!$D:$P,COLUMN(F32)+5,FALSE)),"")</f>
        <v/>
      </c>
      <c r="G32" s="210" t="str">
        <f>IFERROR(IF(VLOOKUP($A32,'Annex 2 Designated EHV charges'!$D:$P,COLUMN(G32)+5,FALSE)=0,"",VLOOKUP($A32,'Annex 2 Designated EHV charges'!$D:$P,COLUMN(G32)+5,FALSE)),"")</f>
        <v/>
      </c>
      <c r="H32" s="210" t="str">
        <f>IFERROR(IF(VLOOKUP($A32,'Annex 2 Designated EHV charges'!$D:$P,COLUMN(H32)+5,FALSE)=0,"",VLOOKUP($A32,'Annex 2 Designated EHV charges'!$D:$P,COLUMN(H32)+5,FALSE)),"")</f>
        <v/>
      </c>
    </row>
    <row r="33" spans="1:8" x14ac:dyDescent="0.2">
      <c r="A33" s="204" t="str">
        <f t="array" ref="A33">IFERROR(INDEX('Annex 2 Designated EHV charges'!$D$11:$D$400, MATCH(0, IF(ISBLANK('Annex 2 Designated EHV charges'!$D$11:$D$400),1, COUNTIF(A$4:$A32, 'Annex 2 Designated EHV charges'!$D$11:$D$400)), 0)),"")</f>
        <v/>
      </c>
      <c r="B33" s="203" t="str">
        <f>IF($A33="","",VLOOKUP($A33,'Annex 2 Designated EHV charges'!$D:$O,2,0))</f>
        <v/>
      </c>
      <c r="C33" s="204" t="str">
        <f>IF($A33="","",VLOOKUP($A33,'Annex 2 Designated EHV charges'!$D:$O,3,0))</f>
        <v/>
      </c>
      <c r="D33" s="203" t="str">
        <f>IF($A33="","",VLOOKUP($A33,'Annex 2 Designated EHV charges'!$D:$O,4,0))</f>
        <v/>
      </c>
      <c r="E33" s="211" t="str">
        <f>IFERROR(IF(VLOOKUP($A33,'Annex 2 Designated EHV charges'!$D:$P,COLUMN(E33)+5,FALSE)=0,"",VLOOKUP($A33,'Annex 2 Designated EHV charges'!$D:$P,COLUMN(E33)+5,FALSE)),"")</f>
        <v/>
      </c>
      <c r="F33" s="210" t="str">
        <f>IFERROR(IF(VLOOKUP($A33,'Annex 2 Designated EHV charges'!$D:$P,COLUMN(F33)+5,FALSE)=0,"",VLOOKUP($A33,'Annex 2 Designated EHV charges'!$D:$P,COLUMN(F33)+5,FALSE)),"")</f>
        <v/>
      </c>
      <c r="G33" s="210" t="str">
        <f>IFERROR(IF(VLOOKUP($A33,'Annex 2 Designated EHV charges'!$D:$P,COLUMN(G33)+5,FALSE)=0,"",VLOOKUP($A33,'Annex 2 Designated EHV charges'!$D:$P,COLUMN(G33)+5,FALSE)),"")</f>
        <v/>
      </c>
      <c r="H33" s="210" t="str">
        <f>IFERROR(IF(VLOOKUP($A33,'Annex 2 Designated EHV charges'!$D:$P,COLUMN(H33)+5,FALSE)=0,"",VLOOKUP($A33,'Annex 2 Designated EHV charges'!$D:$P,COLUMN(H33)+5,FALSE)),"")</f>
        <v/>
      </c>
    </row>
    <row r="34" spans="1:8" x14ac:dyDescent="0.2">
      <c r="A34" s="204" t="str">
        <f t="array" ref="A34">IFERROR(INDEX('Annex 2 Designated EHV charges'!$D$11:$D$400, MATCH(0, IF(ISBLANK('Annex 2 Designated EHV charges'!$D$11:$D$400),1, COUNTIF(A$4:$A33, 'Annex 2 Designated EHV charges'!$D$11:$D$400)), 0)),"")</f>
        <v/>
      </c>
      <c r="B34" s="203" t="str">
        <f>IF($A34="","",VLOOKUP($A34,'Annex 2 Designated EHV charges'!$D:$O,2,0))</f>
        <v/>
      </c>
      <c r="C34" s="204" t="str">
        <f>IF($A34="","",VLOOKUP($A34,'Annex 2 Designated EHV charges'!$D:$O,3,0))</f>
        <v/>
      </c>
      <c r="D34" s="203" t="str">
        <f>IF($A34="","",VLOOKUP($A34,'Annex 2 Designated EHV charges'!$D:$O,4,0))</f>
        <v/>
      </c>
      <c r="E34" s="211" t="str">
        <f>IFERROR(IF(VLOOKUP($A34,'Annex 2 Designated EHV charges'!$D:$P,COLUMN(E34)+5,FALSE)=0,"",VLOOKUP($A34,'Annex 2 Designated EHV charges'!$D:$P,COLUMN(E34)+5,FALSE)),"")</f>
        <v/>
      </c>
      <c r="F34" s="210" t="str">
        <f>IFERROR(IF(VLOOKUP($A34,'Annex 2 Designated EHV charges'!$D:$P,COLUMN(F34)+5,FALSE)=0,"",VLOOKUP($A34,'Annex 2 Designated EHV charges'!$D:$P,COLUMN(F34)+5,FALSE)),"")</f>
        <v/>
      </c>
      <c r="G34" s="210" t="str">
        <f>IFERROR(IF(VLOOKUP($A34,'Annex 2 Designated EHV charges'!$D:$P,COLUMN(G34)+5,FALSE)=0,"",VLOOKUP($A34,'Annex 2 Designated EHV charges'!$D:$P,COLUMN(G34)+5,FALSE)),"")</f>
        <v/>
      </c>
      <c r="H34" s="210" t="str">
        <f>IFERROR(IF(VLOOKUP($A34,'Annex 2 Designated EHV charges'!$D:$P,COLUMN(H34)+5,FALSE)=0,"",VLOOKUP($A34,'Annex 2 Designated EHV charges'!$D:$P,COLUMN(H34)+5,FALSE)),"")</f>
        <v/>
      </c>
    </row>
    <row r="35" spans="1:8" x14ac:dyDescent="0.2">
      <c r="A35" s="204" t="str">
        <f t="array" ref="A35">IFERROR(INDEX('Annex 2 Designated EHV charges'!$D$11:$D$400, MATCH(0, IF(ISBLANK('Annex 2 Designated EHV charges'!$D$11:$D$400),1, COUNTIF(A$4:$A34, 'Annex 2 Designated EHV charges'!$D$11:$D$400)), 0)),"")</f>
        <v/>
      </c>
      <c r="B35" s="203" t="str">
        <f>IF($A35="","",VLOOKUP($A35,'Annex 2 Designated EHV charges'!$D:$O,2,0))</f>
        <v/>
      </c>
      <c r="C35" s="204" t="str">
        <f>IF($A35="","",VLOOKUP($A35,'Annex 2 Designated EHV charges'!$D:$O,3,0))</f>
        <v/>
      </c>
      <c r="D35" s="203" t="str">
        <f>IF($A35="","",VLOOKUP($A35,'Annex 2 Designated EHV charges'!$D:$O,4,0))</f>
        <v/>
      </c>
      <c r="E35" s="211" t="str">
        <f>IFERROR(IF(VLOOKUP($A35,'Annex 2 Designated EHV charges'!$D:$P,COLUMN(E35)+5,FALSE)=0,"",VLOOKUP($A35,'Annex 2 Designated EHV charges'!$D:$P,COLUMN(E35)+5,FALSE)),"")</f>
        <v/>
      </c>
      <c r="F35" s="210" t="str">
        <f>IFERROR(IF(VLOOKUP($A35,'Annex 2 Designated EHV charges'!$D:$P,COLUMN(F35)+5,FALSE)=0,"",VLOOKUP($A35,'Annex 2 Designated EHV charges'!$D:$P,COLUMN(F35)+5,FALSE)),"")</f>
        <v/>
      </c>
      <c r="G35" s="210" t="str">
        <f>IFERROR(IF(VLOOKUP($A35,'Annex 2 Designated EHV charges'!$D:$P,COLUMN(G35)+5,FALSE)=0,"",VLOOKUP($A35,'Annex 2 Designated EHV charges'!$D:$P,COLUMN(G35)+5,FALSE)),"")</f>
        <v/>
      </c>
      <c r="H35" s="210" t="str">
        <f>IFERROR(IF(VLOOKUP($A35,'Annex 2 Designated EHV charges'!$D:$P,COLUMN(H35)+5,FALSE)=0,"",VLOOKUP($A35,'Annex 2 Designated EHV charges'!$D:$P,COLUMN(H35)+5,FALSE)),"")</f>
        <v/>
      </c>
    </row>
    <row r="36" spans="1:8" x14ac:dyDescent="0.2">
      <c r="A36" s="204" t="str">
        <f t="array" ref="A36">IFERROR(INDEX('Annex 2 Designated EHV charges'!$D$11:$D$400, MATCH(0, IF(ISBLANK('Annex 2 Designated EHV charges'!$D$11:$D$400),1, COUNTIF(A$4:$A35, 'Annex 2 Designated EHV charges'!$D$11:$D$400)), 0)),"")</f>
        <v/>
      </c>
      <c r="B36" s="203" t="str">
        <f>IF($A36="","",VLOOKUP($A36,'Annex 2 Designated EHV charges'!$D:$O,2,0))</f>
        <v/>
      </c>
      <c r="C36" s="204" t="str">
        <f>IF($A36="","",VLOOKUP($A36,'Annex 2 Designated EHV charges'!$D:$O,3,0))</f>
        <v/>
      </c>
      <c r="D36" s="203" t="str">
        <f>IF($A36="","",VLOOKUP($A36,'Annex 2 Designated EHV charges'!$D:$O,4,0))</f>
        <v/>
      </c>
      <c r="E36" s="211" t="str">
        <f>IFERROR(IF(VLOOKUP($A36,'Annex 2 Designated EHV charges'!$D:$P,COLUMN(E36)+5,FALSE)=0,"",VLOOKUP($A36,'Annex 2 Designated EHV charges'!$D:$P,COLUMN(E36)+5,FALSE)),"")</f>
        <v/>
      </c>
      <c r="F36" s="210" t="str">
        <f>IFERROR(IF(VLOOKUP($A36,'Annex 2 Designated EHV charges'!$D:$P,COLUMN(F36)+5,FALSE)=0,"",VLOOKUP($A36,'Annex 2 Designated EHV charges'!$D:$P,COLUMN(F36)+5,FALSE)),"")</f>
        <v/>
      </c>
      <c r="G36" s="210" t="str">
        <f>IFERROR(IF(VLOOKUP($A36,'Annex 2 Designated EHV charges'!$D:$P,COLUMN(G36)+5,FALSE)=0,"",VLOOKUP($A36,'Annex 2 Designated EHV charges'!$D:$P,COLUMN(G36)+5,FALSE)),"")</f>
        <v/>
      </c>
      <c r="H36" s="210" t="str">
        <f>IFERROR(IF(VLOOKUP($A36,'Annex 2 Designated EHV charges'!$D:$P,COLUMN(H36)+5,FALSE)=0,"",VLOOKUP($A36,'Annex 2 Designated EHV charges'!$D:$P,COLUMN(H36)+5,FALSE)),"")</f>
        <v/>
      </c>
    </row>
    <row r="37" spans="1:8" x14ac:dyDescent="0.2">
      <c r="A37" s="204" t="str">
        <f t="array" ref="A37">IFERROR(INDEX('Annex 2 Designated EHV charges'!$D$11:$D$400, MATCH(0, IF(ISBLANK('Annex 2 Designated EHV charges'!$D$11:$D$400),1, COUNTIF(A$4:$A36, 'Annex 2 Designated EHV charges'!$D$11:$D$400)), 0)),"")</f>
        <v/>
      </c>
      <c r="B37" s="203" t="str">
        <f>IF($A37="","",VLOOKUP($A37,'Annex 2 Designated EHV charges'!$D:$O,2,0))</f>
        <v/>
      </c>
      <c r="C37" s="204" t="str">
        <f>IF($A37="","",VLOOKUP($A37,'Annex 2 Designated EHV charges'!$D:$O,3,0))</f>
        <v/>
      </c>
      <c r="D37" s="203" t="str">
        <f>IF($A37="","",VLOOKUP($A37,'Annex 2 Designated EHV charges'!$D:$O,4,0))</f>
        <v/>
      </c>
      <c r="E37" s="211" t="str">
        <f>IFERROR(IF(VLOOKUP($A37,'Annex 2 Designated EHV charges'!$D:$P,COLUMN(E37)+5,FALSE)=0,"",VLOOKUP($A37,'Annex 2 Designated EHV charges'!$D:$P,COLUMN(E37)+5,FALSE)),"")</f>
        <v/>
      </c>
      <c r="F37" s="210" t="str">
        <f>IFERROR(IF(VLOOKUP($A37,'Annex 2 Designated EHV charges'!$D:$P,COLUMN(F37)+5,FALSE)=0,"",VLOOKUP($A37,'Annex 2 Designated EHV charges'!$D:$P,COLUMN(F37)+5,FALSE)),"")</f>
        <v/>
      </c>
      <c r="G37" s="210" t="str">
        <f>IFERROR(IF(VLOOKUP($A37,'Annex 2 Designated EHV charges'!$D:$P,COLUMN(G37)+5,FALSE)=0,"",VLOOKUP($A37,'Annex 2 Designated EHV charges'!$D:$P,COLUMN(G37)+5,FALSE)),"")</f>
        <v/>
      </c>
      <c r="H37" s="210" t="str">
        <f>IFERROR(IF(VLOOKUP($A37,'Annex 2 Designated EHV charges'!$D:$P,COLUMN(H37)+5,FALSE)=0,"",VLOOKUP($A37,'Annex 2 Designated EHV charges'!$D:$P,COLUMN(H37)+5,FALSE)),"")</f>
        <v/>
      </c>
    </row>
    <row r="38" spans="1:8" x14ac:dyDescent="0.2">
      <c r="A38" s="204" t="str">
        <f t="array" ref="A38">IFERROR(INDEX('Annex 2 Designated EHV charges'!$D$11:$D$400, MATCH(0, IF(ISBLANK('Annex 2 Designated EHV charges'!$D$11:$D$400),1, COUNTIF(A$4:$A37, 'Annex 2 Designated EHV charges'!$D$11:$D$400)), 0)),"")</f>
        <v/>
      </c>
      <c r="B38" s="203" t="str">
        <f>IF($A38="","",VLOOKUP($A38,'Annex 2 Designated EHV charges'!$D:$O,2,0))</f>
        <v/>
      </c>
      <c r="C38" s="204" t="str">
        <f>IF($A38="","",VLOOKUP($A38,'Annex 2 Designated EHV charges'!$D:$O,3,0))</f>
        <v/>
      </c>
      <c r="D38" s="203" t="str">
        <f>IF($A38="","",VLOOKUP($A38,'Annex 2 Designated EHV charges'!$D:$O,4,0))</f>
        <v/>
      </c>
      <c r="E38" s="211" t="str">
        <f>IFERROR(IF(VLOOKUP($A38,'Annex 2 Designated EHV charges'!$D:$P,COLUMN(E38)+5,FALSE)=0,"",VLOOKUP($A38,'Annex 2 Designated EHV charges'!$D:$P,COLUMN(E38)+5,FALSE)),"")</f>
        <v/>
      </c>
      <c r="F38" s="210" t="str">
        <f>IFERROR(IF(VLOOKUP($A38,'Annex 2 Designated EHV charges'!$D:$P,COLUMN(F38)+5,FALSE)=0,"",VLOOKUP($A38,'Annex 2 Designated EHV charges'!$D:$P,COLUMN(F38)+5,FALSE)),"")</f>
        <v/>
      </c>
      <c r="G38" s="210" t="str">
        <f>IFERROR(IF(VLOOKUP($A38,'Annex 2 Designated EHV charges'!$D:$P,COLUMN(G38)+5,FALSE)=0,"",VLOOKUP($A38,'Annex 2 Designated EHV charges'!$D:$P,COLUMN(G38)+5,FALSE)),"")</f>
        <v/>
      </c>
      <c r="H38" s="210" t="str">
        <f>IFERROR(IF(VLOOKUP($A38,'Annex 2 Designated EHV charges'!$D:$P,COLUMN(H38)+5,FALSE)=0,"",VLOOKUP($A38,'Annex 2 Designated EHV charges'!$D:$P,COLUMN(H38)+5,FALSE)),"")</f>
        <v/>
      </c>
    </row>
    <row r="39" spans="1:8" x14ac:dyDescent="0.2">
      <c r="A39" s="204" t="str">
        <f t="array" ref="A39">IFERROR(INDEX('Annex 2 Designated EHV charges'!$D$11:$D$400, MATCH(0, IF(ISBLANK('Annex 2 Designated EHV charges'!$D$11:$D$400),1, COUNTIF(A$4:$A38, 'Annex 2 Designated EHV charges'!$D$11:$D$400)), 0)),"")</f>
        <v/>
      </c>
      <c r="B39" s="203" t="str">
        <f>IF($A39="","",VLOOKUP($A39,'Annex 2 Designated EHV charges'!$D:$O,2,0))</f>
        <v/>
      </c>
      <c r="C39" s="204" t="str">
        <f>IF($A39="","",VLOOKUP($A39,'Annex 2 Designated EHV charges'!$D:$O,3,0))</f>
        <v/>
      </c>
      <c r="D39" s="203" t="str">
        <f>IF($A39="","",VLOOKUP($A39,'Annex 2 Designated EHV charges'!$D:$O,4,0))</f>
        <v/>
      </c>
      <c r="E39" s="211" t="str">
        <f>IFERROR(IF(VLOOKUP($A39,'Annex 2 Designated EHV charges'!$D:$P,COLUMN(E39)+5,FALSE)=0,"",VLOOKUP($A39,'Annex 2 Designated EHV charges'!$D:$P,COLUMN(E39)+5,FALSE)),"")</f>
        <v/>
      </c>
      <c r="F39" s="210" t="str">
        <f>IFERROR(IF(VLOOKUP($A39,'Annex 2 Designated EHV charges'!$D:$P,COLUMN(F39)+5,FALSE)=0,"",VLOOKUP($A39,'Annex 2 Designated EHV charges'!$D:$P,COLUMN(F39)+5,FALSE)),"")</f>
        <v/>
      </c>
      <c r="G39" s="210" t="str">
        <f>IFERROR(IF(VLOOKUP($A39,'Annex 2 Designated EHV charges'!$D:$P,COLUMN(G39)+5,FALSE)=0,"",VLOOKUP($A39,'Annex 2 Designated EHV charges'!$D:$P,COLUMN(G39)+5,FALSE)),"")</f>
        <v/>
      </c>
      <c r="H39" s="210" t="str">
        <f>IFERROR(IF(VLOOKUP($A39,'Annex 2 Designated EHV charges'!$D:$P,COLUMN(H39)+5,FALSE)=0,"",VLOOKUP($A39,'Annex 2 Designated EHV charges'!$D:$P,COLUMN(H39)+5,FALSE)),"")</f>
        <v/>
      </c>
    </row>
    <row r="40" spans="1:8" x14ac:dyDescent="0.2">
      <c r="A40" s="204" t="str">
        <f t="array" ref="A40">IFERROR(INDEX('Annex 2 Designated EHV charges'!$D$11:$D$400, MATCH(0, IF(ISBLANK('Annex 2 Designated EHV charges'!$D$11:$D$400),1, COUNTIF(A$4:$A39, 'Annex 2 Designated EHV charges'!$D$11:$D$400)), 0)),"")</f>
        <v/>
      </c>
      <c r="B40" s="203" t="str">
        <f>IF($A40="","",VLOOKUP($A40,'Annex 2 Designated EHV charges'!$D:$O,2,0))</f>
        <v/>
      </c>
      <c r="C40" s="204" t="str">
        <f>IF($A40="","",VLOOKUP($A40,'Annex 2 Designated EHV charges'!$D:$O,3,0))</f>
        <v/>
      </c>
      <c r="D40" s="203" t="str">
        <f>IF($A40="","",VLOOKUP($A40,'Annex 2 Designated EHV charges'!$D:$O,4,0))</f>
        <v/>
      </c>
      <c r="E40" s="211" t="str">
        <f>IFERROR(IF(VLOOKUP($A40,'Annex 2 Designated EHV charges'!$D:$P,COLUMN(E40)+5,FALSE)=0,"",VLOOKUP($A40,'Annex 2 Designated EHV charges'!$D:$P,COLUMN(E40)+5,FALSE)),"")</f>
        <v/>
      </c>
      <c r="F40" s="210" t="str">
        <f>IFERROR(IF(VLOOKUP($A40,'Annex 2 Designated EHV charges'!$D:$P,COLUMN(F40)+5,FALSE)=0,"",VLOOKUP($A40,'Annex 2 Designated EHV charges'!$D:$P,COLUMN(F40)+5,FALSE)),"")</f>
        <v/>
      </c>
      <c r="G40" s="210" t="str">
        <f>IFERROR(IF(VLOOKUP($A40,'Annex 2 Designated EHV charges'!$D:$P,COLUMN(G40)+5,FALSE)=0,"",VLOOKUP($A40,'Annex 2 Designated EHV charges'!$D:$P,COLUMN(G40)+5,FALSE)),"")</f>
        <v/>
      </c>
      <c r="H40" s="210" t="str">
        <f>IFERROR(IF(VLOOKUP($A40,'Annex 2 Designated EHV charges'!$D:$P,COLUMN(H40)+5,FALSE)=0,"",VLOOKUP($A40,'Annex 2 Designated EHV charges'!$D:$P,COLUMN(H40)+5,FALSE)),"")</f>
        <v/>
      </c>
    </row>
    <row r="41" spans="1:8" x14ac:dyDescent="0.2">
      <c r="A41" s="204" t="str">
        <f t="array" ref="A41">IFERROR(INDEX('Annex 2 Designated EHV charges'!$D$11:$D$400, MATCH(0, IF(ISBLANK('Annex 2 Designated EHV charges'!$D$11:$D$400),1, COUNTIF(A$4:$A40, 'Annex 2 Designated EHV charges'!$D$11:$D$400)), 0)),"")</f>
        <v/>
      </c>
      <c r="B41" s="203" t="str">
        <f>IF($A41="","",VLOOKUP($A41,'Annex 2 Designated EHV charges'!$D:$O,2,0))</f>
        <v/>
      </c>
      <c r="C41" s="204" t="str">
        <f>IF($A41="","",VLOOKUP($A41,'Annex 2 Designated EHV charges'!$D:$O,3,0))</f>
        <v/>
      </c>
      <c r="D41" s="203" t="str">
        <f>IF($A41="","",VLOOKUP($A41,'Annex 2 Designated EHV charges'!$D:$O,4,0))</f>
        <v/>
      </c>
      <c r="E41" s="211" t="str">
        <f>IFERROR(IF(VLOOKUP($A41,'Annex 2 Designated EHV charges'!$D:$P,COLUMN(E41)+5,FALSE)=0,"",VLOOKUP($A41,'Annex 2 Designated EHV charges'!$D:$P,COLUMN(E41)+5,FALSE)),"")</f>
        <v/>
      </c>
      <c r="F41" s="210" t="str">
        <f>IFERROR(IF(VLOOKUP($A41,'Annex 2 Designated EHV charges'!$D:$P,COLUMN(F41)+5,FALSE)=0,"",VLOOKUP($A41,'Annex 2 Designated EHV charges'!$D:$P,COLUMN(F41)+5,FALSE)),"")</f>
        <v/>
      </c>
      <c r="G41" s="210" t="str">
        <f>IFERROR(IF(VLOOKUP($A41,'Annex 2 Designated EHV charges'!$D:$P,COLUMN(G41)+5,FALSE)=0,"",VLOOKUP($A41,'Annex 2 Designated EHV charges'!$D:$P,COLUMN(G41)+5,FALSE)),"")</f>
        <v/>
      </c>
      <c r="H41" s="210" t="str">
        <f>IFERROR(IF(VLOOKUP($A41,'Annex 2 Designated EHV charges'!$D:$P,COLUMN(H41)+5,FALSE)=0,"",VLOOKUP($A41,'Annex 2 Designated EHV charges'!$D:$P,COLUMN(H41)+5,FALSE)),"")</f>
        <v/>
      </c>
    </row>
    <row r="42" spans="1:8" x14ac:dyDescent="0.2">
      <c r="A42" s="204" t="str">
        <f t="array" ref="A42">IFERROR(INDEX('Annex 2 Designated EHV charges'!$D$11:$D$400, MATCH(0, IF(ISBLANK('Annex 2 Designated EHV charges'!$D$11:$D$400),1, COUNTIF(A$4:$A41, 'Annex 2 Designated EHV charges'!$D$11:$D$400)), 0)),"")</f>
        <v/>
      </c>
      <c r="B42" s="203" t="str">
        <f>IF($A42="","",VLOOKUP($A42,'Annex 2 Designated EHV charges'!$D:$O,2,0))</f>
        <v/>
      </c>
      <c r="C42" s="204" t="str">
        <f>IF($A42="","",VLOOKUP($A42,'Annex 2 Designated EHV charges'!$D:$O,3,0))</f>
        <v/>
      </c>
      <c r="D42" s="203" t="str">
        <f>IF($A42="","",VLOOKUP($A42,'Annex 2 Designated EHV charges'!$D:$O,4,0))</f>
        <v/>
      </c>
      <c r="E42" s="211" t="str">
        <f>IFERROR(IF(VLOOKUP($A42,'Annex 2 Designated EHV charges'!$D:$P,COLUMN(E42)+5,FALSE)=0,"",VLOOKUP($A42,'Annex 2 Designated EHV charges'!$D:$P,COLUMN(E42)+5,FALSE)),"")</f>
        <v/>
      </c>
      <c r="F42" s="210" t="str">
        <f>IFERROR(IF(VLOOKUP($A42,'Annex 2 Designated EHV charges'!$D:$P,COLUMN(F42)+5,FALSE)=0,"",VLOOKUP($A42,'Annex 2 Designated EHV charges'!$D:$P,COLUMN(F42)+5,FALSE)),"")</f>
        <v/>
      </c>
      <c r="G42" s="210" t="str">
        <f>IFERROR(IF(VLOOKUP($A42,'Annex 2 Designated EHV charges'!$D:$P,COLUMN(G42)+5,FALSE)=0,"",VLOOKUP($A42,'Annex 2 Designated EHV charges'!$D:$P,COLUMN(G42)+5,FALSE)),"")</f>
        <v/>
      </c>
      <c r="H42" s="210" t="str">
        <f>IFERROR(IF(VLOOKUP($A42,'Annex 2 Designated EHV charges'!$D:$P,COLUMN(H42)+5,FALSE)=0,"",VLOOKUP($A42,'Annex 2 Designated EHV charges'!$D:$P,COLUMN(H42)+5,FALSE)),"")</f>
        <v/>
      </c>
    </row>
    <row r="43" spans="1:8" x14ac:dyDescent="0.2">
      <c r="A43" s="204" t="str">
        <f t="array" ref="A43">IFERROR(INDEX('Annex 2 Designated EHV charges'!$D$11:$D$400, MATCH(0, IF(ISBLANK('Annex 2 Designated EHV charges'!$D$11:$D$400),1, COUNTIF(A$4:$A42, 'Annex 2 Designated EHV charges'!$D$11:$D$400)), 0)),"")</f>
        <v/>
      </c>
      <c r="B43" s="203" t="str">
        <f>IF($A43="","",VLOOKUP($A43,'Annex 2 Designated EHV charges'!$D:$O,2,0))</f>
        <v/>
      </c>
      <c r="C43" s="204" t="str">
        <f>IF($A43="","",VLOOKUP($A43,'Annex 2 Designated EHV charges'!$D:$O,3,0))</f>
        <v/>
      </c>
      <c r="D43" s="203" t="str">
        <f>IF($A43="","",VLOOKUP($A43,'Annex 2 Designated EHV charges'!$D:$O,4,0))</f>
        <v/>
      </c>
      <c r="E43" s="211" t="str">
        <f>IFERROR(IF(VLOOKUP($A43,'Annex 2 Designated EHV charges'!$D:$P,COLUMN(E43)+5,FALSE)=0,"",VLOOKUP($A43,'Annex 2 Designated EHV charges'!$D:$P,COLUMN(E43)+5,FALSE)),"")</f>
        <v/>
      </c>
      <c r="F43" s="210" t="str">
        <f>IFERROR(IF(VLOOKUP($A43,'Annex 2 Designated EHV charges'!$D:$P,COLUMN(F43)+5,FALSE)=0,"",VLOOKUP($A43,'Annex 2 Designated EHV charges'!$D:$P,COLUMN(F43)+5,FALSE)),"")</f>
        <v/>
      </c>
      <c r="G43" s="210" t="str">
        <f>IFERROR(IF(VLOOKUP($A43,'Annex 2 Designated EHV charges'!$D:$P,COLUMN(G43)+5,FALSE)=0,"",VLOOKUP($A43,'Annex 2 Designated EHV charges'!$D:$P,COLUMN(G43)+5,FALSE)),"")</f>
        <v/>
      </c>
      <c r="H43" s="210" t="str">
        <f>IFERROR(IF(VLOOKUP($A43,'Annex 2 Designated EHV charges'!$D:$P,COLUMN(H43)+5,FALSE)=0,"",VLOOKUP($A43,'Annex 2 Designated EHV charges'!$D:$P,COLUMN(H43)+5,FALSE)),"")</f>
        <v/>
      </c>
    </row>
    <row r="44" spans="1:8" x14ac:dyDescent="0.2">
      <c r="A44" s="204" t="str">
        <f t="array" ref="A44">IFERROR(INDEX('Annex 2 Designated EHV charges'!$D$11:$D$400, MATCH(0, IF(ISBLANK('Annex 2 Designated EHV charges'!$D$11:$D$400),1, COUNTIF(A$4:$A43, 'Annex 2 Designated EHV charges'!$D$11:$D$400)), 0)),"")</f>
        <v/>
      </c>
      <c r="B44" s="203" t="str">
        <f>IF($A44="","",VLOOKUP($A44,'Annex 2 Designated EHV charges'!$D:$O,2,0))</f>
        <v/>
      </c>
      <c r="C44" s="204" t="str">
        <f>IF($A44="","",VLOOKUP($A44,'Annex 2 Designated EHV charges'!$D:$O,3,0))</f>
        <v/>
      </c>
      <c r="D44" s="203" t="str">
        <f>IF($A44="","",VLOOKUP($A44,'Annex 2 Designated EHV charges'!$D:$O,4,0))</f>
        <v/>
      </c>
      <c r="E44" s="211" t="str">
        <f>IFERROR(IF(VLOOKUP($A44,'Annex 2 Designated EHV charges'!$D:$P,COLUMN(E44)+5,FALSE)=0,"",VLOOKUP($A44,'Annex 2 Designated EHV charges'!$D:$P,COLUMN(E44)+5,FALSE)),"")</f>
        <v/>
      </c>
      <c r="F44" s="210" t="str">
        <f>IFERROR(IF(VLOOKUP($A44,'Annex 2 Designated EHV charges'!$D:$P,COLUMN(F44)+5,FALSE)=0,"",VLOOKUP($A44,'Annex 2 Designated EHV charges'!$D:$P,COLUMN(F44)+5,FALSE)),"")</f>
        <v/>
      </c>
      <c r="G44" s="210" t="str">
        <f>IFERROR(IF(VLOOKUP($A44,'Annex 2 Designated EHV charges'!$D:$P,COLUMN(G44)+5,FALSE)=0,"",VLOOKUP($A44,'Annex 2 Designated EHV charges'!$D:$P,COLUMN(G44)+5,FALSE)),"")</f>
        <v/>
      </c>
      <c r="H44" s="210" t="str">
        <f>IFERROR(IF(VLOOKUP($A44,'Annex 2 Designated EHV charges'!$D:$P,COLUMN(H44)+5,FALSE)=0,"",VLOOKUP($A44,'Annex 2 Designated EHV charges'!$D:$P,COLUMN(H44)+5,FALSE)),"")</f>
        <v/>
      </c>
    </row>
    <row r="45" spans="1:8" x14ac:dyDescent="0.2">
      <c r="A45" s="204" t="str">
        <f t="array" ref="A45">IFERROR(INDEX('Annex 2 Designated EHV charges'!$D$11:$D$400, MATCH(0, IF(ISBLANK('Annex 2 Designated EHV charges'!$D$11:$D$400),1, COUNTIF(A$4:$A44, 'Annex 2 Designated EHV charges'!$D$11:$D$400)), 0)),"")</f>
        <v/>
      </c>
      <c r="B45" s="203" t="str">
        <f>IF($A45="","",VLOOKUP($A45,'Annex 2 Designated EHV charges'!$D:$O,2,0))</f>
        <v/>
      </c>
      <c r="C45" s="204" t="str">
        <f>IF($A45="","",VLOOKUP($A45,'Annex 2 Designated EHV charges'!$D:$O,3,0))</f>
        <v/>
      </c>
      <c r="D45" s="203" t="str">
        <f>IF($A45="","",VLOOKUP($A45,'Annex 2 Designated EHV charges'!$D:$O,4,0))</f>
        <v/>
      </c>
      <c r="E45" s="211" t="str">
        <f>IFERROR(IF(VLOOKUP($A45,'Annex 2 Designated EHV charges'!$D:$P,COLUMN(E45)+5,FALSE)=0,"",VLOOKUP($A45,'Annex 2 Designated EHV charges'!$D:$P,COLUMN(E45)+5,FALSE)),"")</f>
        <v/>
      </c>
      <c r="F45" s="210" t="str">
        <f>IFERROR(IF(VLOOKUP($A45,'Annex 2 Designated EHV charges'!$D:$P,COLUMN(F45)+5,FALSE)=0,"",VLOOKUP($A45,'Annex 2 Designated EHV charges'!$D:$P,COLUMN(F45)+5,FALSE)),"")</f>
        <v/>
      </c>
      <c r="G45" s="210" t="str">
        <f>IFERROR(IF(VLOOKUP($A45,'Annex 2 Designated EHV charges'!$D:$P,COLUMN(G45)+5,FALSE)=0,"",VLOOKUP($A45,'Annex 2 Designated EHV charges'!$D:$P,COLUMN(G45)+5,FALSE)),"")</f>
        <v/>
      </c>
      <c r="H45" s="210" t="str">
        <f>IFERROR(IF(VLOOKUP($A45,'Annex 2 Designated EHV charges'!$D:$P,COLUMN(H45)+5,FALSE)=0,"",VLOOKUP($A45,'Annex 2 Designated EHV charges'!$D:$P,COLUMN(H45)+5,FALSE)),"")</f>
        <v/>
      </c>
    </row>
    <row r="46" spans="1:8" x14ac:dyDescent="0.2">
      <c r="A46" s="204" t="str">
        <f t="array" ref="A46">IFERROR(INDEX('Annex 2 Designated EHV charges'!$D$11:$D$400, MATCH(0, IF(ISBLANK('Annex 2 Designated EHV charges'!$D$11:$D$400),1, COUNTIF(A$4:$A45, 'Annex 2 Designated EHV charges'!$D$11:$D$400)), 0)),"")</f>
        <v/>
      </c>
      <c r="B46" s="203" t="str">
        <f>IF($A46="","",VLOOKUP($A46,'Annex 2 Designated EHV charges'!$D:$O,2,0))</f>
        <v/>
      </c>
      <c r="C46" s="204" t="str">
        <f>IF($A46="","",VLOOKUP($A46,'Annex 2 Designated EHV charges'!$D:$O,3,0))</f>
        <v/>
      </c>
      <c r="D46" s="203" t="str">
        <f>IF($A46="","",VLOOKUP($A46,'Annex 2 Designated EHV charges'!$D:$O,4,0))</f>
        <v/>
      </c>
      <c r="E46" s="211" t="str">
        <f>IFERROR(IF(VLOOKUP($A46,'Annex 2 Designated EHV charges'!$D:$P,COLUMN(E46)+5,FALSE)=0,"",VLOOKUP($A46,'Annex 2 Designated EHV charges'!$D:$P,COLUMN(E46)+5,FALSE)),"")</f>
        <v/>
      </c>
      <c r="F46" s="210" t="str">
        <f>IFERROR(IF(VLOOKUP($A46,'Annex 2 Designated EHV charges'!$D:$P,COLUMN(F46)+5,FALSE)=0,"",VLOOKUP($A46,'Annex 2 Designated EHV charges'!$D:$P,COLUMN(F46)+5,FALSE)),"")</f>
        <v/>
      </c>
      <c r="G46" s="210" t="str">
        <f>IFERROR(IF(VLOOKUP($A46,'Annex 2 Designated EHV charges'!$D:$P,COLUMN(G46)+5,FALSE)=0,"",VLOOKUP($A46,'Annex 2 Designated EHV charges'!$D:$P,COLUMN(G46)+5,FALSE)),"")</f>
        <v/>
      </c>
      <c r="H46" s="210" t="str">
        <f>IFERROR(IF(VLOOKUP($A46,'Annex 2 Designated EHV charges'!$D:$P,COLUMN(H46)+5,FALSE)=0,"",VLOOKUP($A46,'Annex 2 Designated EHV charges'!$D:$P,COLUMN(H46)+5,FALSE)),"")</f>
        <v/>
      </c>
    </row>
    <row r="47" spans="1:8" x14ac:dyDescent="0.2">
      <c r="A47" s="204" t="str">
        <f t="array" ref="A47">IFERROR(INDEX('Annex 2 Designated EHV charges'!$D$11:$D$400, MATCH(0, IF(ISBLANK('Annex 2 Designated EHV charges'!$D$11:$D$400),1, COUNTIF(A$4:$A46, 'Annex 2 Designated EHV charges'!$D$11:$D$400)), 0)),"")</f>
        <v/>
      </c>
      <c r="B47" s="203" t="str">
        <f>IF($A47="","",VLOOKUP($A47,'Annex 2 Designated EHV charges'!$D:$O,2,0))</f>
        <v/>
      </c>
      <c r="C47" s="204" t="str">
        <f>IF($A47="","",VLOOKUP($A47,'Annex 2 Designated EHV charges'!$D:$O,3,0))</f>
        <v/>
      </c>
      <c r="D47" s="203" t="str">
        <f>IF($A47="","",VLOOKUP($A47,'Annex 2 Designated EHV charges'!$D:$O,4,0))</f>
        <v/>
      </c>
      <c r="E47" s="211" t="str">
        <f>IFERROR(IF(VLOOKUP($A47,'Annex 2 Designated EHV charges'!$D:$P,COLUMN(E47)+5,FALSE)=0,"",VLOOKUP($A47,'Annex 2 Designated EHV charges'!$D:$P,COLUMN(E47)+5,FALSE)),"")</f>
        <v/>
      </c>
      <c r="F47" s="210" t="str">
        <f>IFERROR(IF(VLOOKUP($A47,'Annex 2 Designated EHV charges'!$D:$P,COLUMN(F47)+5,FALSE)=0,"",VLOOKUP($A47,'Annex 2 Designated EHV charges'!$D:$P,COLUMN(F47)+5,FALSE)),"")</f>
        <v/>
      </c>
      <c r="G47" s="210" t="str">
        <f>IFERROR(IF(VLOOKUP($A47,'Annex 2 Designated EHV charges'!$D:$P,COLUMN(G47)+5,FALSE)=0,"",VLOOKUP($A47,'Annex 2 Designated EHV charges'!$D:$P,COLUMN(G47)+5,FALSE)),"")</f>
        <v/>
      </c>
      <c r="H47" s="210" t="str">
        <f>IFERROR(IF(VLOOKUP($A47,'Annex 2 Designated EHV charges'!$D:$P,COLUMN(H47)+5,FALSE)=0,"",VLOOKUP($A47,'Annex 2 Designated EHV charges'!$D:$P,COLUMN(H47)+5,FALSE)),"")</f>
        <v/>
      </c>
    </row>
    <row r="48" spans="1:8" x14ac:dyDescent="0.2">
      <c r="A48" s="204" t="str">
        <f t="array" ref="A48">IFERROR(INDEX('Annex 2 Designated EHV charges'!$D$11:$D$400, MATCH(0, IF(ISBLANK('Annex 2 Designated EHV charges'!$D$11:$D$400),1, COUNTIF(A$4:$A47, 'Annex 2 Designated EHV charges'!$D$11:$D$400)), 0)),"")</f>
        <v/>
      </c>
      <c r="B48" s="203" t="str">
        <f>IF($A48="","",VLOOKUP($A48,'Annex 2 Designated EHV charges'!$D:$O,2,0))</f>
        <v/>
      </c>
      <c r="C48" s="204" t="str">
        <f>IF($A48="","",VLOOKUP($A48,'Annex 2 Designated EHV charges'!$D:$O,3,0))</f>
        <v/>
      </c>
      <c r="D48" s="203" t="str">
        <f>IF($A48="","",VLOOKUP($A48,'Annex 2 Designated EHV charges'!$D:$O,4,0))</f>
        <v/>
      </c>
      <c r="E48" s="211" t="str">
        <f>IFERROR(IF(VLOOKUP($A48,'Annex 2 Designated EHV charges'!$D:$P,COLUMN(E48)+5,FALSE)=0,"",VLOOKUP($A48,'Annex 2 Designated EHV charges'!$D:$P,COLUMN(E48)+5,FALSE)),"")</f>
        <v/>
      </c>
      <c r="F48" s="210" t="str">
        <f>IFERROR(IF(VLOOKUP($A48,'Annex 2 Designated EHV charges'!$D:$P,COLUMN(F48)+5,FALSE)=0,"",VLOOKUP($A48,'Annex 2 Designated EHV charges'!$D:$P,COLUMN(F48)+5,FALSE)),"")</f>
        <v/>
      </c>
      <c r="G48" s="210" t="str">
        <f>IFERROR(IF(VLOOKUP($A48,'Annex 2 Designated EHV charges'!$D:$P,COLUMN(G48)+5,FALSE)=0,"",VLOOKUP($A48,'Annex 2 Designated EHV charges'!$D:$P,COLUMN(G48)+5,FALSE)),"")</f>
        <v/>
      </c>
      <c r="H48" s="210" t="str">
        <f>IFERROR(IF(VLOOKUP($A48,'Annex 2 Designated EHV charges'!$D:$P,COLUMN(H48)+5,FALSE)=0,"",VLOOKUP($A48,'Annex 2 Designated EHV charges'!$D:$P,COLUMN(H48)+5,FALSE)),"")</f>
        <v/>
      </c>
    </row>
    <row r="49" spans="1:8" x14ac:dyDescent="0.2">
      <c r="A49" s="204" t="str">
        <f t="array" ref="A49">IFERROR(INDEX('Annex 2 Designated EHV charges'!$D$11:$D$400, MATCH(0, IF(ISBLANK('Annex 2 Designated EHV charges'!$D$11:$D$400),1, COUNTIF(A$4:$A48, 'Annex 2 Designated EHV charges'!$D$11:$D$400)), 0)),"")</f>
        <v/>
      </c>
      <c r="B49" s="203" t="str">
        <f>IF($A49="","",VLOOKUP($A49,'Annex 2 Designated EHV charges'!$D:$O,2,0))</f>
        <v/>
      </c>
      <c r="C49" s="204" t="str">
        <f>IF($A49="","",VLOOKUP($A49,'Annex 2 Designated EHV charges'!$D:$O,3,0))</f>
        <v/>
      </c>
      <c r="D49" s="203" t="str">
        <f>IF($A49="","",VLOOKUP($A49,'Annex 2 Designated EHV charges'!$D:$O,4,0))</f>
        <v/>
      </c>
      <c r="E49" s="211" t="str">
        <f>IFERROR(IF(VLOOKUP($A49,'Annex 2 Designated EHV charges'!$D:$P,COLUMN(E49)+5,FALSE)=0,"",VLOOKUP($A49,'Annex 2 Designated EHV charges'!$D:$P,COLUMN(E49)+5,FALSE)),"")</f>
        <v/>
      </c>
      <c r="F49" s="210" t="str">
        <f>IFERROR(IF(VLOOKUP($A49,'Annex 2 Designated EHV charges'!$D:$P,COLUMN(F49)+5,FALSE)=0,"",VLOOKUP($A49,'Annex 2 Designated EHV charges'!$D:$P,COLUMN(F49)+5,FALSE)),"")</f>
        <v/>
      </c>
      <c r="G49" s="210" t="str">
        <f>IFERROR(IF(VLOOKUP($A49,'Annex 2 Designated EHV charges'!$D:$P,COLUMN(G49)+5,FALSE)=0,"",VLOOKUP($A49,'Annex 2 Designated EHV charges'!$D:$P,COLUMN(G49)+5,FALSE)),"")</f>
        <v/>
      </c>
      <c r="H49" s="210" t="str">
        <f>IFERROR(IF(VLOOKUP($A49,'Annex 2 Designated EHV charges'!$D:$P,COLUMN(H49)+5,FALSE)=0,"",VLOOKUP($A49,'Annex 2 Designated EHV charges'!$D:$P,COLUMN(H49)+5,FALSE)),"")</f>
        <v/>
      </c>
    </row>
    <row r="50" spans="1:8" x14ac:dyDescent="0.2">
      <c r="A50" s="204" t="str">
        <f t="array" ref="A50">IFERROR(INDEX('Annex 2 Designated EHV charges'!$D$11:$D$400, MATCH(0, IF(ISBLANK('Annex 2 Designated EHV charges'!$D$11:$D$400),1, COUNTIF(A$4:$A49, 'Annex 2 Designated EHV charges'!$D$11:$D$400)), 0)),"")</f>
        <v/>
      </c>
      <c r="B50" s="203" t="str">
        <f>IF($A50="","",VLOOKUP($A50,'Annex 2 Designated EHV charges'!$D:$O,2,0))</f>
        <v/>
      </c>
      <c r="C50" s="204" t="str">
        <f>IF($A50="","",VLOOKUP($A50,'Annex 2 Designated EHV charges'!$D:$O,3,0))</f>
        <v/>
      </c>
      <c r="D50" s="203" t="str">
        <f>IF($A50="","",VLOOKUP($A50,'Annex 2 Designated EHV charges'!$D:$O,4,0))</f>
        <v/>
      </c>
      <c r="E50" s="211" t="str">
        <f>IFERROR(IF(VLOOKUP($A50,'Annex 2 Designated EHV charges'!$D:$P,COLUMN(E50)+5,FALSE)=0,"",VLOOKUP($A50,'Annex 2 Designated EHV charges'!$D:$P,COLUMN(E50)+5,FALSE)),"")</f>
        <v/>
      </c>
      <c r="F50" s="210" t="str">
        <f>IFERROR(IF(VLOOKUP($A50,'Annex 2 Designated EHV charges'!$D:$P,COLUMN(F50)+5,FALSE)=0,"",VLOOKUP($A50,'Annex 2 Designated EHV charges'!$D:$P,COLUMN(F50)+5,FALSE)),"")</f>
        <v/>
      </c>
      <c r="G50" s="210" t="str">
        <f>IFERROR(IF(VLOOKUP($A50,'Annex 2 Designated EHV charges'!$D:$P,COLUMN(G50)+5,FALSE)=0,"",VLOOKUP($A50,'Annex 2 Designated EHV charges'!$D:$P,COLUMN(G50)+5,FALSE)),"")</f>
        <v/>
      </c>
      <c r="H50" s="210" t="str">
        <f>IFERROR(IF(VLOOKUP($A50,'Annex 2 Designated EHV charges'!$D:$P,COLUMN(H50)+5,FALSE)=0,"",VLOOKUP($A50,'Annex 2 Designated EHV charges'!$D:$P,COLUMN(H50)+5,FALSE)),"")</f>
        <v/>
      </c>
    </row>
    <row r="51" spans="1:8" x14ac:dyDescent="0.2">
      <c r="A51" s="204" t="str">
        <f t="array" ref="A51">IFERROR(INDEX('Annex 2 Designated EHV charges'!$D$11:$D$400, MATCH(0, IF(ISBLANK('Annex 2 Designated EHV charges'!$D$11:$D$400),1, COUNTIF(A$4:$A50, 'Annex 2 Designated EHV charges'!$D$11:$D$400)), 0)),"")</f>
        <v/>
      </c>
      <c r="B51" s="203" t="str">
        <f>IF($A51="","",VLOOKUP($A51,'Annex 2 Designated EHV charges'!$D:$O,2,0))</f>
        <v/>
      </c>
      <c r="C51" s="204" t="str">
        <f>IF($A51="","",VLOOKUP($A51,'Annex 2 Designated EHV charges'!$D:$O,3,0))</f>
        <v/>
      </c>
      <c r="D51" s="203" t="str">
        <f>IF($A51="","",VLOOKUP($A51,'Annex 2 Designated EHV charges'!$D:$O,4,0))</f>
        <v/>
      </c>
      <c r="E51" s="211" t="str">
        <f>IFERROR(IF(VLOOKUP($A51,'Annex 2 Designated EHV charges'!$D:$P,COLUMN(E51)+5,FALSE)=0,"",VLOOKUP($A51,'Annex 2 Designated EHV charges'!$D:$P,COLUMN(E51)+5,FALSE)),"")</f>
        <v/>
      </c>
      <c r="F51" s="210" t="str">
        <f>IFERROR(IF(VLOOKUP($A51,'Annex 2 Designated EHV charges'!$D:$P,COLUMN(F51)+5,FALSE)=0,"",VLOOKUP($A51,'Annex 2 Designated EHV charges'!$D:$P,COLUMN(F51)+5,FALSE)),"")</f>
        <v/>
      </c>
      <c r="G51" s="210" t="str">
        <f>IFERROR(IF(VLOOKUP($A51,'Annex 2 Designated EHV charges'!$D:$P,COLUMN(G51)+5,FALSE)=0,"",VLOOKUP($A51,'Annex 2 Designated EHV charges'!$D:$P,COLUMN(G51)+5,FALSE)),"")</f>
        <v/>
      </c>
      <c r="H51" s="210" t="str">
        <f>IFERROR(IF(VLOOKUP($A51,'Annex 2 Designated EHV charges'!$D:$P,COLUMN(H51)+5,FALSE)=0,"",VLOOKUP($A51,'Annex 2 Designated EHV charges'!$D:$P,COLUMN(H51)+5,FALSE)),"")</f>
        <v/>
      </c>
    </row>
    <row r="52" spans="1:8" x14ac:dyDescent="0.2">
      <c r="A52" s="204" t="str">
        <f t="array" ref="A52">IFERROR(INDEX('Annex 2 Designated EHV charges'!$D$11:$D$400, MATCH(0, IF(ISBLANK('Annex 2 Designated EHV charges'!$D$11:$D$400),1, COUNTIF(A$4:$A51, 'Annex 2 Designated EHV charges'!$D$11:$D$400)), 0)),"")</f>
        <v/>
      </c>
      <c r="B52" s="203" t="str">
        <f>IF($A52="","",VLOOKUP($A52,'Annex 2 Designated EHV charges'!$D:$O,2,0))</f>
        <v/>
      </c>
      <c r="C52" s="204" t="str">
        <f>IF($A52="","",VLOOKUP($A52,'Annex 2 Designated EHV charges'!$D:$O,3,0))</f>
        <v/>
      </c>
      <c r="D52" s="203" t="str">
        <f>IF($A52="","",VLOOKUP($A52,'Annex 2 Designated EHV charges'!$D:$O,4,0))</f>
        <v/>
      </c>
      <c r="E52" s="211" t="str">
        <f>IFERROR(IF(VLOOKUP($A52,'Annex 2 Designated EHV charges'!$D:$P,COLUMN(E52)+5,FALSE)=0,"",VLOOKUP($A52,'Annex 2 Designated EHV charges'!$D:$P,COLUMN(E52)+5,FALSE)),"")</f>
        <v/>
      </c>
      <c r="F52" s="210" t="str">
        <f>IFERROR(IF(VLOOKUP($A52,'Annex 2 Designated EHV charges'!$D:$P,COLUMN(F52)+5,FALSE)=0,"",VLOOKUP($A52,'Annex 2 Designated EHV charges'!$D:$P,COLUMN(F52)+5,FALSE)),"")</f>
        <v/>
      </c>
      <c r="G52" s="210" t="str">
        <f>IFERROR(IF(VLOOKUP($A52,'Annex 2 Designated EHV charges'!$D:$P,COLUMN(G52)+5,FALSE)=0,"",VLOOKUP($A52,'Annex 2 Designated EHV charges'!$D:$P,COLUMN(G52)+5,FALSE)),"")</f>
        <v/>
      </c>
      <c r="H52" s="210" t="str">
        <f>IFERROR(IF(VLOOKUP($A52,'Annex 2 Designated EHV charges'!$D:$P,COLUMN(H52)+5,FALSE)=0,"",VLOOKUP($A52,'Annex 2 Designated EHV charges'!$D:$P,COLUMN(H52)+5,FALSE)),"")</f>
        <v/>
      </c>
    </row>
    <row r="53" spans="1:8" x14ac:dyDescent="0.2">
      <c r="A53" s="204" t="str">
        <f t="array" ref="A53">IFERROR(INDEX('Annex 2 Designated EHV charges'!$D$11:$D$400, MATCH(0, IF(ISBLANK('Annex 2 Designated EHV charges'!$D$11:$D$400),1, COUNTIF(A$4:$A52, 'Annex 2 Designated EHV charges'!$D$11:$D$400)), 0)),"")</f>
        <v/>
      </c>
      <c r="B53" s="203" t="str">
        <f>IF($A53="","",VLOOKUP($A53,'Annex 2 Designated EHV charges'!$D:$O,2,0))</f>
        <v/>
      </c>
      <c r="C53" s="204" t="str">
        <f>IF($A53="","",VLOOKUP($A53,'Annex 2 Designated EHV charges'!$D:$O,3,0))</f>
        <v/>
      </c>
      <c r="D53" s="203" t="str">
        <f>IF($A53="","",VLOOKUP($A53,'Annex 2 Designated EHV charges'!$D:$O,4,0))</f>
        <v/>
      </c>
      <c r="E53" s="211" t="str">
        <f>IFERROR(IF(VLOOKUP($A53,'Annex 2 Designated EHV charges'!$D:$P,COLUMN(E53)+5,FALSE)=0,"",VLOOKUP($A53,'Annex 2 Designated EHV charges'!$D:$P,COLUMN(E53)+5,FALSE)),"")</f>
        <v/>
      </c>
      <c r="F53" s="210" t="str">
        <f>IFERROR(IF(VLOOKUP($A53,'Annex 2 Designated EHV charges'!$D:$P,COLUMN(F53)+5,FALSE)=0,"",VLOOKUP($A53,'Annex 2 Designated EHV charges'!$D:$P,COLUMN(F53)+5,FALSE)),"")</f>
        <v/>
      </c>
      <c r="G53" s="210" t="str">
        <f>IFERROR(IF(VLOOKUP($A53,'Annex 2 Designated EHV charges'!$D:$P,COLUMN(G53)+5,FALSE)=0,"",VLOOKUP($A53,'Annex 2 Designated EHV charges'!$D:$P,COLUMN(G53)+5,FALSE)),"")</f>
        <v/>
      </c>
      <c r="H53" s="210" t="str">
        <f>IFERROR(IF(VLOOKUP($A53,'Annex 2 Designated EHV charges'!$D:$P,COLUMN(H53)+5,FALSE)=0,"",VLOOKUP($A53,'Annex 2 Designated EHV charges'!$D:$P,COLUMN(H53)+5,FALSE)),"")</f>
        <v/>
      </c>
    </row>
    <row r="54" spans="1:8" x14ac:dyDescent="0.2">
      <c r="A54" s="204" t="str">
        <f t="array" ref="A54">IFERROR(INDEX('Annex 2 Designated EHV charges'!$D$11:$D$400, MATCH(0, IF(ISBLANK('Annex 2 Designated EHV charges'!$D$11:$D$400),1, COUNTIF(A$4:$A53, 'Annex 2 Designated EHV charges'!$D$11:$D$400)), 0)),"")</f>
        <v/>
      </c>
      <c r="B54" s="203" t="str">
        <f>IF($A54="","",VLOOKUP($A54,'Annex 2 Designated EHV charges'!$D:$O,2,0))</f>
        <v/>
      </c>
      <c r="C54" s="204" t="str">
        <f>IF($A54="","",VLOOKUP($A54,'Annex 2 Designated EHV charges'!$D:$O,3,0))</f>
        <v/>
      </c>
      <c r="D54" s="203" t="str">
        <f>IF($A54="","",VLOOKUP($A54,'Annex 2 Designated EHV charges'!$D:$O,4,0))</f>
        <v/>
      </c>
      <c r="E54" s="211" t="str">
        <f>IFERROR(IF(VLOOKUP($A54,'Annex 2 Designated EHV charges'!$D:$P,COLUMN(E54)+5,FALSE)=0,"",VLOOKUP($A54,'Annex 2 Designated EHV charges'!$D:$P,COLUMN(E54)+5,FALSE)),"")</f>
        <v/>
      </c>
      <c r="F54" s="210" t="str">
        <f>IFERROR(IF(VLOOKUP($A54,'Annex 2 Designated EHV charges'!$D:$P,COLUMN(F54)+5,FALSE)=0,"",VLOOKUP($A54,'Annex 2 Designated EHV charges'!$D:$P,COLUMN(F54)+5,FALSE)),"")</f>
        <v/>
      </c>
      <c r="G54" s="210" t="str">
        <f>IFERROR(IF(VLOOKUP($A54,'Annex 2 Designated EHV charges'!$D:$P,COLUMN(G54)+5,FALSE)=0,"",VLOOKUP($A54,'Annex 2 Designated EHV charges'!$D:$P,COLUMN(G54)+5,FALSE)),"")</f>
        <v/>
      </c>
      <c r="H54" s="210" t="str">
        <f>IFERROR(IF(VLOOKUP($A54,'Annex 2 Designated EHV charges'!$D:$P,COLUMN(H54)+5,FALSE)=0,"",VLOOKUP($A54,'Annex 2 Designated EHV charges'!$D:$P,COLUMN(H54)+5,FALSE)),"")</f>
        <v/>
      </c>
    </row>
    <row r="55" spans="1:8" x14ac:dyDescent="0.2">
      <c r="A55" s="204" t="str">
        <f t="array" ref="A55">IFERROR(INDEX('Annex 2 Designated EHV charges'!$D$11:$D$400, MATCH(0, IF(ISBLANK('Annex 2 Designated EHV charges'!$D$11:$D$400),1, COUNTIF(A$4:$A54, 'Annex 2 Designated EHV charges'!$D$11:$D$400)), 0)),"")</f>
        <v/>
      </c>
      <c r="B55" s="203" t="str">
        <f>IF($A55="","",VLOOKUP($A55,'Annex 2 Designated EHV charges'!$D:$O,2,0))</f>
        <v/>
      </c>
      <c r="C55" s="204" t="str">
        <f>IF($A55="","",VLOOKUP($A55,'Annex 2 Designated EHV charges'!$D:$O,3,0))</f>
        <v/>
      </c>
      <c r="D55" s="203" t="str">
        <f>IF($A55="","",VLOOKUP($A55,'Annex 2 Designated EHV charges'!$D:$O,4,0))</f>
        <v/>
      </c>
      <c r="E55" s="211" t="str">
        <f>IFERROR(IF(VLOOKUP($A55,'Annex 2 Designated EHV charges'!$D:$P,COLUMN(E55)+5,FALSE)=0,"",VLOOKUP($A55,'Annex 2 Designated EHV charges'!$D:$P,COLUMN(E55)+5,FALSE)),"")</f>
        <v/>
      </c>
      <c r="F55" s="210" t="str">
        <f>IFERROR(IF(VLOOKUP($A55,'Annex 2 Designated EHV charges'!$D:$P,COLUMN(F55)+5,FALSE)=0,"",VLOOKUP($A55,'Annex 2 Designated EHV charges'!$D:$P,COLUMN(F55)+5,FALSE)),"")</f>
        <v/>
      </c>
      <c r="G55" s="210" t="str">
        <f>IFERROR(IF(VLOOKUP($A55,'Annex 2 Designated EHV charges'!$D:$P,COLUMN(G55)+5,FALSE)=0,"",VLOOKUP($A55,'Annex 2 Designated EHV charges'!$D:$P,COLUMN(G55)+5,FALSE)),"")</f>
        <v/>
      </c>
      <c r="H55" s="210" t="str">
        <f>IFERROR(IF(VLOOKUP($A55,'Annex 2 Designated EHV charges'!$D:$P,COLUMN(H55)+5,FALSE)=0,"",VLOOKUP($A55,'Annex 2 Designated EHV charges'!$D:$P,COLUMN(H55)+5,FALSE)),"")</f>
        <v/>
      </c>
    </row>
    <row r="56" spans="1:8" x14ac:dyDescent="0.2">
      <c r="A56" s="204" t="str">
        <f t="array" ref="A56">IFERROR(INDEX('Annex 2 Designated EHV charges'!$D$11:$D$400, MATCH(0, IF(ISBLANK('Annex 2 Designated EHV charges'!$D$11:$D$400),1, COUNTIF(A$4:$A55, 'Annex 2 Designated EHV charges'!$D$11:$D$400)), 0)),"")</f>
        <v/>
      </c>
      <c r="B56" s="203" t="str">
        <f>IF($A56="","",VLOOKUP($A56,'Annex 2 Designated EHV charges'!$D:$O,2,0))</f>
        <v/>
      </c>
      <c r="C56" s="204" t="str">
        <f>IF($A56="","",VLOOKUP($A56,'Annex 2 Designated EHV charges'!$D:$O,3,0))</f>
        <v/>
      </c>
      <c r="D56" s="203" t="str">
        <f>IF($A56="","",VLOOKUP($A56,'Annex 2 Designated EHV charges'!$D:$O,4,0))</f>
        <v/>
      </c>
      <c r="E56" s="211" t="str">
        <f>IFERROR(IF(VLOOKUP($A56,'Annex 2 Designated EHV charges'!$D:$P,COLUMN(E56)+5,FALSE)=0,"",VLOOKUP($A56,'Annex 2 Designated EHV charges'!$D:$P,COLUMN(E56)+5,FALSE)),"")</f>
        <v/>
      </c>
      <c r="F56" s="210" t="str">
        <f>IFERROR(IF(VLOOKUP($A56,'Annex 2 Designated EHV charges'!$D:$P,COLUMN(F56)+5,FALSE)=0,"",VLOOKUP($A56,'Annex 2 Designated EHV charges'!$D:$P,COLUMN(F56)+5,FALSE)),"")</f>
        <v/>
      </c>
      <c r="G56" s="210" t="str">
        <f>IFERROR(IF(VLOOKUP($A56,'Annex 2 Designated EHV charges'!$D:$P,COLUMN(G56)+5,FALSE)=0,"",VLOOKUP($A56,'Annex 2 Designated EHV charges'!$D:$P,COLUMN(G56)+5,FALSE)),"")</f>
        <v/>
      </c>
      <c r="H56" s="210" t="str">
        <f>IFERROR(IF(VLOOKUP($A56,'Annex 2 Designated EHV charges'!$D:$P,COLUMN(H56)+5,FALSE)=0,"",VLOOKUP($A56,'Annex 2 Designated EHV charges'!$D:$P,COLUMN(H56)+5,FALSE)),"")</f>
        <v/>
      </c>
    </row>
    <row r="57" spans="1:8" x14ac:dyDescent="0.2">
      <c r="A57" s="204" t="str">
        <f t="array" ref="A57">IFERROR(INDEX('Annex 2 Designated EHV charges'!$D$11:$D$400, MATCH(0, IF(ISBLANK('Annex 2 Designated EHV charges'!$D$11:$D$400),1, COUNTIF(A$4:$A56, 'Annex 2 Designated EHV charges'!$D$11:$D$400)), 0)),"")</f>
        <v/>
      </c>
      <c r="B57" s="203" t="str">
        <f>IF($A57="","",VLOOKUP($A57,'Annex 2 Designated EHV charges'!$D:$O,2,0))</f>
        <v/>
      </c>
      <c r="C57" s="204" t="str">
        <f>IF($A57="","",VLOOKUP($A57,'Annex 2 Designated EHV charges'!$D:$O,3,0))</f>
        <v/>
      </c>
      <c r="D57" s="203" t="str">
        <f>IF($A57="","",VLOOKUP($A57,'Annex 2 Designated EHV charges'!$D:$O,4,0))</f>
        <v/>
      </c>
      <c r="E57" s="211" t="str">
        <f>IFERROR(IF(VLOOKUP($A57,'Annex 2 Designated EHV charges'!$D:$P,COLUMN(E57)+5,FALSE)=0,"",VLOOKUP($A57,'Annex 2 Designated EHV charges'!$D:$P,COLUMN(E57)+5,FALSE)),"")</f>
        <v/>
      </c>
      <c r="F57" s="210" t="str">
        <f>IFERROR(IF(VLOOKUP($A57,'Annex 2 Designated EHV charges'!$D:$P,COLUMN(F57)+5,FALSE)=0,"",VLOOKUP($A57,'Annex 2 Designated EHV charges'!$D:$P,COLUMN(F57)+5,FALSE)),"")</f>
        <v/>
      </c>
      <c r="G57" s="210" t="str">
        <f>IFERROR(IF(VLOOKUP($A57,'Annex 2 Designated EHV charges'!$D:$P,COLUMN(G57)+5,FALSE)=0,"",VLOOKUP($A57,'Annex 2 Designated EHV charges'!$D:$P,COLUMN(G57)+5,FALSE)),"")</f>
        <v/>
      </c>
      <c r="H57" s="210" t="str">
        <f>IFERROR(IF(VLOOKUP($A57,'Annex 2 Designated EHV charges'!$D:$P,COLUMN(H57)+5,FALSE)=0,"",VLOOKUP($A57,'Annex 2 Designated EHV charges'!$D:$P,COLUMN(H57)+5,FALSE)),"")</f>
        <v/>
      </c>
    </row>
    <row r="58" spans="1:8" x14ac:dyDescent="0.2">
      <c r="A58" s="204" t="str">
        <f t="array" ref="A58">IFERROR(INDEX('Annex 2 Designated EHV charges'!$D$11:$D$400, MATCH(0, IF(ISBLANK('Annex 2 Designated EHV charges'!$D$11:$D$400),1, COUNTIF(A$4:$A57, 'Annex 2 Designated EHV charges'!$D$11:$D$400)), 0)),"")</f>
        <v/>
      </c>
      <c r="B58" s="203" t="str">
        <f>IF($A58="","",VLOOKUP($A58,'Annex 2 Designated EHV charges'!$D:$O,2,0))</f>
        <v/>
      </c>
      <c r="C58" s="204" t="str">
        <f>IF($A58="","",VLOOKUP($A58,'Annex 2 Designated EHV charges'!$D:$O,3,0))</f>
        <v/>
      </c>
      <c r="D58" s="203" t="str">
        <f>IF($A58="","",VLOOKUP($A58,'Annex 2 Designated EHV charges'!$D:$O,4,0))</f>
        <v/>
      </c>
      <c r="E58" s="211" t="str">
        <f>IFERROR(IF(VLOOKUP($A58,'Annex 2 Designated EHV charges'!$D:$P,COLUMN(E58)+5,FALSE)=0,"",VLOOKUP($A58,'Annex 2 Designated EHV charges'!$D:$P,COLUMN(E58)+5,FALSE)),"")</f>
        <v/>
      </c>
      <c r="F58" s="210" t="str">
        <f>IFERROR(IF(VLOOKUP($A58,'Annex 2 Designated EHV charges'!$D:$P,COLUMN(F58)+5,FALSE)=0,"",VLOOKUP($A58,'Annex 2 Designated EHV charges'!$D:$P,COLUMN(F58)+5,FALSE)),"")</f>
        <v/>
      </c>
      <c r="G58" s="210" t="str">
        <f>IFERROR(IF(VLOOKUP($A58,'Annex 2 Designated EHV charges'!$D:$P,COLUMN(G58)+5,FALSE)=0,"",VLOOKUP($A58,'Annex 2 Designated EHV charges'!$D:$P,COLUMN(G58)+5,FALSE)),"")</f>
        <v/>
      </c>
      <c r="H58" s="210" t="str">
        <f>IFERROR(IF(VLOOKUP($A58,'Annex 2 Designated EHV charges'!$D:$P,COLUMN(H58)+5,FALSE)=0,"",VLOOKUP($A58,'Annex 2 Designated EHV charges'!$D:$P,COLUMN(H58)+5,FALSE)),"")</f>
        <v/>
      </c>
    </row>
    <row r="59" spans="1:8" x14ac:dyDescent="0.2">
      <c r="A59" s="204" t="str">
        <f t="array" ref="A59">IFERROR(INDEX('Annex 2 Designated EHV charges'!$D$11:$D$400, MATCH(0, IF(ISBLANK('Annex 2 Designated EHV charges'!$D$11:$D$400),1, COUNTIF(A$4:$A58, 'Annex 2 Designated EHV charges'!$D$11:$D$400)), 0)),"")</f>
        <v/>
      </c>
      <c r="B59" s="203" t="str">
        <f>IF($A59="","",VLOOKUP($A59,'Annex 2 Designated EHV charges'!$D:$O,2,0))</f>
        <v/>
      </c>
      <c r="C59" s="204" t="str">
        <f>IF($A59="","",VLOOKUP($A59,'Annex 2 Designated EHV charges'!$D:$O,3,0))</f>
        <v/>
      </c>
      <c r="D59" s="203" t="str">
        <f>IF($A59="","",VLOOKUP($A59,'Annex 2 Designated EHV charges'!$D:$O,4,0))</f>
        <v/>
      </c>
      <c r="E59" s="211" t="str">
        <f>IFERROR(IF(VLOOKUP($A59,'Annex 2 Designated EHV charges'!$D:$P,COLUMN(E59)+5,FALSE)=0,"",VLOOKUP($A59,'Annex 2 Designated EHV charges'!$D:$P,COLUMN(E59)+5,FALSE)),"")</f>
        <v/>
      </c>
      <c r="F59" s="210" t="str">
        <f>IFERROR(IF(VLOOKUP($A59,'Annex 2 Designated EHV charges'!$D:$P,COLUMN(F59)+5,FALSE)=0,"",VLOOKUP($A59,'Annex 2 Designated EHV charges'!$D:$P,COLUMN(F59)+5,FALSE)),"")</f>
        <v/>
      </c>
      <c r="G59" s="210" t="str">
        <f>IFERROR(IF(VLOOKUP($A59,'Annex 2 Designated EHV charges'!$D:$P,COLUMN(G59)+5,FALSE)=0,"",VLOOKUP($A59,'Annex 2 Designated EHV charges'!$D:$P,COLUMN(G59)+5,FALSE)),"")</f>
        <v/>
      </c>
      <c r="H59" s="210" t="str">
        <f>IFERROR(IF(VLOOKUP($A59,'Annex 2 Designated EHV charges'!$D:$P,COLUMN(H59)+5,FALSE)=0,"",VLOOKUP($A59,'Annex 2 Designated EHV charges'!$D:$P,COLUMN(H59)+5,FALSE)),"")</f>
        <v/>
      </c>
    </row>
    <row r="60" spans="1:8" x14ac:dyDescent="0.2">
      <c r="A60" s="204" t="str">
        <f t="array" ref="A60">IFERROR(INDEX('Annex 2 Designated EHV charges'!$D$11:$D$400, MATCH(0, IF(ISBLANK('Annex 2 Designated EHV charges'!$D$11:$D$400),1, COUNTIF(A$4:$A59, 'Annex 2 Designated EHV charges'!$D$11:$D$400)), 0)),"")</f>
        <v/>
      </c>
      <c r="B60" s="203" t="str">
        <f>IF($A60="","",VLOOKUP($A60,'Annex 2 Designated EHV charges'!$D:$O,2,0))</f>
        <v/>
      </c>
      <c r="C60" s="204" t="str">
        <f>IF($A60="","",VLOOKUP($A60,'Annex 2 Designated EHV charges'!$D:$O,3,0))</f>
        <v/>
      </c>
      <c r="D60" s="203" t="str">
        <f>IF($A60="","",VLOOKUP($A60,'Annex 2 Designated EHV charges'!$D:$O,4,0))</f>
        <v/>
      </c>
      <c r="E60" s="211" t="str">
        <f>IFERROR(IF(VLOOKUP($A60,'Annex 2 Designated EHV charges'!$D:$P,COLUMN(E60)+5,FALSE)=0,"",VLOOKUP($A60,'Annex 2 Designated EHV charges'!$D:$P,COLUMN(E60)+5,FALSE)),"")</f>
        <v/>
      </c>
      <c r="F60" s="210" t="str">
        <f>IFERROR(IF(VLOOKUP($A60,'Annex 2 Designated EHV charges'!$D:$P,COLUMN(F60)+5,FALSE)=0,"",VLOOKUP($A60,'Annex 2 Designated EHV charges'!$D:$P,COLUMN(F60)+5,FALSE)),"")</f>
        <v/>
      </c>
      <c r="G60" s="210" t="str">
        <f>IFERROR(IF(VLOOKUP($A60,'Annex 2 Designated EHV charges'!$D:$P,COLUMN(G60)+5,FALSE)=0,"",VLOOKUP($A60,'Annex 2 Designated EHV charges'!$D:$P,COLUMN(G60)+5,FALSE)),"")</f>
        <v/>
      </c>
      <c r="H60" s="210" t="str">
        <f>IFERROR(IF(VLOOKUP($A60,'Annex 2 Designated EHV charges'!$D:$P,COLUMN(H60)+5,FALSE)=0,"",VLOOKUP($A60,'Annex 2 Designated EHV charges'!$D:$P,COLUMN(H60)+5,FALSE)),"")</f>
        <v/>
      </c>
    </row>
    <row r="61" spans="1:8" x14ac:dyDescent="0.2">
      <c r="A61" s="204" t="str">
        <f t="array" ref="A61">IFERROR(INDEX('Annex 2 Designated EHV charges'!$D$11:$D$400, MATCH(0, IF(ISBLANK('Annex 2 Designated EHV charges'!$D$11:$D$400),1, COUNTIF(A$4:$A60, 'Annex 2 Designated EHV charges'!$D$11:$D$400)), 0)),"")</f>
        <v/>
      </c>
      <c r="B61" s="203" t="str">
        <f>IF($A61="","",VLOOKUP($A61,'Annex 2 Designated EHV charges'!$D:$O,2,0))</f>
        <v/>
      </c>
      <c r="C61" s="204" t="str">
        <f>IF($A61="","",VLOOKUP($A61,'Annex 2 Designated EHV charges'!$D:$O,3,0))</f>
        <v/>
      </c>
      <c r="D61" s="203" t="str">
        <f>IF($A61="","",VLOOKUP($A61,'Annex 2 Designated EHV charges'!$D:$O,4,0))</f>
        <v/>
      </c>
      <c r="E61" s="211" t="str">
        <f>IFERROR(IF(VLOOKUP($A61,'Annex 2 Designated EHV charges'!$D:$P,COLUMN(E61)+5,FALSE)=0,"",VLOOKUP($A61,'Annex 2 Designated EHV charges'!$D:$P,COLUMN(E61)+5,FALSE)),"")</f>
        <v/>
      </c>
      <c r="F61" s="210" t="str">
        <f>IFERROR(IF(VLOOKUP($A61,'Annex 2 Designated EHV charges'!$D:$P,COLUMN(F61)+5,FALSE)=0,"",VLOOKUP($A61,'Annex 2 Designated EHV charges'!$D:$P,COLUMN(F61)+5,FALSE)),"")</f>
        <v/>
      </c>
      <c r="G61" s="210" t="str">
        <f>IFERROR(IF(VLOOKUP($A61,'Annex 2 Designated EHV charges'!$D:$P,COLUMN(G61)+5,FALSE)=0,"",VLOOKUP($A61,'Annex 2 Designated EHV charges'!$D:$P,COLUMN(G61)+5,FALSE)),"")</f>
        <v/>
      </c>
      <c r="H61" s="210" t="str">
        <f>IFERROR(IF(VLOOKUP($A61,'Annex 2 Designated EHV charges'!$D:$P,COLUMN(H61)+5,FALSE)=0,"",VLOOKUP($A61,'Annex 2 Designated EHV charges'!$D:$P,COLUMN(H61)+5,FALSE)),"")</f>
        <v/>
      </c>
    </row>
    <row r="62" spans="1:8" x14ac:dyDescent="0.2">
      <c r="A62" s="204" t="str">
        <f t="array" ref="A62">IFERROR(INDEX('Annex 2 Designated EHV charges'!$D$11:$D$400, MATCH(0, IF(ISBLANK('Annex 2 Designated EHV charges'!$D$11:$D$400),1, COUNTIF(A$4:$A61, 'Annex 2 Designated EHV charges'!$D$11:$D$400)), 0)),"")</f>
        <v/>
      </c>
      <c r="B62" s="203" t="str">
        <f>IF($A62="","",VLOOKUP($A62,'Annex 2 Designated EHV charges'!$D:$O,2,0))</f>
        <v/>
      </c>
      <c r="C62" s="204" t="str">
        <f>IF($A62="","",VLOOKUP($A62,'Annex 2 Designated EHV charges'!$D:$O,3,0))</f>
        <v/>
      </c>
      <c r="D62" s="203" t="str">
        <f>IF($A62="","",VLOOKUP($A62,'Annex 2 Designated EHV charges'!$D:$O,4,0))</f>
        <v/>
      </c>
      <c r="E62" s="211" t="str">
        <f>IFERROR(IF(VLOOKUP($A62,'Annex 2 Designated EHV charges'!$D:$P,COLUMN(E62)+5,FALSE)=0,"",VLOOKUP($A62,'Annex 2 Designated EHV charges'!$D:$P,COLUMN(E62)+5,FALSE)),"")</f>
        <v/>
      </c>
      <c r="F62" s="210" t="str">
        <f>IFERROR(IF(VLOOKUP($A62,'Annex 2 Designated EHV charges'!$D:$P,COLUMN(F62)+5,FALSE)=0,"",VLOOKUP($A62,'Annex 2 Designated EHV charges'!$D:$P,COLUMN(F62)+5,FALSE)),"")</f>
        <v/>
      </c>
      <c r="G62" s="210" t="str">
        <f>IFERROR(IF(VLOOKUP($A62,'Annex 2 Designated EHV charges'!$D:$P,COLUMN(G62)+5,FALSE)=0,"",VLOOKUP($A62,'Annex 2 Designated EHV charges'!$D:$P,COLUMN(G62)+5,FALSE)),"")</f>
        <v/>
      </c>
      <c r="H62" s="210" t="str">
        <f>IFERROR(IF(VLOOKUP($A62,'Annex 2 Designated EHV charges'!$D:$P,COLUMN(H62)+5,FALSE)=0,"",VLOOKUP($A62,'Annex 2 Designated EHV charges'!$D:$P,COLUMN(H62)+5,FALSE)),"")</f>
        <v/>
      </c>
    </row>
    <row r="63" spans="1:8" x14ac:dyDescent="0.2">
      <c r="A63" s="204" t="str">
        <f t="array" ref="A63">IFERROR(INDEX('Annex 2 Designated EHV charges'!$D$11:$D$400, MATCH(0, IF(ISBLANK('Annex 2 Designated EHV charges'!$D$11:$D$400),1, COUNTIF(A$4:$A62, 'Annex 2 Designated EHV charges'!$D$11:$D$400)), 0)),"")</f>
        <v/>
      </c>
      <c r="B63" s="203" t="str">
        <f>IF($A63="","",VLOOKUP($A63,'Annex 2 Designated EHV charges'!$D:$O,2,0))</f>
        <v/>
      </c>
      <c r="C63" s="204" t="str">
        <f>IF($A63="","",VLOOKUP($A63,'Annex 2 Designated EHV charges'!$D:$O,3,0))</f>
        <v/>
      </c>
      <c r="D63" s="203" t="str">
        <f>IF($A63="","",VLOOKUP($A63,'Annex 2 Designated EHV charges'!$D:$O,4,0))</f>
        <v/>
      </c>
      <c r="E63" s="211" t="str">
        <f>IFERROR(IF(VLOOKUP($A63,'Annex 2 Designated EHV charges'!$D:$P,COLUMN(E63)+5,FALSE)=0,"",VLOOKUP($A63,'Annex 2 Designated EHV charges'!$D:$P,COLUMN(E63)+5,FALSE)),"")</f>
        <v/>
      </c>
      <c r="F63" s="210" t="str">
        <f>IFERROR(IF(VLOOKUP($A63,'Annex 2 Designated EHV charges'!$D:$P,COLUMN(F63)+5,FALSE)=0,"",VLOOKUP($A63,'Annex 2 Designated EHV charges'!$D:$P,COLUMN(F63)+5,FALSE)),"")</f>
        <v/>
      </c>
      <c r="G63" s="210" t="str">
        <f>IFERROR(IF(VLOOKUP($A63,'Annex 2 Designated EHV charges'!$D:$P,COLUMN(G63)+5,FALSE)=0,"",VLOOKUP($A63,'Annex 2 Designated EHV charges'!$D:$P,COLUMN(G63)+5,FALSE)),"")</f>
        <v/>
      </c>
      <c r="H63" s="210" t="str">
        <f>IFERROR(IF(VLOOKUP($A63,'Annex 2 Designated EHV charges'!$D:$P,COLUMN(H63)+5,FALSE)=0,"",VLOOKUP($A63,'Annex 2 Designated EHV charges'!$D:$P,COLUMN(H63)+5,FALSE)),"")</f>
        <v/>
      </c>
    </row>
    <row r="64" spans="1:8" x14ac:dyDescent="0.2">
      <c r="A64" s="204" t="str">
        <f t="array" ref="A64">IFERROR(INDEX('Annex 2 Designated EHV charges'!$D$11:$D$400, MATCH(0, IF(ISBLANK('Annex 2 Designated EHV charges'!$D$11:$D$400),1, COUNTIF(A$4:$A63, 'Annex 2 Designated EHV charges'!$D$11:$D$400)), 0)),"")</f>
        <v/>
      </c>
      <c r="B64" s="203" t="str">
        <f>IF($A64="","",VLOOKUP($A64,'Annex 2 Designated EHV charges'!$D:$O,2,0))</f>
        <v/>
      </c>
      <c r="C64" s="204" t="str">
        <f>IF($A64="","",VLOOKUP($A64,'Annex 2 Designated EHV charges'!$D:$O,3,0))</f>
        <v/>
      </c>
      <c r="D64" s="203" t="str">
        <f>IF($A64="","",VLOOKUP($A64,'Annex 2 Designated EHV charges'!$D:$O,4,0))</f>
        <v/>
      </c>
      <c r="E64" s="211" t="str">
        <f>IFERROR(IF(VLOOKUP($A64,'Annex 2 Designated EHV charges'!$D:$P,COLUMN(E64)+5,FALSE)=0,"",VLOOKUP($A64,'Annex 2 Designated EHV charges'!$D:$P,COLUMN(E64)+5,FALSE)),"")</f>
        <v/>
      </c>
      <c r="F64" s="210" t="str">
        <f>IFERROR(IF(VLOOKUP($A64,'Annex 2 Designated EHV charges'!$D:$P,COLUMN(F64)+5,FALSE)=0,"",VLOOKUP($A64,'Annex 2 Designated EHV charges'!$D:$P,COLUMN(F64)+5,FALSE)),"")</f>
        <v/>
      </c>
      <c r="G64" s="210" t="str">
        <f>IFERROR(IF(VLOOKUP($A64,'Annex 2 Designated EHV charges'!$D:$P,COLUMN(G64)+5,FALSE)=0,"",VLOOKUP($A64,'Annex 2 Designated EHV charges'!$D:$P,COLUMN(G64)+5,FALSE)),"")</f>
        <v/>
      </c>
      <c r="H64" s="210" t="str">
        <f>IFERROR(IF(VLOOKUP($A64,'Annex 2 Designated EHV charges'!$D:$P,COLUMN(H64)+5,FALSE)=0,"",VLOOKUP($A64,'Annex 2 Designated EHV charges'!$D:$P,COLUMN(H64)+5,FALSE)),"")</f>
        <v/>
      </c>
    </row>
    <row r="65" spans="1:8" x14ac:dyDescent="0.2">
      <c r="A65" s="204" t="str">
        <f t="array" ref="A65">IFERROR(INDEX('Annex 2 Designated EHV charges'!$D$11:$D$400, MATCH(0, IF(ISBLANK('Annex 2 Designated EHV charges'!$D$11:$D$400),1, COUNTIF(A$4:$A64, 'Annex 2 Designated EHV charges'!$D$11:$D$400)), 0)),"")</f>
        <v/>
      </c>
      <c r="B65" s="203" t="str">
        <f>IF($A65="","",VLOOKUP($A65,'Annex 2 Designated EHV charges'!$D:$O,2,0))</f>
        <v/>
      </c>
      <c r="C65" s="204" t="str">
        <f>IF($A65="","",VLOOKUP($A65,'Annex 2 Designated EHV charges'!$D:$O,3,0))</f>
        <v/>
      </c>
      <c r="D65" s="203" t="str">
        <f>IF($A65="","",VLOOKUP($A65,'Annex 2 Designated EHV charges'!$D:$O,4,0))</f>
        <v/>
      </c>
      <c r="E65" s="211" t="str">
        <f>IFERROR(IF(VLOOKUP($A65,'Annex 2 Designated EHV charges'!$D:$P,COLUMN(E65)+5,FALSE)=0,"",VLOOKUP($A65,'Annex 2 Designated EHV charges'!$D:$P,COLUMN(E65)+5,FALSE)),"")</f>
        <v/>
      </c>
      <c r="F65" s="210" t="str">
        <f>IFERROR(IF(VLOOKUP($A65,'Annex 2 Designated EHV charges'!$D:$P,COLUMN(F65)+5,FALSE)=0,"",VLOOKUP($A65,'Annex 2 Designated EHV charges'!$D:$P,COLUMN(F65)+5,FALSE)),"")</f>
        <v/>
      </c>
      <c r="G65" s="210" t="str">
        <f>IFERROR(IF(VLOOKUP($A65,'Annex 2 Designated EHV charges'!$D:$P,COLUMN(G65)+5,FALSE)=0,"",VLOOKUP($A65,'Annex 2 Designated EHV charges'!$D:$P,COLUMN(G65)+5,FALSE)),"")</f>
        <v/>
      </c>
      <c r="H65" s="210" t="str">
        <f>IFERROR(IF(VLOOKUP($A65,'Annex 2 Designated EHV charges'!$D:$P,COLUMN(H65)+5,FALSE)=0,"",VLOOKUP($A65,'Annex 2 Designated EHV charges'!$D:$P,COLUMN(H65)+5,FALSE)),"")</f>
        <v/>
      </c>
    </row>
    <row r="66" spans="1:8" x14ac:dyDescent="0.2">
      <c r="A66" s="204" t="str">
        <f t="array" ref="A66">IFERROR(INDEX('Annex 2 Designated EHV charges'!$D$11:$D$400, MATCH(0, IF(ISBLANK('Annex 2 Designated EHV charges'!$D$11:$D$400),1, COUNTIF(A$4:$A65, 'Annex 2 Designated EHV charges'!$D$11:$D$400)), 0)),"")</f>
        <v/>
      </c>
      <c r="B66" s="203" t="str">
        <f>IF($A66="","",VLOOKUP($A66,'Annex 2 Designated EHV charges'!$D:$O,2,0))</f>
        <v/>
      </c>
      <c r="C66" s="204" t="str">
        <f>IF($A66="","",VLOOKUP($A66,'Annex 2 Designated EHV charges'!$D:$O,3,0))</f>
        <v/>
      </c>
      <c r="D66" s="203" t="str">
        <f>IF($A66="","",VLOOKUP($A66,'Annex 2 Designated EHV charges'!$D:$O,4,0))</f>
        <v/>
      </c>
      <c r="E66" s="211" t="str">
        <f>IFERROR(IF(VLOOKUP($A66,'Annex 2 Designated EHV charges'!$D:$P,COLUMN(E66)+5,FALSE)=0,"",VLOOKUP($A66,'Annex 2 Designated EHV charges'!$D:$P,COLUMN(E66)+5,FALSE)),"")</f>
        <v/>
      </c>
      <c r="F66" s="210" t="str">
        <f>IFERROR(IF(VLOOKUP($A66,'Annex 2 Designated EHV charges'!$D:$P,COLUMN(F66)+5,FALSE)=0,"",VLOOKUP($A66,'Annex 2 Designated EHV charges'!$D:$P,COLUMN(F66)+5,FALSE)),"")</f>
        <v/>
      </c>
      <c r="G66" s="210" t="str">
        <f>IFERROR(IF(VLOOKUP($A66,'Annex 2 Designated EHV charges'!$D:$P,COLUMN(G66)+5,FALSE)=0,"",VLOOKUP($A66,'Annex 2 Designated EHV charges'!$D:$P,COLUMN(G66)+5,FALSE)),"")</f>
        <v/>
      </c>
      <c r="H66" s="210" t="str">
        <f>IFERROR(IF(VLOOKUP($A66,'Annex 2 Designated EHV charges'!$D:$P,COLUMN(H66)+5,FALSE)=0,"",VLOOKUP($A66,'Annex 2 Designated EHV charges'!$D:$P,COLUMN(H66)+5,FALSE)),"")</f>
        <v/>
      </c>
    </row>
    <row r="67" spans="1:8" x14ac:dyDescent="0.2">
      <c r="A67" s="204" t="str">
        <f t="array" ref="A67">IFERROR(INDEX('Annex 2 Designated EHV charges'!$D$11:$D$400, MATCH(0, IF(ISBLANK('Annex 2 Designated EHV charges'!$D$11:$D$400),1, COUNTIF(A$4:$A66, 'Annex 2 Designated EHV charges'!$D$11:$D$400)), 0)),"")</f>
        <v/>
      </c>
      <c r="B67" s="203" t="str">
        <f>IF($A67="","",VLOOKUP($A67,'Annex 2 Designated EHV charges'!$D:$O,2,0))</f>
        <v/>
      </c>
      <c r="C67" s="204" t="str">
        <f>IF($A67="","",VLOOKUP($A67,'Annex 2 Designated EHV charges'!$D:$O,3,0))</f>
        <v/>
      </c>
      <c r="D67" s="203" t="str">
        <f>IF($A67="","",VLOOKUP($A67,'Annex 2 Designated EHV charges'!$D:$O,4,0))</f>
        <v/>
      </c>
      <c r="E67" s="211" t="str">
        <f>IFERROR(IF(VLOOKUP($A67,'Annex 2 Designated EHV charges'!$D:$P,COLUMN(E67)+5,FALSE)=0,"",VLOOKUP($A67,'Annex 2 Designated EHV charges'!$D:$P,COLUMN(E67)+5,FALSE)),"")</f>
        <v/>
      </c>
      <c r="F67" s="210" t="str">
        <f>IFERROR(IF(VLOOKUP($A67,'Annex 2 Designated EHV charges'!$D:$P,COLUMN(F67)+5,FALSE)=0,"",VLOOKUP($A67,'Annex 2 Designated EHV charges'!$D:$P,COLUMN(F67)+5,FALSE)),"")</f>
        <v/>
      </c>
      <c r="G67" s="210" t="str">
        <f>IFERROR(IF(VLOOKUP($A67,'Annex 2 Designated EHV charges'!$D:$P,COLUMN(G67)+5,FALSE)=0,"",VLOOKUP($A67,'Annex 2 Designated EHV charges'!$D:$P,COLUMN(G67)+5,FALSE)),"")</f>
        <v/>
      </c>
      <c r="H67" s="210" t="str">
        <f>IFERROR(IF(VLOOKUP($A67,'Annex 2 Designated EHV charges'!$D:$P,COLUMN(H67)+5,FALSE)=0,"",VLOOKUP($A67,'Annex 2 Designated EHV charges'!$D:$P,COLUMN(H67)+5,FALSE)),"")</f>
        <v/>
      </c>
    </row>
    <row r="68" spans="1:8" x14ac:dyDescent="0.2">
      <c r="A68" s="204" t="str">
        <f t="array" ref="A68">IFERROR(INDEX('Annex 2 Designated EHV charges'!$D$11:$D$400, MATCH(0, IF(ISBLANK('Annex 2 Designated EHV charges'!$D$11:$D$400),1, COUNTIF(A$4:$A67, 'Annex 2 Designated EHV charges'!$D$11:$D$400)), 0)),"")</f>
        <v/>
      </c>
      <c r="B68" s="203" t="str">
        <f>IF($A68="","",VLOOKUP($A68,'Annex 2 Designated EHV charges'!$D:$O,2,0))</f>
        <v/>
      </c>
      <c r="C68" s="204" t="str">
        <f>IF($A68="","",VLOOKUP($A68,'Annex 2 Designated EHV charges'!$D:$O,3,0))</f>
        <v/>
      </c>
      <c r="D68" s="203" t="str">
        <f>IF($A68="","",VLOOKUP($A68,'Annex 2 Designated EHV charges'!$D:$O,4,0))</f>
        <v/>
      </c>
      <c r="E68" s="211" t="str">
        <f>IFERROR(IF(VLOOKUP($A68,'Annex 2 Designated EHV charges'!$D:$P,COLUMN(E68)+5,FALSE)=0,"",VLOOKUP($A68,'Annex 2 Designated EHV charges'!$D:$P,COLUMN(E68)+5,FALSE)),"")</f>
        <v/>
      </c>
      <c r="F68" s="210" t="str">
        <f>IFERROR(IF(VLOOKUP($A68,'Annex 2 Designated EHV charges'!$D:$P,COLUMN(F68)+5,FALSE)=0,"",VLOOKUP($A68,'Annex 2 Designated EHV charges'!$D:$P,COLUMN(F68)+5,FALSE)),"")</f>
        <v/>
      </c>
      <c r="G68" s="210" t="str">
        <f>IFERROR(IF(VLOOKUP($A68,'Annex 2 Designated EHV charges'!$D:$P,COLUMN(G68)+5,FALSE)=0,"",VLOOKUP($A68,'Annex 2 Designated EHV charges'!$D:$P,COLUMN(G68)+5,FALSE)),"")</f>
        <v/>
      </c>
      <c r="H68" s="210" t="str">
        <f>IFERROR(IF(VLOOKUP($A68,'Annex 2 Designated EHV charges'!$D:$P,COLUMN(H68)+5,FALSE)=0,"",VLOOKUP($A68,'Annex 2 Designated EHV charges'!$D:$P,COLUMN(H68)+5,FALSE)),"")</f>
        <v/>
      </c>
    </row>
    <row r="69" spans="1:8" x14ac:dyDescent="0.2">
      <c r="A69" s="204" t="str">
        <f t="array" ref="A69">IFERROR(INDEX('Annex 2 Designated EHV charges'!$D$11:$D$400, MATCH(0, IF(ISBLANK('Annex 2 Designated EHV charges'!$D$11:$D$400),1, COUNTIF(A$4:$A68, 'Annex 2 Designated EHV charges'!$D$11:$D$400)), 0)),"")</f>
        <v/>
      </c>
      <c r="B69" s="203" t="str">
        <f>IF($A69="","",VLOOKUP($A69,'Annex 2 Designated EHV charges'!$D:$O,2,0))</f>
        <v/>
      </c>
      <c r="C69" s="204" t="str">
        <f>IF($A69="","",VLOOKUP($A69,'Annex 2 Designated EHV charges'!$D:$O,3,0))</f>
        <v/>
      </c>
      <c r="D69" s="203" t="str">
        <f>IF($A69="","",VLOOKUP($A69,'Annex 2 Designated EHV charges'!$D:$O,4,0))</f>
        <v/>
      </c>
      <c r="E69" s="211" t="str">
        <f>IFERROR(IF(VLOOKUP($A69,'Annex 2 Designated EHV charges'!$D:$P,COLUMN(E69)+5,FALSE)=0,"",VLOOKUP($A69,'Annex 2 Designated EHV charges'!$D:$P,COLUMN(E69)+5,FALSE)),"")</f>
        <v/>
      </c>
      <c r="F69" s="210" t="str">
        <f>IFERROR(IF(VLOOKUP($A69,'Annex 2 Designated EHV charges'!$D:$P,COLUMN(F69)+5,FALSE)=0,"",VLOOKUP($A69,'Annex 2 Designated EHV charges'!$D:$P,COLUMN(F69)+5,FALSE)),"")</f>
        <v/>
      </c>
      <c r="G69" s="210" t="str">
        <f>IFERROR(IF(VLOOKUP($A69,'Annex 2 Designated EHV charges'!$D:$P,COLUMN(G69)+5,FALSE)=0,"",VLOOKUP($A69,'Annex 2 Designated EHV charges'!$D:$P,COLUMN(G69)+5,FALSE)),"")</f>
        <v/>
      </c>
      <c r="H69" s="210" t="str">
        <f>IFERROR(IF(VLOOKUP($A69,'Annex 2 Designated EHV charges'!$D:$P,COLUMN(H69)+5,FALSE)=0,"",VLOOKUP($A69,'Annex 2 Designated EHV charges'!$D:$P,COLUMN(H69)+5,FALSE)),"")</f>
        <v/>
      </c>
    </row>
    <row r="70" spans="1:8" x14ac:dyDescent="0.2">
      <c r="A70" s="204" t="str">
        <f t="array" ref="A70">IFERROR(INDEX('Annex 2 Designated EHV charges'!$D$11:$D$400, MATCH(0, IF(ISBLANK('Annex 2 Designated EHV charges'!$D$11:$D$400),1, COUNTIF(A$4:$A69, 'Annex 2 Designated EHV charges'!$D$11:$D$400)), 0)),"")</f>
        <v/>
      </c>
      <c r="B70" s="203" t="str">
        <f>IF($A70="","",VLOOKUP($A70,'Annex 2 Designated EHV charges'!$D:$O,2,0))</f>
        <v/>
      </c>
      <c r="C70" s="204" t="str">
        <f>IF($A70="","",VLOOKUP($A70,'Annex 2 Designated EHV charges'!$D:$O,3,0))</f>
        <v/>
      </c>
      <c r="D70" s="203" t="str">
        <f>IF($A70="","",VLOOKUP($A70,'Annex 2 Designated EHV charges'!$D:$O,4,0))</f>
        <v/>
      </c>
      <c r="E70" s="211" t="str">
        <f>IFERROR(IF(VLOOKUP($A70,'Annex 2 Designated EHV charges'!$D:$P,COLUMN(E70)+5,FALSE)=0,"",VLOOKUP($A70,'Annex 2 Designated EHV charges'!$D:$P,COLUMN(E70)+5,FALSE)),"")</f>
        <v/>
      </c>
      <c r="F70" s="210" t="str">
        <f>IFERROR(IF(VLOOKUP($A70,'Annex 2 Designated EHV charges'!$D:$P,COLUMN(F70)+5,FALSE)=0,"",VLOOKUP($A70,'Annex 2 Designated EHV charges'!$D:$P,COLUMN(F70)+5,FALSE)),"")</f>
        <v/>
      </c>
      <c r="G70" s="210" t="str">
        <f>IFERROR(IF(VLOOKUP($A70,'Annex 2 Designated EHV charges'!$D:$P,COLUMN(G70)+5,FALSE)=0,"",VLOOKUP($A70,'Annex 2 Designated EHV charges'!$D:$P,COLUMN(G70)+5,FALSE)),"")</f>
        <v/>
      </c>
      <c r="H70" s="210" t="str">
        <f>IFERROR(IF(VLOOKUP($A70,'Annex 2 Designated EHV charges'!$D:$P,COLUMN(H70)+5,FALSE)=0,"",VLOOKUP($A70,'Annex 2 Designated EHV charges'!$D:$P,COLUMN(H70)+5,FALSE)),"")</f>
        <v/>
      </c>
    </row>
    <row r="71" spans="1:8" x14ac:dyDescent="0.2">
      <c r="A71" s="204" t="str">
        <f t="array" ref="A71">IFERROR(INDEX('Annex 2 Designated EHV charges'!$D$11:$D$400, MATCH(0, IF(ISBLANK('Annex 2 Designated EHV charges'!$D$11:$D$400),1, COUNTIF(A$4:$A70, 'Annex 2 Designated EHV charges'!$D$11:$D$400)), 0)),"")</f>
        <v/>
      </c>
      <c r="B71" s="203" t="str">
        <f>IF($A71="","",VLOOKUP($A71,'Annex 2 Designated EHV charges'!$D:$O,2,0))</f>
        <v/>
      </c>
      <c r="C71" s="204" t="str">
        <f>IF($A71="","",VLOOKUP($A71,'Annex 2 Designated EHV charges'!$D:$O,3,0))</f>
        <v/>
      </c>
      <c r="D71" s="203" t="str">
        <f>IF($A71="","",VLOOKUP($A71,'Annex 2 Designated EHV charges'!$D:$O,4,0))</f>
        <v/>
      </c>
      <c r="E71" s="211" t="str">
        <f>IFERROR(IF(VLOOKUP($A71,'Annex 2 Designated EHV charges'!$D:$P,COLUMN(E71)+5,FALSE)=0,"",VLOOKUP($A71,'Annex 2 Designated EHV charges'!$D:$P,COLUMN(E71)+5,FALSE)),"")</f>
        <v/>
      </c>
      <c r="F71" s="210" t="str">
        <f>IFERROR(IF(VLOOKUP($A71,'Annex 2 Designated EHV charges'!$D:$P,COLUMN(F71)+5,FALSE)=0,"",VLOOKUP($A71,'Annex 2 Designated EHV charges'!$D:$P,COLUMN(F71)+5,FALSE)),"")</f>
        <v/>
      </c>
      <c r="G71" s="210" t="str">
        <f>IFERROR(IF(VLOOKUP($A71,'Annex 2 Designated EHV charges'!$D:$P,COLUMN(G71)+5,FALSE)=0,"",VLOOKUP($A71,'Annex 2 Designated EHV charges'!$D:$P,COLUMN(G71)+5,FALSE)),"")</f>
        <v/>
      </c>
      <c r="H71" s="210" t="str">
        <f>IFERROR(IF(VLOOKUP($A71,'Annex 2 Designated EHV charges'!$D:$P,COLUMN(H71)+5,FALSE)=0,"",VLOOKUP($A71,'Annex 2 Designated EHV charges'!$D:$P,COLUMN(H71)+5,FALSE)),"")</f>
        <v/>
      </c>
    </row>
    <row r="72" spans="1:8" x14ac:dyDescent="0.2">
      <c r="A72" s="204" t="str">
        <f t="array" ref="A72">IFERROR(INDEX('Annex 2 Designated EHV charges'!$D$11:$D$400, MATCH(0, IF(ISBLANK('Annex 2 Designated EHV charges'!$D$11:$D$400),1, COUNTIF(A$4:$A71, 'Annex 2 Designated EHV charges'!$D$11:$D$400)), 0)),"")</f>
        <v/>
      </c>
      <c r="B72" s="203" t="str">
        <f>IF($A72="","",VLOOKUP($A72,'Annex 2 Designated EHV charges'!$D:$O,2,0))</f>
        <v/>
      </c>
      <c r="C72" s="204" t="str">
        <f>IF($A72="","",VLOOKUP($A72,'Annex 2 Designated EHV charges'!$D:$O,3,0))</f>
        <v/>
      </c>
      <c r="D72" s="203" t="str">
        <f>IF($A72="","",VLOOKUP($A72,'Annex 2 Designated EHV charges'!$D:$O,4,0))</f>
        <v/>
      </c>
      <c r="E72" s="211" t="str">
        <f>IFERROR(IF(VLOOKUP($A72,'Annex 2 Designated EHV charges'!$D:$P,COLUMN(E72)+5,FALSE)=0,"",VLOOKUP($A72,'Annex 2 Designated EHV charges'!$D:$P,COLUMN(E72)+5,FALSE)),"")</f>
        <v/>
      </c>
      <c r="F72" s="210" t="str">
        <f>IFERROR(IF(VLOOKUP($A72,'Annex 2 Designated EHV charges'!$D:$P,COLUMN(F72)+5,FALSE)=0,"",VLOOKUP($A72,'Annex 2 Designated EHV charges'!$D:$P,COLUMN(F72)+5,FALSE)),"")</f>
        <v/>
      </c>
      <c r="G72" s="210" t="str">
        <f>IFERROR(IF(VLOOKUP($A72,'Annex 2 Designated EHV charges'!$D:$P,COLUMN(G72)+5,FALSE)=0,"",VLOOKUP($A72,'Annex 2 Designated EHV charges'!$D:$P,COLUMN(G72)+5,FALSE)),"")</f>
        <v/>
      </c>
      <c r="H72" s="210" t="str">
        <f>IFERROR(IF(VLOOKUP($A72,'Annex 2 Designated EHV charges'!$D:$P,COLUMN(H72)+5,FALSE)=0,"",VLOOKUP($A72,'Annex 2 Designated EHV charges'!$D:$P,COLUMN(H72)+5,FALSE)),"")</f>
        <v/>
      </c>
    </row>
    <row r="73" spans="1:8" x14ac:dyDescent="0.2">
      <c r="A73" s="204" t="str">
        <f t="array" ref="A73">IFERROR(INDEX('Annex 2 Designated EHV charges'!$D$11:$D$400, MATCH(0, IF(ISBLANK('Annex 2 Designated EHV charges'!$D$11:$D$400),1, COUNTIF(A$4:$A72, 'Annex 2 Designated EHV charges'!$D$11:$D$400)), 0)),"")</f>
        <v/>
      </c>
      <c r="B73" s="203" t="str">
        <f>IF($A73="","",VLOOKUP($A73,'Annex 2 Designated EHV charges'!$D:$O,2,0))</f>
        <v/>
      </c>
      <c r="C73" s="204" t="str">
        <f>IF($A73="","",VLOOKUP($A73,'Annex 2 Designated EHV charges'!$D:$O,3,0))</f>
        <v/>
      </c>
      <c r="D73" s="203" t="str">
        <f>IF($A73="","",VLOOKUP($A73,'Annex 2 Designated EHV charges'!$D:$O,4,0))</f>
        <v/>
      </c>
      <c r="E73" s="211" t="str">
        <f>IFERROR(IF(VLOOKUP($A73,'Annex 2 Designated EHV charges'!$D:$P,COLUMN(E73)+5,FALSE)=0,"",VLOOKUP($A73,'Annex 2 Designated EHV charges'!$D:$P,COLUMN(E73)+5,FALSE)),"")</f>
        <v/>
      </c>
      <c r="F73" s="210" t="str">
        <f>IFERROR(IF(VLOOKUP($A73,'Annex 2 Designated EHV charges'!$D:$P,COLUMN(F73)+5,FALSE)=0,"",VLOOKUP($A73,'Annex 2 Designated EHV charges'!$D:$P,COLUMN(F73)+5,FALSE)),"")</f>
        <v/>
      </c>
      <c r="G73" s="210" t="str">
        <f>IFERROR(IF(VLOOKUP($A73,'Annex 2 Designated EHV charges'!$D:$P,COLUMN(G73)+5,FALSE)=0,"",VLOOKUP($A73,'Annex 2 Designated EHV charges'!$D:$P,COLUMN(G73)+5,FALSE)),"")</f>
        <v/>
      </c>
      <c r="H73" s="210" t="str">
        <f>IFERROR(IF(VLOOKUP($A73,'Annex 2 Designated EHV charges'!$D:$P,COLUMN(H73)+5,FALSE)=0,"",VLOOKUP($A73,'Annex 2 Designated EHV charges'!$D:$P,COLUMN(H73)+5,FALSE)),"")</f>
        <v/>
      </c>
    </row>
    <row r="74" spans="1:8" x14ac:dyDescent="0.2">
      <c r="A74" s="204" t="str">
        <f t="array" ref="A74">IFERROR(INDEX('Annex 2 Designated EHV charges'!$D$11:$D$400, MATCH(0, IF(ISBLANK('Annex 2 Designated EHV charges'!$D$11:$D$400),1, COUNTIF(A$4:$A73, 'Annex 2 Designated EHV charges'!$D$11:$D$400)), 0)),"")</f>
        <v/>
      </c>
      <c r="B74" s="203" t="str">
        <f>IF($A74="","",VLOOKUP($A74,'Annex 2 Designated EHV charges'!$D:$O,2,0))</f>
        <v/>
      </c>
      <c r="C74" s="204" t="str">
        <f>IF($A74="","",VLOOKUP($A74,'Annex 2 Designated EHV charges'!$D:$O,3,0))</f>
        <v/>
      </c>
      <c r="D74" s="203" t="str">
        <f>IF($A74="","",VLOOKUP($A74,'Annex 2 Designated EHV charges'!$D:$O,4,0))</f>
        <v/>
      </c>
      <c r="E74" s="211" t="str">
        <f>IFERROR(IF(VLOOKUP($A74,'Annex 2 Designated EHV charges'!$D:$P,COLUMN(E74)+5,FALSE)=0,"",VLOOKUP($A74,'Annex 2 Designated EHV charges'!$D:$P,COLUMN(E74)+5,FALSE)),"")</f>
        <v/>
      </c>
      <c r="F74" s="210" t="str">
        <f>IFERROR(IF(VLOOKUP($A74,'Annex 2 Designated EHV charges'!$D:$P,COLUMN(F74)+5,FALSE)=0,"",VLOOKUP($A74,'Annex 2 Designated EHV charges'!$D:$P,COLUMN(F74)+5,FALSE)),"")</f>
        <v/>
      </c>
      <c r="G74" s="210" t="str">
        <f>IFERROR(IF(VLOOKUP($A74,'Annex 2 Designated EHV charges'!$D:$P,COLUMN(G74)+5,FALSE)=0,"",VLOOKUP($A74,'Annex 2 Designated EHV charges'!$D:$P,COLUMN(G74)+5,FALSE)),"")</f>
        <v/>
      </c>
      <c r="H74" s="210" t="str">
        <f>IFERROR(IF(VLOOKUP($A74,'Annex 2 Designated EHV charges'!$D:$P,COLUMN(H74)+5,FALSE)=0,"",VLOOKUP($A74,'Annex 2 Designated EHV charges'!$D:$P,COLUMN(H74)+5,FALSE)),"")</f>
        <v/>
      </c>
    </row>
    <row r="75" spans="1:8" x14ac:dyDescent="0.2">
      <c r="A75" s="204" t="str">
        <f t="array" ref="A75">IFERROR(INDEX('Annex 2 Designated EHV charges'!$D$11:$D$400, MATCH(0, IF(ISBLANK('Annex 2 Designated EHV charges'!$D$11:$D$400),1, COUNTIF(A$4:$A74, 'Annex 2 Designated EHV charges'!$D$11:$D$400)), 0)),"")</f>
        <v/>
      </c>
      <c r="B75" s="203" t="str">
        <f>IF($A75="","",VLOOKUP($A75,'Annex 2 Designated EHV charges'!$D:$O,2,0))</f>
        <v/>
      </c>
      <c r="C75" s="204" t="str">
        <f>IF($A75="","",VLOOKUP($A75,'Annex 2 Designated EHV charges'!$D:$O,3,0))</f>
        <v/>
      </c>
      <c r="D75" s="203" t="str">
        <f>IF($A75="","",VLOOKUP($A75,'Annex 2 Designated EHV charges'!$D:$O,4,0))</f>
        <v/>
      </c>
      <c r="E75" s="211" t="str">
        <f>IFERROR(IF(VLOOKUP($A75,'Annex 2 Designated EHV charges'!$D:$P,COLUMN(E75)+5,FALSE)=0,"",VLOOKUP($A75,'Annex 2 Designated EHV charges'!$D:$P,COLUMN(E75)+5,FALSE)),"")</f>
        <v/>
      </c>
      <c r="F75" s="210" t="str">
        <f>IFERROR(IF(VLOOKUP($A75,'Annex 2 Designated EHV charges'!$D:$P,COLUMN(F75)+5,FALSE)=0,"",VLOOKUP($A75,'Annex 2 Designated EHV charges'!$D:$P,COLUMN(F75)+5,FALSE)),"")</f>
        <v/>
      </c>
      <c r="G75" s="210" t="str">
        <f>IFERROR(IF(VLOOKUP($A75,'Annex 2 Designated EHV charges'!$D:$P,COLUMN(G75)+5,FALSE)=0,"",VLOOKUP($A75,'Annex 2 Designated EHV charges'!$D:$P,COLUMN(G75)+5,FALSE)),"")</f>
        <v/>
      </c>
      <c r="H75" s="210" t="str">
        <f>IFERROR(IF(VLOOKUP($A75,'Annex 2 Designated EHV charges'!$D:$P,COLUMN(H75)+5,FALSE)=0,"",VLOOKUP($A75,'Annex 2 Designated EHV charges'!$D:$P,COLUMN(H75)+5,FALSE)),"")</f>
        <v/>
      </c>
    </row>
    <row r="76" spans="1:8" x14ac:dyDescent="0.2">
      <c r="A76" s="204" t="str">
        <f t="array" ref="A76">IFERROR(INDEX('Annex 2 Designated EHV charges'!$D$11:$D$400, MATCH(0, IF(ISBLANK('Annex 2 Designated EHV charges'!$D$11:$D$400),1, COUNTIF(A$4:$A75, 'Annex 2 Designated EHV charges'!$D$11:$D$400)), 0)),"")</f>
        <v/>
      </c>
      <c r="B76" s="203" t="str">
        <f>IF($A76="","",VLOOKUP($A76,'Annex 2 Designated EHV charges'!$D:$O,2,0))</f>
        <v/>
      </c>
      <c r="C76" s="204" t="str">
        <f>IF($A76="","",VLOOKUP($A76,'Annex 2 Designated EHV charges'!$D:$O,3,0))</f>
        <v/>
      </c>
      <c r="D76" s="203" t="str">
        <f>IF($A76="","",VLOOKUP($A76,'Annex 2 Designated EHV charges'!$D:$O,4,0))</f>
        <v/>
      </c>
      <c r="E76" s="211" t="str">
        <f>IFERROR(IF(VLOOKUP($A76,'Annex 2 Designated EHV charges'!$D:$P,COLUMN(E76)+5,FALSE)=0,"",VLOOKUP($A76,'Annex 2 Designated EHV charges'!$D:$P,COLUMN(E76)+5,FALSE)),"")</f>
        <v/>
      </c>
      <c r="F76" s="210" t="str">
        <f>IFERROR(IF(VLOOKUP($A76,'Annex 2 Designated EHV charges'!$D:$P,COLUMN(F76)+5,FALSE)=0,"",VLOOKUP($A76,'Annex 2 Designated EHV charges'!$D:$P,COLUMN(F76)+5,FALSE)),"")</f>
        <v/>
      </c>
      <c r="G76" s="210" t="str">
        <f>IFERROR(IF(VLOOKUP($A76,'Annex 2 Designated EHV charges'!$D:$P,COLUMN(G76)+5,FALSE)=0,"",VLOOKUP($A76,'Annex 2 Designated EHV charges'!$D:$P,COLUMN(G76)+5,FALSE)),"")</f>
        <v/>
      </c>
      <c r="H76" s="210" t="str">
        <f>IFERROR(IF(VLOOKUP($A76,'Annex 2 Designated EHV charges'!$D:$P,COLUMN(H76)+5,FALSE)=0,"",VLOOKUP($A76,'Annex 2 Designated EHV charges'!$D:$P,COLUMN(H76)+5,FALSE)),"")</f>
        <v/>
      </c>
    </row>
    <row r="77" spans="1:8" x14ac:dyDescent="0.2">
      <c r="A77" s="204" t="str">
        <f t="array" ref="A77">IFERROR(INDEX('Annex 2 Designated EHV charges'!$D$11:$D$400, MATCH(0, IF(ISBLANK('Annex 2 Designated EHV charges'!$D$11:$D$400),1, COUNTIF(A$4:$A76, 'Annex 2 Designated EHV charges'!$D$11:$D$400)), 0)),"")</f>
        <v/>
      </c>
      <c r="B77" s="203" t="str">
        <f>IF($A77="","",VLOOKUP($A77,'Annex 2 Designated EHV charges'!$D:$O,2,0))</f>
        <v/>
      </c>
      <c r="C77" s="204" t="str">
        <f>IF($A77="","",VLOOKUP($A77,'Annex 2 Designated EHV charges'!$D:$O,3,0))</f>
        <v/>
      </c>
      <c r="D77" s="203" t="str">
        <f>IF($A77="","",VLOOKUP($A77,'Annex 2 Designated EHV charges'!$D:$O,4,0))</f>
        <v/>
      </c>
      <c r="E77" s="211" t="str">
        <f>IFERROR(IF(VLOOKUP($A77,'Annex 2 Designated EHV charges'!$D:$P,COLUMN(E77)+5,FALSE)=0,"",VLOOKUP($A77,'Annex 2 Designated EHV charges'!$D:$P,COLUMN(E77)+5,FALSE)),"")</f>
        <v/>
      </c>
      <c r="F77" s="210" t="str">
        <f>IFERROR(IF(VLOOKUP($A77,'Annex 2 Designated EHV charges'!$D:$P,COLUMN(F77)+5,FALSE)=0,"",VLOOKUP($A77,'Annex 2 Designated EHV charges'!$D:$P,COLUMN(F77)+5,FALSE)),"")</f>
        <v/>
      </c>
      <c r="G77" s="210" t="str">
        <f>IFERROR(IF(VLOOKUP($A77,'Annex 2 Designated EHV charges'!$D:$P,COLUMN(G77)+5,FALSE)=0,"",VLOOKUP($A77,'Annex 2 Designated EHV charges'!$D:$P,COLUMN(G77)+5,FALSE)),"")</f>
        <v/>
      </c>
      <c r="H77" s="210" t="str">
        <f>IFERROR(IF(VLOOKUP($A77,'Annex 2 Designated EHV charges'!$D:$P,COLUMN(H77)+5,FALSE)=0,"",VLOOKUP($A77,'Annex 2 Designated EHV charges'!$D:$P,COLUMN(H77)+5,FALSE)),"")</f>
        <v/>
      </c>
    </row>
    <row r="78" spans="1:8" x14ac:dyDescent="0.2">
      <c r="A78" s="204" t="str">
        <f t="array" ref="A78">IFERROR(INDEX('Annex 2 Designated EHV charges'!$D$11:$D$400, MATCH(0, IF(ISBLANK('Annex 2 Designated EHV charges'!$D$11:$D$400),1, COUNTIF(A$4:$A77, 'Annex 2 Designated EHV charges'!$D$11:$D$400)), 0)),"")</f>
        <v/>
      </c>
      <c r="B78" s="203" t="str">
        <f>IF($A78="","",VLOOKUP($A78,'Annex 2 Designated EHV charges'!$D:$O,2,0))</f>
        <v/>
      </c>
      <c r="C78" s="204" t="str">
        <f>IF($A78="","",VLOOKUP($A78,'Annex 2 Designated EHV charges'!$D:$O,3,0))</f>
        <v/>
      </c>
      <c r="D78" s="203" t="str">
        <f>IF($A78="","",VLOOKUP($A78,'Annex 2 Designated EHV charges'!$D:$O,4,0))</f>
        <v/>
      </c>
      <c r="E78" s="211" t="str">
        <f>IFERROR(IF(VLOOKUP($A78,'Annex 2 Designated EHV charges'!$D:$P,COLUMN(E78)+5,FALSE)=0,"",VLOOKUP($A78,'Annex 2 Designated EHV charges'!$D:$P,COLUMN(E78)+5,FALSE)),"")</f>
        <v/>
      </c>
      <c r="F78" s="210" t="str">
        <f>IFERROR(IF(VLOOKUP($A78,'Annex 2 Designated EHV charges'!$D:$P,COLUMN(F78)+5,FALSE)=0,"",VLOOKUP($A78,'Annex 2 Designated EHV charges'!$D:$P,COLUMN(F78)+5,FALSE)),"")</f>
        <v/>
      </c>
      <c r="G78" s="210" t="str">
        <f>IFERROR(IF(VLOOKUP($A78,'Annex 2 Designated EHV charges'!$D:$P,COLUMN(G78)+5,FALSE)=0,"",VLOOKUP($A78,'Annex 2 Designated EHV charges'!$D:$P,COLUMN(G78)+5,FALSE)),"")</f>
        <v/>
      </c>
      <c r="H78" s="210" t="str">
        <f>IFERROR(IF(VLOOKUP($A78,'Annex 2 Designated EHV charges'!$D:$P,COLUMN(H78)+5,FALSE)=0,"",VLOOKUP($A78,'Annex 2 Designated EHV charges'!$D:$P,COLUMN(H78)+5,FALSE)),"")</f>
        <v/>
      </c>
    </row>
    <row r="79" spans="1:8" x14ac:dyDescent="0.2">
      <c r="A79" s="204" t="str">
        <f t="array" ref="A79">IFERROR(INDEX('Annex 2 Designated EHV charges'!$D$11:$D$400, MATCH(0, IF(ISBLANK('Annex 2 Designated EHV charges'!$D$11:$D$400),1, COUNTIF(A$4:$A78, 'Annex 2 Designated EHV charges'!$D$11:$D$400)), 0)),"")</f>
        <v/>
      </c>
      <c r="B79" s="203" t="str">
        <f>IF($A79="","",VLOOKUP($A79,'Annex 2 Designated EHV charges'!$D:$O,2,0))</f>
        <v/>
      </c>
      <c r="C79" s="204" t="str">
        <f>IF($A79="","",VLOOKUP($A79,'Annex 2 Designated EHV charges'!$D:$O,3,0))</f>
        <v/>
      </c>
      <c r="D79" s="203" t="str">
        <f>IF($A79="","",VLOOKUP($A79,'Annex 2 Designated EHV charges'!$D:$O,4,0))</f>
        <v/>
      </c>
      <c r="E79" s="211" t="str">
        <f>IFERROR(IF(VLOOKUP($A79,'Annex 2 Designated EHV charges'!$D:$P,COLUMN(E79)+5,FALSE)=0,"",VLOOKUP($A79,'Annex 2 Designated EHV charges'!$D:$P,COLUMN(E79)+5,FALSE)),"")</f>
        <v/>
      </c>
      <c r="F79" s="210" t="str">
        <f>IFERROR(IF(VLOOKUP($A79,'Annex 2 Designated EHV charges'!$D:$P,COLUMN(F79)+5,FALSE)=0,"",VLOOKUP($A79,'Annex 2 Designated EHV charges'!$D:$P,COLUMN(F79)+5,FALSE)),"")</f>
        <v/>
      </c>
      <c r="G79" s="210" t="str">
        <f>IFERROR(IF(VLOOKUP($A79,'Annex 2 Designated EHV charges'!$D:$P,COLUMN(G79)+5,FALSE)=0,"",VLOOKUP($A79,'Annex 2 Designated EHV charges'!$D:$P,COLUMN(G79)+5,FALSE)),"")</f>
        <v/>
      </c>
      <c r="H79" s="210" t="str">
        <f>IFERROR(IF(VLOOKUP($A79,'Annex 2 Designated EHV charges'!$D:$P,COLUMN(H79)+5,FALSE)=0,"",VLOOKUP($A79,'Annex 2 Designated EHV charges'!$D:$P,COLUMN(H79)+5,FALSE)),"")</f>
        <v/>
      </c>
    </row>
    <row r="80" spans="1:8" x14ac:dyDescent="0.2">
      <c r="A80" s="204" t="str">
        <f t="array" ref="A80">IFERROR(INDEX('Annex 2 Designated EHV charges'!$D$11:$D$400, MATCH(0, IF(ISBLANK('Annex 2 Designated EHV charges'!$D$11:$D$400),1, COUNTIF(A$4:$A79, 'Annex 2 Designated EHV charges'!$D$11:$D$400)), 0)),"")</f>
        <v/>
      </c>
      <c r="B80" s="203" t="str">
        <f>IF($A80="","",VLOOKUP($A80,'Annex 2 Designated EHV charges'!$D:$O,2,0))</f>
        <v/>
      </c>
      <c r="C80" s="204" t="str">
        <f>IF($A80="","",VLOOKUP($A80,'Annex 2 Designated EHV charges'!$D:$O,3,0))</f>
        <v/>
      </c>
      <c r="D80" s="203" t="str">
        <f>IF($A80="","",VLOOKUP($A80,'Annex 2 Designated EHV charges'!$D:$O,4,0))</f>
        <v/>
      </c>
      <c r="E80" s="211" t="str">
        <f>IFERROR(IF(VLOOKUP($A80,'Annex 2 Designated EHV charges'!$D:$P,COLUMN(E80)+5,FALSE)=0,"",VLOOKUP($A80,'Annex 2 Designated EHV charges'!$D:$P,COLUMN(E80)+5,FALSE)),"")</f>
        <v/>
      </c>
      <c r="F80" s="210" t="str">
        <f>IFERROR(IF(VLOOKUP($A80,'Annex 2 Designated EHV charges'!$D:$P,COLUMN(F80)+5,FALSE)=0,"",VLOOKUP($A80,'Annex 2 Designated EHV charges'!$D:$P,COLUMN(F80)+5,FALSE)),"")</f>
        <v/>
      </c>
      <c r="G80" s="210" t="str">
        <f>IFERROR(IF(VLOOKUP($A80,'Annex 2 Designated EHV charges'!$D:$P,COLUMN(G80)+5,FALSE)=0,"",VLOOKUP($A80,'Annex 2 Designated EHV charges'!$D:$P,COLUMN(G80)+5,FALSE)),"")</f>
        <v/>
      </c>
      <c r="H80" s="210" t="str">
        <f>IFERROR(IF(VLOOKUP($A80,'Annex 2 Designated EHV charges'!$D:$P,COLUMN(H80)+5,FALSE)=0,"",VLOOKUP($A80,'Annex 2 Designated EHV charges'!$D:$P,COLUMN(H80)+5,FALSE)),"")</f>
        <v/>
      </c>
    </row>
    <row r="81" spans="1:8" x14ac:dyDescent="0.2">
      <c r="A81" s="204" t="str">
        <f t="array" ref="A81">IFERROR(INDEX('Annex 2 Designated EHV charges'!$D$11:$D$400, MATCH(0, IF(ISBLANK('Annex 2 Designated EHV charges'!$D$11:$D$400),1, COUNTIF(A$4:$A80, 'Annex 2 Designated EHV charges'!$D$11:$D$400)), 0)),"")</f>
        <v/>
      </c>
      <c r="B81" s="203" t="str">
        <f>IF($A81="","",VLOOKUP($A81,'Annex 2 Designated EHV charges'!$D:$O,2,0))</f>
        <v/>
      </c>
      <c r="C81" s="204" t="str">
        <f>IF($A81="","",VLOOKUP($A81,'Annex 2 Designated EHV charges'!$D:$O,3,0))</f>
        <v/>
      </c>
      <c r="D81" s="203" t="str">
        <f>IF($A81="","",VLOOKUP($A81,'Annex 2 Designated EHV charges'!$D:$O,4,0))</f>
        <v/>
      </c>
      <c r="E81" s="211" t="str">
        <f>IFERROR(IF(VLOOKUP($A81,'Annex 2 Designated EHV charges'!$D:$P,COLUMN(E81)+5,FALSE)=0,"",VLOOKUP($A81,'Annex 2 Designated EHV charges'!$D:$P,COLUMN(E81)+5,FALSE)),"")</f>
        <v/>
      </c>
      <c r="F81" s="210" t="str">
        <f>IFERROR(IF(VLOOKUP($A81,'Annex 2 Designated EHV charges'!$D:$P,COLUMN(F81)+5,FALSE)=0,"",VLOOKUP($A81,'Annex 2 Designated EHV charges'!$D:$P,COLUMN(F81)+5,FALSE)),"")</f>
        <v/>
      </c>
      <c r="G81" s="210" t="str">
        <f>IFERROR(IF(VLOOKUP($A81,'Annex 2 Designated EHV charges'!$D:$P,COLUMN(G81)+5,FALSE)=0,"",VLOOKUP($A81,'Annex 2 Designated EHV charges'!$D:$P,COLUMN(G81)+5,FALSE)),"")</f>
        <v/>
      </c>
      <c r="H81" s="210" t="str">
        <f>IFERROR(IF(VLOOKUP($A81,'Annex 2 Designated EHV charges'!$D:$P,COLUMN(H81)+5,FALSE)=0,"",VLOOKUP($A81,'Annex 2 Designated EHV charges'!$D:$P,COLUMN(H81)+5,FALSE)),"")</f>
        <v/>
      </c>
    </row>
    <row r="82" spans="1:8" x14ac:dyDescent="0.2">
      <c r="A82" s="204" t="str">
        <f t="array" ref="A82">IFERROR(INDEX('Annex 2 Designated EHV charges'!$D$11:$D$400, MATCH(0, IF(ISBLANK('Annex 2 Designated EHV charges'!$D$11:$D$400),1, COUNTIF(A$4:$A81, 'Annex 2 Designated EHV charges'!$D$11:$D$400)), 0)),"")</f>
        <v/>
      </c>
      <c r="B82" s="203" t="str">
        <f>IF($A82="","",VLOOKUP($A82,'Annex 2 Designated EHV charges'!$D:$O,2,0))</f>
        <v/>
      </c>
      <c r="C82" s="204" t="str">
        <f>IF($A82="","",VLOOKUP($A82,'Annex 2 Designated EHV charges'!$D:$O,3,0))</f>
        <v/>
      </c>
      <c r="D82" s="203" t="str">
        <f>IF($A82="","",VLOOKUP($A82,'Annex 2 Designated EHV charges'!$D:$O,4,0))</f>
        <v/>
      </c>
      <c r="E82" s="211" t="str">
        <f>IFERROR(IF(VLOOKUP($A82,'Annex 2 Designated EHV charges'!$D:$P,COLUMN(E82)+5,FALSE)=0,"",VLOOKUP($A82,'Annex 2 Designated EHV charges'!$D:$P,COLUMN(E82)+5,FALSE)),"")</f>
        <v/>
      </c>
      <c r="F82" s="210" t="str">
        <f>IFERROR(IF(VLOOKUP($A82,'Annex 2 Designated EHV charges'!$D:$P,COLUMN(F82)+5,FALSE)=0,"",VLOOKUP($A82,'Annex 2 Designated EHV charges'!$D:$P,COLUMN(F82)+5,FALSE)),"")</f>
        <v/>
      </c>
      <c r="G82" s="210" t="str">
        <f>IFERROR(IF(VLOOKUP($A82,'Annex 2 Designated EHV charges'!$D:$P,COLUMN(G82)+5,FALSE)=0,"",VLOOKUP($A82,'Annex 2 Designated EHV charges'!$D:$P,COLUMN(G82)+5,FALSE)),"")</f>
        <v/>
      </c>
      <c r="H82" s="210" t="str">
        <f>IFERROR(IF(VLOOKUP($A82,'Annex 2 Designated EHV charges'!$D:$P,COLUMN(H82)+5,FALSE)=0,"",VLOOKUP($A82,'Annex 2 Designated EHV charges'!$D:$P,COLUMN(H82)+5,FALSE)),"")</f>
        <v/>
      </c>
    </row>
    <row r="83" spans="1:8" x14ac:dyDescent="0.2">
      <c r="A83" s="204" t="str">
        <f t="array" ref="A83">IFERROR(INDEX('Annex 2 Designated EHV charges'!$D$11:$D$400, MATCH(0, IF(ISBLANK('Annex 2 Designated EHV charges'!$D$11:$D$400),1, COUNTIF(A$4:$A82, 'Annex 2 Designated EHV charges'!$D$11:$D$400)), 0)),"")</f>
        <v/>
      </c>
      <c r="B83" s="203" t="str">
        <f>IF($A83="","",VLOOKUP($A83,'Annex 2 Designated EHV charges'!$D:$O,2,0))</f>
        <v/>
      </c>
      <c r="C83" s="204" t="str">
        <f>IF($A83="","",VLOOKUP($A83,'Annex 2 Designated EHV charges'!$D:$O,3,0))</f>
        <v/>
      </c>
      <c r="D83" s="203" t="str">
        <f>IF($A83="","",VLOOKUP($A83,'Annex 2 Designated EHV charges'!$D:$O,4,0))</f>
        <v/>
      </c>
      <c r="E83" s="211" t="str">
        <f>IFERROR(IF(VLOOKUP($A83,'Annex 2 Designated EHV charges'!$D:$P,COLUMN(E83)+5,FALSE)=0,"",VLOOKUP($A83,'Annex 2 Designated EHV charges'!$D:$P,COLUMN(E83)+5,FALSE)),"")</f>
        <v/>
      </c>
      <c r="F83" s="210" t="str">
        <f>IFERROR(IF(VLOOKUP($A83,'Annex 2 Designated EHV charges'!$D:$P,COLUMN(F83)+5,FALSE)=0,"",VLOOKUP($A83,'Annex 2 Designated EHV charges'!$D:$P,COLUMN(F83)+5,FALSE)),"")</f>
        <v/>
      </c>
      <c r="G83" s="210" t="str">
        <f>IFERROR(IF(VLOOKUP($A83,'Annex 2 Designated EHV charges'!$D:$P,COLUMN(G83)+5,FALSE)=0,"",VLOOKUP($A83,'Annex 2 Designated EHV charges'!$D:$P,COLUMN(G83)+5,FALSE)),"")</f>
        <v/>
      </c>
      <c r="H83" s="210" t="str">
        <f>IFERROR(IF(VLOOKUP($A83,'Annex 2 Designated EHV charges'!$D:$P,COLUMN(H83)+5,FALSE)=0,"",VLOOKUP($A83,'Annex 2 Designated EHV charges'!$D:$P,COLUMN(H83)+5,FALSE)),"")</f>
        <v/>
      </c>
    </row>
    <row r="84" spans="1:8" x14ac:dyDescent="0.2">
      <c r="A84" s="204" t="str">
        <f t="array" ref="A84">IFERROR(INDEX('Annex 2 Designated EHV charges'!$D$11:$D$400, MATCH(0, IF(ISBLANK('Annex 2 Designated EHV charges'!$D$11:$D$400),1, COUNTIF(A$4:$A83, 'Annex 2 Designated EHV charges'!$D$11:$D$400)), 0)),"")</f>
        <v/>
      </c>
      <c r="B84" s="203" t="str">
        <f>IF($A84="","",VLOOKUP($A84,'Annex 2 Designated EHV charges'!$D:$O,2,0))</f>
        <v/>
      </c>
      <c r="C84" s="204" t="str">
        <f>IF($A84="","",VLOOKUP($A84,'Annex 2 Designated EHV charges'!$D:$O,3,0))</f>
        <v/>
      </c>
      <c r="D84" s="203" t="str">
        <f>IF($A84="","",VLOOKUP($A84,'Annex 2 Designated EHV charges'!$D:$O,4,0))</f>
        <v/>
      </c>
      <c r="E84" s="211" t="str">
        <f>IFERROR(IF(VLOOKUP($A84,'Annex 2 Designated EHV charges'!$D:$P,COLUMN(E84)+5,FALSE)=0,"",VLOOKUP($A84,'Annex 2 Designated EHV charges'!$D:$P,COLUMN(E84)+5,FALSE)),"")</f>
        <v/>
      </c>
      <c r="F84" s="210" t="str">
        <f>IFERROR(IF(VLOOKUP($A84,'Annex 2 Designated EHV charges'!$D:$P,COLUMN(F84)+5,FALSE)=0,"",VLOOKUP($A84,'Annex 2 Designated EHV charges'!$D:$P,COLUMN(F84)+5,FALSE)),"")</f>
        <v/>
      </c>
      <c r="G84" s="210" t="str">
        <f>IFERROR(IF(VLOOKUP($A84,'Annex 2 Designated EHV charges'!$D:$P,COLUMN(G84)+5,FALSE)=0,"",VLOOKUP($A84,'Annex 2 Designated EHV charges'!$D:$P,COLUMN(G84)+5,FALSE)),"")</f>
        <v/>
      </c>
      <c r="H84" s="210" t="str">
        <f>IFERROR(IF(VLOOKUP($A84,'Annex 2 Designated EHV charges'!$D:$P,COLUMN(H84)+5,FALSE)=0,"",VLOOKUP($A84,'Annex 2 Designated EHV charges'!$D:$P,COLUMN(H84)+5,FALSE)),"")</f>
        <v/>
      </c>
    </row>
    <row r="85" spans="1:8" x14ac:dyDescent="0.2">
      <c r="A85" s="204" t="str">
        <f t="array" ref="A85">IFERROR(INDEX('Annex 2 Designated EHV charges'!$D$11:$D$400, MATCH(0, IF(ISBLANK('Annex 2 Designated EHV charges'!$D$11:$D$400),1, COUNTIF(A$4:$A84, 'Annex 2 Designated EHV charges'!$D$11:$D$400)), 0)),"")</f>
        <v/>
      </c>
      <c r="B85" s="203" t="str">
        <f>IF($A85="","",VLOOKUP($A85,'Annex 2 Designated EHV charges'!$D:$O,2,0))</f>
        <v/>
      </c>
      <c r="C85" s="204" t="str">
        <f>IF($A85="","",VLOOKUP($A85,'Annex 2 Designated EHV charges'!$D:$O,3,0))</f>
        <v/>
      </c>
      <c r="D85" s="203" t="str">
        <f>IF($A85="","",VLOOKUP($A85,'Annex 2 Designated EHV charges'!$D:$O,4,0))</f>
        <v/>
      </c>
      <c r="E85" s="211" t="str">
        <f>IFERROR(IF(VLOOKUP($A85,'Annex 2 Designated EHV charges'!$D:$P,COLUMN(E85)+5,FALSE)=0,"",VLOOKUP($A85,'Annex 2 Designated EHV charges'!$D:$P,COLUMN(E85)+5,FALSE)),"")</f>
        <v/>
      </c>
      <c r="F85" s="210" t="str">
        <f>IFERROR(IF(VLOOKUP($A85,'Annex 2 Designated EHV charges'!$D:$P,COLUMN(F85)+5,FALSE)=0,"",VLOOKUP($A85,'Annex 2 Designated EHV charges'!$D:$P,COLUMN(F85)+5,FALSE)),"")</f>
        <v/>
      </c>
      <c r="G85" s="210" t="str">
        <f>IFERROR(IF(VLOOKUP($A85,'Annex 2 Designated EHV charges'!$D:$P,COLUMN(G85)+5,FALSE)=0,"",VLOOKUP($A85,'Annex 2 Designated EHV charges'!$D:$P,COLUMN(G85)+5,FALSE)),"")</f>
        <v/>
      </c>
      <c r="H85" s="210" t="str">
        <f>IFERROR(IF(VLOOKUP($A85,'Annex 2 Designated EHV charges'!$D:$P,COLUMN(H85)+5,FALSE)=0,"",VLOOKUP($A85,'Annex 2 Designated EHV charges'!$D:$P,COLUMN(H85)+5,FALSE)),"")</f>
        <v/>
      </c>
    </row>
    <row r="86" spans="1:8" x14ac:dyDescent="0.2">
      <c r="A86" s="204" t="str">
        <f t="array" ref="A86">IFERROR(INDEX('Annex 2 Designated EHV charges'!$D$11:$D$400, MATCH(0, IF(ISBLANK('Annex 2 Designated EHV charges'!$D$11:$D$400),1, COUNTIF(A$4:$A85, 'Annex 2 Designated EHV charges'!$D$11:$D$400)), 0)),"")</f>
        <v/>
      </c>
      <c r="B86" s="203" t="str">
        <f>IF($A86="","",VLOOKUP($A86,'Annex 2 Designated EHV charges'!$D:$O,2,0))</f>
        <v/>
      </c>
      <c r="C86" s="204" t="str">
        <f>IF($A86="","",VLOOKUP($A86,'Annex 2 Designated EHV charges'!$D:$O,3,0))</f>
        <v/>
      </c>
      <c r="D86" s="203" t="str">
        <f>IF($A86="","",VLOOKUP($A86,'Annex 2 Designated EHV charges'!$D:$O,4,0))</f>
        <v/>
      </c>
      <c r="E86" s="211" t="str">
        <f>IFERROR(IF(VLOOKUP($A86,'Annex 2 Designated EHV charges'!$D:$P,COLUMN(E86)+5,FALSE)=0,"",VLOOKUP($A86,'Annex 2 Designated EHV charges'!$D:$P,COLUMN(E86)+5,FALSE)),"")</f>
        <v/>
      </c>
      <c r="F86" s="210" t="str">
        <f>IFERROR(IF(VLOOKUP($A86,'Annex 2 Designated EHV charges'!$D:$P,COLUMN(F86)+5,FALSE)=0,"",VLOOKUP($A86,'Annex 2 Designated EHV charges'!$D:$P,COLUMN(F86)+5,FALSE)),"")</f>
        <v/>
      </c>
      <c r="G86" s="210" t="str">
        <f>IFERROR(IF(VLOOKUP($A86,'Annex 2 Designated EHV charges'!$D:$P,COLUMN(G86)+5,FALSE)=0,"",VLOOKUP($A86,'Annex 2 Designated EHV charges'!$D:$P,COLUMN(G86)+5,FALSE)),"")</f>
        <v/>
      </c>
      <c r="H86" s="210" t="str">
        <f>IFERROR(IF(VLOOKUP($A86,'Annex 2 Designated EHV charges'!$D:$P,COLUMN(H86)+5,FALSE)=0,"",VLOOKUP($A86,'Annex 2 Designated EHV charges'!$D:$P,COLUMN(H86)+5,FALSE)),"")</f>
        <v/>
      </c>
    </row>
    <row r="87" spans="1:8" x14ac:dyDescent="0.2">
      <c r="A87" s="204" t="str">
        <f t="array" ref="A87">IFERROR(INDEX('Annex 2 Designated EHV charges'!$D$11:$D$400, MATCH(0, IF(ISBLANK('Annex 2 Designated EHV charges'!$D$11:$D$400),1, COUNTIF(A$4:$A86, 'Annex 2 Designated EHV charges'!$D$11:$D$400)), 0)),"")</f>
        <v/>
      </c>
      <c r="B87" s="203" t="str">
        <f>IF($A87="","",VLOOKUP($A87,'Annex 2 Designated EHV charges'!$D:$O,2,0))</f>
        <v/>
      </c>
      <c r="C87" s="204" t="str">
        <f>IF($A87="","",VLOOKUP($A87,'Annex 2 Designated EHV charges'!$D:$O,3,0))</f>
        <v/>
      </c>
      <c r="D87" s="203" t="str">
        <f>IF($A87="","",VLOOKUP($A87,'Annex 2 Designated EHV charges'!$D:$O,4,0))</f>
        <v/>
      </c>
      <c r="E87" s="211" t="str">
        <f>IFERROR(IF(VLOOKUP($A87,'Annex 2 Designated EHV charges'!$D:$P,COLUMN(E87)+5,FALSE)=0,"",VLOOKUP($A87,'Annex 2 Designated EHV charges'!$D:$P,COLUMN(E87)+5,FALSE)),"")</f>
        <v/>
      </c>
      <c r="F87" s="210" t="str">
        <f>IFERROR(IF(VLOOKUP($A87,'Annex 2 Designated EHV charges'!$D:$P,COLUMN(F87)+5,FALSE)=0,"",VLOOKUP($A87,'Annex 2 Designated EHV charges'!$D:$P,COLUMN(F87)+5,FALSE)),"")</f>
        <v/>
      </c>
      <c r="G87" s="210" t="str">
        <f>IFERROR(IF(VLOOKUP($A87,'Annex 2 Designated EHV charges'!$D:$P,COLUMN(G87)+5,FALSE)=0,"",VLOOKUP($A87,'Annex 2 Designated EHV charges'!$D:$P,COLUMN(G87)+5,FALSE)),"")</f>
        <v/>
      </c>
      <c r="H87" s="210" t="str">
        <f>IFERROR(IF(VLOOKUP($A87,'Annex 2 Designated EHV charges'!$D:$P,COLUMN(H87)+5,FALSE)=0,"",VLOOKUP($A87,'Annex 2 Designated EHV charges'!$D:$P,COLUMN(H87)+5,FALSE)),"")</f>
        <v/>
      </c>
    </row>
    <row r="88" spans="1:8" x14ac:dyDescent="0.2">
      <c r="A88" s="204" t="str">
        <f t="array" ref="A88">IFERROR(INDEX('Annex 2 Designated EHV charges'!$D$11:$D$400, MATCH(0, IF(ISBLANK('Annex 2 Designated EHV charges'!$D$11:$D$400),1, COUNTIF(A$4:$A87, 'Annex 2 Designated EHV charges'!$D$11:$D$400)), 0)),"")</f>
        <v/>
      </c>
      <c r="B88" s="203" t="str">
        <f>IF($A88="","",VLOOKUP($A88,'Annex 2 Designated EHV charges'!$D:$O,2,0))</f>
        <v/>
      </c>
      <c r="C88" s="204" t="str">
        <f>IF($A88="","",VLOOKUP($A88,'Annex 2 Designated EHV charges'!$D:$O,3,0))</f>
        <v/>
      </c>
      <c r="D88" s="203" t="str">
        <f>IF($A88="","",VLOOKUP($A88,'Annex 2 Designated EHV charges'!$D:$O,4,0))</f>
        <v/>
      </c>
      <c r="E88" s="211" t="str">
        <f>IFERROR(IF(VLOOKUP($A88,'Annex 2 Designated EHV charges'!$D:$P,COLUMN(E88)+5,FALSE)=0,"",VLOOKUP($A88,'Annex 2 Designated EHV charges'!$D:$P,COLUMN(E88)+5,FALSE)),"")</f>
        <v/>
      </c>
      <c r="F88" s="210" t="str">
        <f>IFERROR(IF(VLOOKUP($A88,'Annex 2 Designated EHV charges'!$D:$P,COLUMN(F88)+5,FALSE)=0,"",VLOOKUP($A88,'Annex 2 Designated EHV charges'!$D:$P,COLUMN(F88)+5,FALSE)),"")</f>
        <v/>
      </c>
      <c r="G88" s="210" t="str">
        <f>IFERROR(IF(VLOOKUP($A88,'Annex 2 Designated EHV charges'!$D:$P,COLUMN(G88)+5,FALSE)=0,"",VLOOKUP($A88,'Annex 2 Designated EHV charges'!$D:$P,COLUMN(G88)+5,FALSE)),"")</f>
        <v/>
      </c>
      <c r="H88" s="210" t="str">
        <f>IFERROR(IF(VLOOKUP($A88,'Annex 2 Designated EHV charges'!$D:$P,COLUMN(H88)+5,FALSE)=0,"",VLOOKUP($A88,'Annex 2 Designated EHV charges'!$D:$P,COLUMN(H88)+5,FALSE)),"")</f>
        <v/>
      </c>
    </row>
    <row r="89" spans="1:8" x14ac:dyDescent="0.2">
      <c r="A89" s="204" t="str">
        <f t="array" ref="A89">IFERROR(INDEX('Annex 2 Designated EHV charges'!$D$11:$D$400, MATCH(0, IF(ISBLANK('Annex 2 Designated EHV charges'!$D$11:$D$400),1, COUNTIF(A$4:$A88, 'Annex 2 Designated EHV charges'!$D$11:$D$400)), 0)),"")</f>
        <v/>
      </c>
      <c r="B89" s="203" t="str">
        <f>IF($A89="","",VLOOKUP($A89,'Annex 2 Designated EHV charges'!$D:$O,2,0))</f>
        <v/>
      </c>
      <c r="C89" s="204" t="str">
        <f>IF($A89="","",VLOOKUP($A89,'Annex 2 Designated EHV charges'!$D:$O,3,0))</f>
        <v/>
      </c>
      <c r="D89" s="203" t="str">
        <f>IF($A89="","",VLOOKUP($A89,'Annex 2 Designated EHV charges'!$D:$O,4,0))</f>
        <v/>
      </c>
      <c r="E89" s="211" t="str">
        <f>IFERROR(IF(VLOOKUP($A89,'Annex 2 Designated EHV charges'!$D:$P,COLUMN(E89)+5,FALSE)=0,"",VLOOKUP($A89,'Annex 2 Designated EHV charges'!$D:$P,COLUMN(E89)+5,FALSE)),"")</f>
        <v/>
      </c>
      <c r="F89" s="210" t="str">
        <f>IFERROR(IF(VLOOKUP($A89,'Annex 2 Designated EHV charges'!$D:$P,COLUMN(F89)+5,FALSE)=0,"",VLOOKUP($A89,'Annex 2 Designated EHV charges'!$D:$P,COLUMN(F89)+5,FALSE)),"")</f>
        <v/>
      </c>
      <c r="G89" s="210" t="str">
        <f>IFERROR(IF(VLOOKUP($A89,'Annex 2 Designated EHV charges'!$D:$P,COLUMN(G89)+5,FALSE)=0,"",VLOOKUP($A89,'Annex 2 Designated EHV charges'!$D:$P,COLUMN(G89)+5,FALSE)),"")</f>
        <v/>
      </c>
      <c r="H89" s="210" t="str">
        <f>IFERROR(IF(VLOOKUP($A89,'Annex 2 Designated EHV charges'!$D:$P,COLUMN(H89)+5,FALSE)=0,"",VLOOKUP($A89,'Annex 2 Designated EHV charges'!$D:$P,COLUMN(H89)+5,FALSE)),"")</f>
        <v/>
      </c>
    </row>
    <row r="90" spans="1:8" x14ac:dyDescent="0.2">
      <c r="A90" s="204" t="str">
        <f t="array" ref="A90">IFERROR(INDEX('Annex 2 Designated EHV charges'!$D$11:$D$400, MATCH(0, IF(ISBLANK('Annex 2 Designated EHV charges'!$D$11:$D$400),1, COUNTIF(A$4:$A89, 'Annex 2 Designated EHV charges'!$D$11:$D$400)), 0)),"")</f>
        <v/>
      </c>
      <c r="B90" s="203" t="str">
        <f>IF($A90="","",VLOOKUP($A90,'Annex 2 Designated EHV charges'!$D:$O,2,0))</f>
        <v/>
      </c>
      <c r="C90" s="204" t="str">
        <f>IF($A90="","",VLOOKUP($A90,'Annex 2 Designated EHV charges'!$D:$O,3,0))</f>
        <v/>
      </c>
      <c r="D90" s="203" t="str">
        <f>IF($A90="","",VLOOKUP($A90,'Annex 2 Designated EHV charges'!$D:$O,4,0))</f>
        <v/>
      </c>
      <c r="E90" s="211" t="str">
        <f>IFERROR(IF(VLOOKUP($A90,'Annex 2 Designated EHV charges'!$D:$P,COLUMN(E90)+5,FALSE)=0,"",VLOOKUP($A90,'Annex 2 Designated EHV charges'!$D:$P,COLUMN(E90)+5,FALSE)),"")</f>
        <v/>
      </c>
      <c r="F90" s="210" t="str">
        <f>IFERROR(IF(VLOOKUP($A90,'Annex 2 Designated EHV charges'!$D:$P,COLUMN(F90)+5,FALSE)=0,"",VLOOKUP($A90,'Annex 2 Designated EHV charges'!$D:$P,COLUMN(F90)+5,FALSE)),"")</f>
        <v/>
      </c>
      <c r="G90" s="210" t="str">
        <f>IFERROR(IF(VLOOKUP($A90,'Annex 2 Designated EHV charges'!$D:$P,COLUMN(G90)+5,FALSE)=0,"",VLOOKUP($A90,'Annex 2 Designated EHV charges'!$D:$P,COLUMN(G90)+5,FALSE)),"")</f>
        <v/>
      </c>
      <c r="H90" s="210" t="str">
        <f>IFERROR(IF(VLOOKUP($A90,'Annex 2 Designated EHV charges'!$D:$P,COLUMN(H90)+5,FALSE)=0,"",VLOOKUP($A90,'Annex 2 Designated EHV charges'!$D:$P,COLUMN(H90)+5,FALSE)),"")</f>
        <v/>
      </c>
    </row>
    <row r="91" spans="1:8" x14ac:dyDescent="0.2">
      <c r="A91" s="204" t="str">
        <f t="array" ref="A91">IFERROR(INDEX('Annex 2 Designated EHV charges'!$D$11:$D$400, MATCH(0, IF(ISBLANK('Annex 2 Designated EHV charges'!$D$11:$D$400),1, COUNTIF(A$4:$A90, 'Annex 2 Designated EHV charges'!$D$11:$D$400)), 0)),"")</f>
        <v/>
      </c>
      <c r="B91" s="203" t="str">
        <f>IF($A91="","",VLOOKUP($A91,'Annex 2 Designated EHV charges'!$D:$O,2,0))</f>
        <v/>
      </c>
      <c r="C91" s="204" t="str">
        <f>IF($A91="","",VLOOKUP($A91,'Annex 2 Designated EHV charges'!$D:$O,3,0))</f>
        <v/>
      </c>
      <c r="D91" s="203" t="str">
        <f>IF($A91="","",VLOOKUP($A91,'Annex 2 Designated EHV charges'!$D:$O,4,0))</f>
        <v/>
      </c>
      <c r="E91" s="211" t="str">
        <f>IFERROR(IF(VLOOKUP($A91,'Annex 2 Designated EHV charges'!$D:$P,COLUMN(E91)+5,FALSE)=0,"",VLOOKUP($A91,'Annex 2 Designated EHV charges'!$D:$P,COLUMN(E91)+5,FALSE)),"")</f>
        <v/>
      </c>
      <c r="F91" s="210" t="str">
        <f>IFERROR(IF(VLOOKUP($A91,'Annex 2 Designated EHV charges'!$D:$P,COLUMN(F91)+5,FALSE)=0,"",VLOOKUP($A91,'Annex 2 Designated EHV charges'!$D:$P,COLUMN(F91)+5,FALSE)),"")</f>
        <v/>
      </c>
      <c r="G91" s="210" t="str">
        <f>IFERROR(IF(VLOOKUP($A91,'Annex 2 Designated EHV charges'!$D:$P,COLUMN(G91)+5,FALSE)=0,"",VLOOKUP($A91,'Annex 2 Designated EHV charges'!$D:$P,COLUMN(G91)+5,FALSE)),"")</f>
        <v/>
      </c>
      <c r="H91" s="210" t="str">
        <f>IFERROR(IF(VLOOKUP($A91,'Annex 2 Designated EHV charges'!$D:$P,COLUMN(H91)+5,FALSE)=0,"",VLOOKUP($A91,'Annex 2 Designated EHV charges'!$D:$P,COLUMN(H91)+5,FALSE)),"")</f>
        <v/>
      </c>
    </row>
    <row r="92" spans="1:8" x14ac:dyDescent="0.2">
      <c r="A92" s="204" t="str">
        <f t="array" ref="A92">IFERROR(INDEX('Annex 2 Designated EHV charges'!$D$11:$D$400, MATCH(0, IF(ISBLANK('Annex 2 Designated EHV charges'!$D$11:$D$400),1, COUNTIF(A$4:$A91, 'Annex 2 Designated EHV charges'!$D$11:$D$400)), 0)),"")</f>
        <v/>
      </c>
      <c r="B92" s="203" t="str">
        <f>IF($A92="","",VLOOKUP($A92,'Annex 2 Designated EHV charges'!$D:$O,2,0))</f>
        <v/>
      </c>
      <c r="C92" s="204" t="str">
        <f>IF($A92="","",VLOOKUP($A92,'Annex 2 Designated EHV charges'!$D:$O,3,0))</f>
        <v/>
      </c>
      <c r="D92" s="203" t="str">
        <f>IF($A92="","",VLOOKUP($A92,'Annex 2 Designated EHV charges'!$D:$O,4,0))</f>
        <v/>
      </c>
      <c r="E92" s="211" t="str">
        <f>IFERROR(IF(VLOOKUP($A92,'Annex 2 Designated EHV charges'!$D:$P,COLUMN(E92)+5,FALSE)=0,"",VLOOKUP($A92,'Annex 2 Designated EHV charges'!$D:$P,COLUMN(E92)+5,FALSE)),"")</f>
        <v/>
      </c>
      <c r="F92" s="210" t="str">
        <f>IFERROR(IF(VLOOKUP($A92,'Annex 2 Designated EHV charges'!$D:$P,COLUMN(F92)+5,FALSE)=0,"",VLOOKUP($A92,'Annex 2 Designated EHV charges'!$D:$P,COLUMN(F92)+5,FALSE)),"")</f>
        <v/>
      </c>
      <c r="G92" s="210" t="str">
        <f>IFERROR(IF(VLOOKUP($A92,'Annex 2 Designated EHV charges'!$D:$P,COLUMN(G92)+5,FALSE)=0,"",VLOOKUP($A92,'Annex 2 Designated EHV charges'!$D:$P,COLUMN(G92)+5,FALSE)),"")</f>
        <v/>
      </c>
      <c r="H92" s="210" t="str">
        <f>IFERROR(IF(VLOOKUP($A92,'Annex 2 Designated EHV charges'!$D:$P,COLUMN(H92)+5,FALSE)=0,"",VLOOKUP($A92,'Annex 2 Designated EHV charges'!$D:$P,COLUMN(H92)+5,FALSE)),"")</f>
        <v/>
      </c>
    </row>
    <row r="93" spans="1:8" x14ac:dyDescent="0.2">
      <c r="A93" s="204" t="str">
        <f t="array" ref="A93">IFERROR(INDEX('Annex 2 Designated EHV charges'!$D$11:$D$400, MATCH(0, IF(ISBLANK('Annex 2 Designated EHV charges'!$D$11:$D$400),1, COUNTIF(A$4:$A92, 'Annex 2 Designated EHV charges'!$D$11:$D$400)), 0)),"")</f>
        <v/>
      </c>
      <c r="B93" s="203" t="str">
        <f>IF($A93="","",VLOOKUP($A93,'Annex 2 Designated EHV charges'!$D:$O,2,0))</f>
        <v/>
      </c>
      <c r="C93" s="204" t="str">
        <f>IF($A93="","",VLOOKUP($A93,'Annex 2 Designated EHV charges'!$D:$O,3,0))</f>
        <v/>
      </c>
      <c r="D93" s="203" t="str">
        <f>IF($A93="","",VLOOKUP($A93,'Annex 2 Designated EHV charges'!$D:$O,4,0))</f>
        <v/>
      </c>
      <c r="E93" s="211" t="str">
        <f>IFERROR(IF(VLOOKUP($A93,'Annex 2 Designated EHV charges'!$D:$P,COLUMN(E93)+5,FALSE)=0,"",VLOOKUP($A93,'Annex 2 Designated EHV charges'!$D:$P,COLUMN(E93)+5,FALSE)),"")</f>
        <v/>
      </c>
      <c r="F93" s="210" t="str">
        <f>IFERROR(IF(VLOOKUP($A93,'Annex 2 Designated EHV charges'!$D:$P,COLUMN(F93)+5,FALSE)=0,"",VLOOKUP($A93,'Annex 2 Designated EHV charges'!$D:$P,COLUMN(F93)+5,FALSE)),"")</f>
        <v/>
      </c>
      <c r="G93" s="210" t="str">
        <f>IFERROR(IF(VLOOKUP($A93,'Annex 2 Designated EHV charges'!$D:$P,COLUMN(G93)+5,FALSE)=0,"",VLOOKUP($A93,'Annex 2 Designated EHV charges'!$D:$P,COLUMN(G93)+5,FALSE)),"")</f>
        <v/>
      </c>
      <c r="H93" s="210" t="str">
        <f>IFERROR(IF(VLOOKUP($A93,'Annex 2 Designated EHV charges'!$D:$P,COLUMN(H93)+5,FALSE)=0,"",VLOOKUP($A93,'Annex 2 Designated EHV charges'!$D:$P,COLUMN(H93)+5,FALSE)),"")</f>
        <v/>
      </c>
    </row>
    <row r="94" spans="1:8" x14ac:dyDescent="0.2">
      <c r="A94" s="204" t="str">
        <f t="array" ref="A94">IFERROR(INDEX('Annex 2 Designated EHV charges'!$D$11:$D$400, MATCH(0, IF(ISBLANK('Annex 2 Designated EHV charges'!$D$11:$D$400),1, COUNTIF(A$4:$A93, 'Annex 2 Designated EHV charges'!$D$11:$D$400)), 0)),"")</f>
        <v/>
      </c>
      <c r="B94" s="203" t="str">
        <f>IF($A94="","",VLOOKUP($A94,'Annex 2 Designated EHV charges'!$D:$O,2,0))</f>
        <v/>
      </c>
      <c r="C94" s="204" t="str">
        <f>IF($A94="","",VLOOKUP($A94,'Annex 2 Designated EHV charges'!$D:$O,3,0))</f>
        <v/>
      </c>
      <c r="D94" s="203" t="str">
        <f>IF($A94="","",VLOOKUP($A94,'Annex 2 Designated EHV charges'!$D:$O,4,0))</f>
        <v/>
      </c>
      <c r="E94" s="211" t="str">
        <f>IFERROR(IF(VLOOKUP($A94,'Annex 2 Designated EHV charges'!$D:$P,COLUMN(E94)+5,FALSE)=0,"",VLOOKUP($A94,'Annex 2 Designated EHV charges'!$D:$P,COLUMN(E94)+5,FALSE)),"")</f>
        <v/>
      </c>
      <c r="F94" s="210" t="str">
        <f>IFERROR(IF(VLOOKUP($A94,'Annex 2 Designated EHV charges'!$D:$P,COLUMN(F94)+5,FALSE)=0,"",VLOOKUP($A94,'Annex 2 Designated EHV charges'!$D:$P,COLUMN(F94)+5,FALSE)),"")</f>
        <v/>
      </c>
      <c r="G94" s="210" t="str">
        <f>IFERROR(IF(VLOOKUP($A94,'Annex 2 Designated EHV charges'!$D:$P,COLUMN(G94)+5,FALSE)=0,"",VLOOKUP($A94,'Annex 2 Designated EHV charges'!$D:$P,COLUMN(G94)+5,FALSE)),"")</f>
        <v/>
      </c>
      <c r="H94" s="210" t="str">
        <f>IFERROR(IF(VLOOKUP($A94,'Annex 2 Designated EHV charges'!$D:$P,COLUMN(H94)+5,FALSE)=0,"",VLOOKUP($A94,'Annex 2 Designated EHV charges'!$D:$P,COLUMN(H94)+5,FALSE)),"")</f>
        <v/>
      </c>
    </row>
    <row r="95" spans="1:8" x14ac:dyDescent="0.2">
      <c r="A95" s="204" t="str">
        <f t="array" ref="A95">IFERROR(INDEX('Annex 2 Designated EHV charges'!$D$11:$D$400, MATCH(0, IF(ISBLANK('Annex 2 Designated EHV charges'!$D$11:$D$400),1, COUNTIF(A$4:$A94, 'Annex 2 Designated EHV charges'!$D$11:$D$400)), 0)),"")</f>
        <v/>
      </c>
      <c r="B95" s="203" t="str">
        <f>IF($A95="","",VLOOKUP($A95,'Annex 2 Designated EHV charges'!$D:$O,2,0))</f>
        <v/>
      </c>
      <c r="C95" s="204" t="str">
        <f>IF($A95="","",VLOOKUP($A95,'Annex 2 Designated EHV charges'!$D:$O,3,0))</f>
        <v/>
      </c>
      <c r="D95" s="203" t="str">
        <f>IF($A95="","",VLOOKUP($A95,'Annex 2 Designated EHV charges'!$D:$O,4,0))</f>
        <v/>
      </c>
      <c r="E95" s="211" t="str">
        <f>IFERROR(IF(VLOOKUP($A95,'Annex 2 Designated EHV charges'!$D:$P,COLUMN(E95)+5,FALSE)=0,"",VLOOKUP($A95,'Annex 2 Designated EHV charges'!$D:$P,COLUMN(E95)+5,FALSE)),"")</f>
        <v/>
      </c>
      <c r="F95" s="210" t="str">
        <f>IFERROR(IF(VLOOKUP($A95,'Annex 2 Designated EHV charges'!$D:$P,COLUMN(F95)+5,FALSE)=0,"",VLOOKUP($A95,'Annex 2 Designated EHV charges'!$D:$P,COLUMN(F95)+5,FALSE)),"")</f>
        <v/>
      </c>
      <c r="G95" s="210" t="str">
        <f>IFERROR(IF(VLOOKUP($A95,'Annex 2 Designated EHV charges'!$D:$P,COLUMN(G95)+5,FALSE)=0,"",VLOOKUP($A95,'Annex 2 Designated EHV charges'!$D:$P,COLUMN(G95)+5,FALSE)),"")</f>
        <v/>
      </c>
      <c r="H95" s="210" t="str">
        <f>IFERROR(IF(VLOOKUP($A95,'Annex 2 Designated EHV charges'!$D:$P,COLUMN(H95)+5,FALSE)=0,"",VLOOKUP($A95,'Annex 2 Designated EHV charges'!$D:$P,COLUMN(H95)+5,FALSE)),"")</f>
        <v/>
      </c>
    </row>
    <row r="96" spans="1:8" x14ac:dyDescent="0.2">
      <c r="A96" s="204" t="str">
        <f t="array" ref="A96">IFERROR(INDEX('Annex 2 Designated EHV charges'!$D$11:$D$400, MATCH(0, IF(ISBLANK('Annex 2 Designated EHV charges'!$D$11:$D$400),1, COUNTIF(A$4:$A95, 'Annex 2 Designated EHV charges'!$D$11:$D$400)), 0)),"")</f>
        <v/>
      </c>
      <c r="B96" s="203" t="str">
        <f>IF($A96="","",VLOOKUP($A96,'Annex 2 Designated EHV charges'!$D:$O,2,0))</f>
        <v/>
      </c>
      <c r="C96" s="204" t="str">
        <f>IF($A96="","",VLOOKUP($A96,'Annex 2 Designated EHV charges'!$D:$O,3,0))</f>
        <v/>
      </c>
      <c r="D96" s="203" t="str">
        <f>IF($A96="","",VLOOKUP($A96,'Annex 2 Designated EHV charges'!$D:$O,4,0))</f>
        <v/>
      </c>
      <c r="E96" s="211" t="str">
        <f>IFERROR(IF(VLOOKUP($A96,'Annex 2 Designated EHV charges'!$D:$P,COLUMN(E96)+5,FALSE)=0,"",VLOOKUP($A96,'Annex 2 Designated EHV charges'!$D:$P,COLUMN(E96)+5,FALSE)),"")</f>
        <v/>
      </c>
      <c r="F96" s="210" t="str">
        <f>IFERROR(IF(VLOOKUP($A96,'Annex 2 Designated EHV charges'!$D:$P,COLUMN(F96)+5,FALSE)=0,"",VLOOKUP($A96,'Annex 2 Designated EHV charges'!$D:$P,COLUMN(F96)+5,FALSE)),"")</f>
        <v/>
      </c>
      <c r="G96" s="210" t="str">
        <f>IFERROR(IF(VLOOKUP($A96,'Annex 2 Designated EHV charges'!$D:$P,COLUMN(G96)+5,FALSE)=0,"",VLOOKUP($A96,'Annex 2 Designated EHV charges'!$D:$P,COLUMN(G96)+5,FALSE)),"")</f>
        <v/>
      </c>
      <c r="H96" s="210" t="str">
        <f>IFERROR(IF(VLOOKUP($A96,'Annex 2 Designated EHV charges'!$D:$P,COLUMN(H96)+5,FALSE)=0,"",VLOOKUP($A96,'Annex 2 Designated EHV charges'!$D:$P,COLUMN(H96)+5,FALSE)),"")</f>
        <v/>
      </c>
    </row>
    <row r="97" spans="1:8" x14ac:dyDescent="0.2">
      <c r="A97" s="204" t="str">
        <f t="array" ref="A97">IFERROR(INDEX('Annex 2 Designated EHV charges'!$D$11:$D$400, MATCH(0, IF(ISBLANK('Annex 2 Designated EHV charges'!$D$11:$D$400),1, COUNTIF(A$4:$A96, 'Annex 2 Designated EHV charges'!$D$11:$D$400)), 0)),"")</f>
        <v/>
      </c>
      <c r="B97" s="203" t="str">
        <f>IF($A97="","",VLOOKUP($A97,'Annex 2 Designated EHV charges'!$D:$O,2,0))</f>
        <v/>
      </c>
      <c r="C97" s="204" t="str">
        <f>IF($A97="","",VLOOKUP($A97,'Annex 2 Designated EHV charges'!$D:$O,3,0))</f>
        <v/>
      </c>
      <c r="D97" s="203" t="str">
        <f>IF($A97="","",VLOOKUP($A97,'Annex 2 Designated EHV charges'!$D:$O,4,0))</f>
        <v/>
      </c>
      <c r="E97" s="211" t="str">
        <f>IFERROR(IF(VLOOKUP($A97,'Annex 2 Designated EHV charges'!$D:$P,COLUMN(E97)+5,FALSE)=0,"",VLOOKUP($A97,'Annex 2 Designated EHV charges'!$D:$P,COLUMN(E97)+5,FALSE)),"")</f>
        <v/>
      </c>
      <c r="F97" s="210" t="str">
        <f>IFERROR(IF(VLOOKUP($A97,'Annex 2 Designated EHV charges'!$D:$P,COLUMN(F97)+5,FALSE)=0,"",VLOOKUP($A97,'Annex 2 Designated EHV charges'!$D:$P,COLUMN(F97)+5,FALSE)),"")</f>
        <v/>
      </c>
      <c r="G97" s="210" t="str">
        <f>IFERROR(IF(VLOOKUP($A97,'Annex 2 Designated EHV charges'!$D:$P,COLUMN(G97)+5,FALSE)=0,"",VLOOKUP($A97,'Annex 2 Designated EHV charges'!$D:$P,COLUMN(G97)+5,FALSE)),"")</f>
        <v/>
      </c>
      <c r="H97" s="210" t="str">
        <f>IFERROR(IF(VLOOKUP($A97,'Annex 2 Designated EHV charges'!$D:$P,COLUMN(H97)+5,FALSE)=0,"",VLOOKUP($A97,'Annex 2 Designated EHV charges'!$D:$P,COLUMN(H97)+5,FALSE)),"")</f>
        <v/>
      </c>
    </row>
    <row r="98" spans="1:8" x14ac:dyDescent="0.2">
      <c r="A98" s="204" t="str">
        <f t="array" ref="A98">IFERROR(INDEX('Annex 2 Designated EHV charges'!$D$11:$D$400, MATCH(0, IF(ISBLANK('Annex 2 Designated EHV charges'!$D$11:$D$400),1, COUNTIF(A$4:$A97, 'Annex 2 Designated EHV charges'!$D$11:$D$400)), 0)),"")</f>
        <v/>
      </c>
      <c r="B98" s="203" t="str">
        <f>IF($A98="","",VLOOKUP($A98,'Annex 2 Designated EHV charges'!$D:$O,2,0))</f>
        <v/>
      </c>
      <c r="C98" s="204" t="str">
        <f>IF($A98="","",VLOOKUP($A98,'Annex 2 Designated EHV charges'!$D:$O,3,0))</f>
        <v/>
      </c>
      <c r="D98" s="203" t="str">
        <f>IF($A98="","",VLOOKUP($A98,'Annex 2 Designated EHV charges'!$D:$O,4,0))</f>
        <v/>
      </c>
      <c r="E98" s="211" t="str">
        <f>IFERROR(IF(VLOOKUP($A98,'Annex 2 Designated EHV charges'!$D:$P,COLUMN(E98)+5,FALSE)=0,"",VLOOKUP($A98,'Annex 2 Designated EHV charges'!$D:$P,COLUMN(E98)+5,FALSE)),"")</f>
        <v/>
      </c>
      <c r="F98" s="210" t="str">
        <f>IFERROR(IF(VLOOKUP($A98,'Annex 2 Designated EHV charges'!$D:$P,COLUMN(F98)+5,FALSE)=0,"",VLOOKUP($A98,'Annex 2 Designated EHV charges'!$D:$P,COLUMN(F98)+5,FALSE)),"")</f>
        <v/>
      </c>
      <c r="G98" s="210" t="str">
        <f>IFERROR(IF(VLOOKUP($A98,'Annex 2 Designated EHV charges'!$D:$P,COLUMN(G98)+5,FALSE)=0,"",VLOOKUP($A98,'Annex 2 Designated EHV charges'!$D:$P,COLUMN(G98)+5,FALSE)),"")</f>
        <v/>
      </c>
      <c r="H98" s="210" t="str">
        <f>IFERROR(IF(VLOOKUP($A98,'Annex 2 Designated EHV charges'!$D:$P,COLUMN(H98)+5,FALSE)=0,"",VLOOKUP($A98,'Annex 2 Designated EHV charges'!$D:$P,COLUMN(H98)+5,FALSE)),"")</f>
        <v/>
      </c>
    </row>
    <row r="99" spans="1:8" x14ac:dyDescent="0.2">
      <c r="A99" s="204" t="str">
        <f t="array" ref="A99">IFERROR(INDEX('Annex 2 Designated EHV charges'!$D$11:$D$400, MATCH(0, IF(ISBLANK('Annex 2 Designated EHV charges'!$D$11:$D$400),1, COUNTIF(A$4:$A98, 'Annex 2 Designated EHV charges'!$D$11:$D$400)), 0)),"")</f>
        <v/>
      </c>
      <c r="B99" s="203" t="str">
        <f>IF($A99="","",VLOOKUP($A99,'Annex 2 Designated EHV charges'!$D:$O,2,0))</f>
        <v/>
      </c>
      <c r="C99" s="204" t="str">
        <f>IF($A99="","",VLOOKUP($A99,'Annex 2 Designated EHV charges'!$D:$O,3,0))</f>
        <v/>
      </c>
      <c r="D99" s="203" t="str">
        <f>IF($A99="","",VLOOKUP($A99,'Annex 2 Designated EHV charges'!$D:$O,4,0))</f>
        <v/>
      </c>
      <c r="E99" s="211" t="str">
        <f>IFERROR(IF(VLOOKUP($A99,'Annex 2 Designated EHV charges'!$D:$P,COLUMN(E99)+5,FALSE)=0,"",VLOOKUP($A99,'Annex 2 Designated EHV charges'!$D:$P,COLUMN(E99)+5,FALSE)),"")</f>
        <v/>
      </c>
      <c r="F99" s="210" t="str">
        <f>IFERROR(IF(VLOOKUP($A99,'Annex 2 Designated EHV charges'!$D:$P,COLUMN(F99)+5,FALSE)=0,"",VLOOKUP($A99,'Annex 2 Designated EHV charges'!$D:$P,COLUMN(F99)+5,FALSE)),"")</f>
        <v/>
      </c>
      <c r="G99" s="210" t="str">
        <f>IFERROR(IF(VLOOKUP($A99,'Annex 2 Designated EHV charges'!$D:$P,COLUMN(G99)+5,FALSE)=0,"",VLOOKUP($A99,'Annex 2 Designated EHV charges'!$D:$P,COLUMN(G99)+5,FALSE)),"")</f>
        <v/>
      </c>
      <c r="H99" s="210" t="str">
        <f>IFERROR(IF(VLOOKUP($A99,'Annex 2 Designated EHV charges'!$D:$P,COLUMN(H99)+5,FALSE)=0,"",VLOOKUP($A99,'Annex 2 Designated EHV charges'!$D:$P,COLUMN(H99)+5,FALSE)),"")</f>
        <v/>
      </c>
    </row>
    <row r="100" spans="1:8" x14ac:dyDescent="0.2">
      <c r="A100" s="204" t="str">
        <f t="array" ref="A100">IFERROR(INDEX('Annex 2 Designated EHV charges'!$D$11:$D$400, MATCH(0, IF(ISBLANK('Annex 2 Designated EHV charges'!$D$11:$D$400),1, COUNTIF(A$4:$A99, 'Annex 2 Designated EHV charges'!$D$11:$D$400)), 0)),"")</f>
        <v/>
      </c>
      <c r="B100" s="203" t="str">
        <f>IF($A100="","",VLOOKUP($A100,'Annex 2 Designated EHV charges'!$D:$O,2,0))</f>
        <v/>
      </c>
      <c r="C100" s="204" t="str">
        <f>IF($A100="","",VLOOKUP($A100,'Annex 2 Designated EHV charges'!$D:$O,3,0))</f>
        <v/>
      </c>
      <c r="D100" s="203" t="str">
        <f>IF($A100="","",VLOOKUP($A100,'Annex 2 Designated EHV charges'!$D:$O,4,0))</f>
        <v/>
      </c>
      <c r="E100" s="211" t="str">
        <f>IFERROR(IF(VLOOKUP($A100,'Annex 2 Designated EHV charges'!$D:$P,COLUMN(E100)+5,FALSE)=0,"",VLOOKUP($A100,'Annex 2 Designated EHV charges'!$D:$P,COLUMN(E100)+5,FALSE)),"")</f>
        <v/>
      </c>
      <c r="F100" s="210" t="str">
        <f>IFERROR(IF(VLOOKUP($A100,'Annex 2 Designated EHV charges'!$D:$P,COLUMN(F100)+5,FALSE)=0,"",VLOOKUP($A100,'Annex 2 Designated EHV charges'!$D:$P,COLUMN(F100)+5,FALSE)),"")</f>
        <v/>
      </c>
      <c r="G100" s="210" t="str">
        <f>IFERROR(IF(VLOOKUP($A100,'Annex 2 Designated EHV charges'!$D:$P,COLUMN(G100)+5,FALSE)=0,"",VLOOKUP($A100,'Annex 2 Designated EHV charges'!$D:$P,COLUMN(G100)+5,FALSE)),"")</f>
        <v/>
      </c>
      <c r="H100" s="210" t="str">
        <f>IFERROR(IF(VLOOKUP($A100,'Annex 2 Designated EHV charges'!$D:$P,COLUMN(H100)+5,FALSE)=0,"",VLOOKUP($A100,'Annex 2 Designated EHV charges'!$D:$P,COLUMN(H100)+5,FALSE)),"")</f>
        <v/>
      </c>
    </row>
    <row r="101" spans="1:8" x14ac:dyDescent="0.2">
      <c r="A101" s="204" t="str">
        <f t="array" ref="A101">IFERROR(INDEX('Annex 2 Designated EHV charges'!$D$11:$D$400, MATCH(0, IF(ISBLANK('Annex 2 Designated EHV charges'!$D$11:$D$400),1, COUNTIF(A$4:$A100, 'Annex 2 Designated EHV charges'!$D$11:$D$400)), 0)),"")</f>
        <v/>
      </c>
      <c r="B101" s="203" t="str">
        <f>IF($A101="","",VLOOKUP($A101,'Annex 2 Designated EHV charges'!$D:$O,2,0))</f>
        <v/>
      </c>
      <c r="C101" s="204" t="str">
        <f>IF($A101="","",VLOOKUP($A101,'Annex 2 Designated EHV charges'!$D:$O,3,0))</f>
        <v/>
      </c>
      <c r="D101" s="203" t="str">
        <f>IF($A101="","",VLOOKUP($A101,'Annex 2 Designated EHV charges'!$D:$O,4,0))</f>
        <v/>
      </c>
      <c r="E101" s="211" t="str">
        <f>IFERROR(IF(VLOOKUP($A101,'Annex 2 Designated EHV charges'!$D:$P,COLUMN(E101)+5,FALSE)=0,"",VLOOKUP($A101,'Annex 2 Designated EHV charges'!$D:$P,COLUMN(E101)+5,FALSE)),"")</f>
        <v/>
      </c>
      <c r="F101" s="210" t="str">
        <f>IFERROR(IF(VLOOKUP($A101,'Annex 2 Designated EHV charges'!$D:$P,COLUMN(F101)+5,FALSE)=0,"",VLOOKUP($A101,'Annex 2 Designated EHV charges'!$D:$P,COLUMN(F101)+5,FALSE)),"")</f>
        <v/>
      </c>
      <c r="G101" s="210" t="str">
        <f>IFERROR(IF(VLOOKUP($A101,'Annex 2 Designated EHV charges'!$D:$P,COLUMN(G101)+5,FALSE)=0,"",VLOOKUP($A101,'Annex 2 Designated EHV charges'!$D:$P,COLUMN(G101)+5,FALSE)),"")</f>
        <v/>
      </c>
      <c r="H101" s="210" t="str">
        <f>IFERROR(IF(VLOOKUP($A101,'Annex 2 Designated EHV charges'!$D:$P,COLUMN(H101)+5,FALSE)=0,"",VLOOKUP($A101,'Annex 2 Designated EHV charges'!$D:$P,COLUMN(H101)+5,FALSE)),"")</f>
        <v/>
      </c>
    </row>
    <row r="102" spans="1:8" x14ac:dyDescent="0.2">
      <c r="A102" s="204" t="str">
        <f t="array" ref="A102">IFERROR(INDEX('Annex 2 Designated EHV charges'!$D$11:$D$400, MATCH(0, IF(ISBLANK('Annex 2 Designated EHV charges'!$D$11:$D$400),1, COUNTIF(A$4:$A101, 'Annex 2 Designated EHV charges'!$D$11:$D$400)), 0)),"")</f>
        <v/>
      </c>
      <c r="B102" s="203" t="str">
        <f>IF($A102="","",VLOOKUP($A102,'Annex 2 Designated EHV charges'!$D:$O,2,0))</f>
        <v/>
      </c>
      <c r="C102" s="204" t="str">
        <f>IF($A102="","",VLOOKUP($A102,'Annex 2 Designated EHV charges'!$D:$O,3,0))</f>
        <v/>
      </c>
      <c r="D102" s="203" t="str">
        <f>IF($A102="","",VLOOKUP($A102,'Annex 2 Designated EHV charges'!$D:$O,4,0))</f>
        <v/>
      </c>
      <c r="E102" s="211" t="str">
        <f>IFERROR(IF(VLOOKUP($A102,'Annex 2 Designated EHV charges'!$D:$P,COLUMN(E102)+5,FALSE)=0,"",VLOOKUP($A102,'Annex 2 Designated EHV charges'!$D:$P,COLUMN(E102)+5,FALSE)),"")</f>
        <v/>
      </c>
      <c r="F102" s="210" t="str">
        <f>IFERROR(IF(VLOOKUP($A102,'Annex 2 Designated EHV charges'!$D:$P,COLUMN(F102)+5,FALSE)=0,"",VLOOKUP($A102,'Annex 2 Designated EHV charges'!$D:$P,COLUMN(F102)+5,FALSE)),"")</f>
        <v/>
      </c>
      <c r="G102" s="210" t="str">
        <f>IFERROR(IF(VLOOKUP($A102,'Annex 2 Designated EHV charges'!$D:$P,COLUMN(G102)+5,FALSE)=0,"",VLOOKUP($A102,'Annex 2 Designated EHV charges'!$D:$P,COLUMN(G102)+5,FALSE)),"")</f>
        <v/>
      </c>
      <c r="H102" s="210" t="str">
        <f>IFERROR(IF(VLOOKUP($A102,'Annex 2 Designated EHV charges'!$D:$P,COLUMN(H102)+5,FALSE)=0,"",VLOOKUP($A102,'Annex 2 Designated EHV charges'!$D:$P,COLUMN(H102)+5,FALSE)),"")</f>
        <v/>
      </c>
    </row>
    <row r="103" spans="1:8" x14ac:dyDescent="0.2">
      <c r="A103" s="204" t="str">
        <f t="array" ref="A103">IFERROR(INDEX('Annex 2 Designated EHV charges'!$D$11:$D$400, MATCH(0, IF(ISBLANK('Annex 2 Designated EHV charges'!$D$11:$D$400),1, COUNTIF(A$4:$A102, 'Annex 2 Designated EHV charges'!$D$11:$D$400)), 0)),"")</f>
        <v/>
      </c>
      <c r="B103" s="203" t="str">
        <f>IF($A103="","",VLOOKUP($A103,'Annex 2 Designated EHV charges'!$D:$O,2,0))</f>
        <v/>
      </c>
      <c r="C103" s="204" t="str">
        <f>IF($A103="","",VLOOKUP($A103,'Annex 2 Designated EHV charges'!$D:$O,3,0))</f>
        <v/>
      </c>
      <c r="D103" s="203" t="str">
        <f>IF($A103="","",VLOOKUP($A103,'Annex 2 Designated EHV charges'!$D:$O,4,0))</f>
        <v/>
      </c>
      <c r="E103" s="211" t="str">
        <f>IFERROR(IF(VLOOKUP($A103,'Annex 2 Designated EHV charges'!$D:$P,COLUMN(E103)+5,FALSE)=0,"",VLOOKUP($A103,'Annex 2 Designated EHV charges'!$D:$P,COLUMN(E103)+5,FALSE)),"")</f>
        <v/>
      </c>
      <c r="F103" s="210" t="str">
        <f>IFERROR(IF(VLOOKUP($A103,'Annex 2 Designated EHV charges'!$D:$P,COLUMN(F103)+5,FALSE)=0,"",VLOOKUP($A103,'Annex 2 Designated EHV charges'!$D:$P,COLUMN(F103)+5,FALSE)),"")</f>
        <v/>
      </c>
      <c r="G103" s="210" t="str">
        <f>IFERROR(IF(VLOOKUP($A103,'Annex 2 Designated EHV charges'!$D:$P,COLUMN(G103)+5,FALSE)=0,"",VLOOKUP($A103,'Annex 2 Designated EHV charges'!$D:$P,COLUMN(G103)+5,FALSE)),"")</f>
        <v/>
      </c>
      <c r="H103" s="210" t="str">
        <f>IFERROR(IF(VLOOKUP($A103,'Annex 2 Designated EHV charges'!$D:$P,COLUMN(H103)+5,FALSE)=0,"",VLOOKUP($A103,'Annex 2 Designated EHV charges'!$D:$P,COLUMN(H103)+5,FALSE)),"")</f>
        <v/>
      </c>
    </row>
    <row r="104" spans="1:8" x14ac:dyDescent="0.2">
      <c r="A104" s="204" t="str">
        <f t="array" ref="A104">IFERROR(INDEX('Annex 2 Designated EHV charges'!$D$11:$D$400, MATCH(0, IF(ISBLANK('Annex 2 Designated EHV charges'!$D$11:$D$400),1, COUNTIF(A$4:$A103, 'Annex 2 Designated EHV charges'!$D$11:$D$400)), 0)),"")</f>
        <v/>
      </c>
      <c r="B104" s="203" t="str">
        <f>IF($A104="","",VLOOKUP($A104,'Annex 2 Designated EHV charges'!$D:$O,2,0))</f>
        <v/>
      </c>
      <c r="C104" s="204" t="str">
        <f>IF($A104="","",VLOOKUP($A104,'Annex 2 Designated EHV charges'!$D:$O,3,0))</f>
        <v/>
      </c>
      <c r="D104" s="203" t="str">
        <f>IF($A104="","",VLOOKUP($A104,'Annex 2 Designated EHV charges'!$D:$O,4,0))</f>
        <v/>
      </c>
      <c r="E104" s="211" t="str">
        <f>IFERROR(IF(VLOOKUP($A104,'Annex 2 Designated EHV charges'!$D:$P,COLUMN(E104)+5,FALSE)=0,"",VLOOKUP($A104,'Annex 2 Designated EHV charges'!$D:$P,COLUMN(E104)+5,FALSE)),"")</f>
        <v/>
      </c>
      <c r="F104" s="210" t="str">
        <f>IFERROR(IF(VLOOKUP($A104,'Annex 2 Designated EHV charges'!$D:$P,COLUMN(F104)+5,FALSE)=0,"",VLOOKUP($A104,'Annex 2 Designated EHV charges'!$D:$P,COLUMN(F104)+5,FALSE)),"")</f>
        <v/>
      </c>
      <c r="G104" s="210" t="str">
        <f>IFERROR(IF(VLOOKUP($A104,'Annex 2 Designated EHV charges'!$D:$P,COLUMN(G104)+5,FALSE)=0,"",VLOOKUP($A104,'Annex 2 Designated EHV charges'!$D:$P,COLUMN(G104)+5,FALSE)),"")</f>
        <v/>
      </c>
      <c r="H104" s="210" t="str">
        <f>IFERROR(IF(VLOOKUP($A104,'Annex 2 Designated EHV charges'!$D:$P,COLUMN(H104)+5,FALSE)=0,"",VLOOKUP($A104,'Annex 2 Designated EHV charges'!$D:$P,COLUMN(H104)+5,FALSE)),"")</f>
        <v/>
      </c>
    </row>
    <row r="105" spans="1:8" x14ac:dyDescent="0.2">
      <c r="A105" s="204" t="str">
        <f t="array" ref="A105">IFERROR(INDEX('Annex 2 Designated EHV charges'!$D$11:$D$400, MATCH(0, IF(ISBLANK('Annex 2 Designated EHV charges'!$D$11:$D$400),1, COUNTIF(A$4:$A104, 'Annex 2 Designated EHV charges'!$D$11:$D$400)), 0)),"")</f>
        <v/>
      </c>
      <c r="B105" s="203" t="str">
        <f>IF($A105="","",VLOOKUP($A105,'Annex 2 Designated EHV charges'!$D:$O,2,0))</f>
        <v/>
      </c>
      <c r="C105" s="204" t="str">
        <f>IF($A105="","",VLOOKUP($A105,'Annex 2 Designated EHV charges'!$D:$O,3,0))</f>
        <v/>
      </c>
      <c r="D105" s="203" t="str">
        <f>IF($A105="","",VLOOKUP($A105,'Annex 2 Designated EHV charges'!$D:$O,4,0))</f>
        <v/>
      </c>
      <c r="E105" s="211" t="str">
        <f>IFERROR(IF(VLOOKUP($A105,'Annex 2 Designated EHV charges'!$D:$P,COLUMN(E105)+5,FALSE)=0,"",VLOOKUP($A105,'Annex 2 Designated EHV charges'!$D:$P,COLUMN(E105)+5,FALSE)),"")</f>
        <v/>
      </c>
      <c r="F105" s="210" t="str">
        <f>IFERROR(IF(VLOOKUP($A105,'Annex 2 Designated EHV charges'!$D:$P,COLUMN(F105)+5,FALSE)=0,"",VLOOKUP($A105,'Annex 2 Designated EHV charges'!$D:$P,COLUMN(F105)+5,FALSE)),"")</f>
        <v/>
      </c>
      <c r="G105" s="210" t="str">
        <f>IFERROR(IF(VLOOKUP($A105,'Annex 2 Designated EHV charges'!$D:$P,COLUMN(G105)+5,FALSE)=0,"",VLOOKUP($A105,'Annex 2 Designated EHV charges'!$D:$P,COLUMN(G105)+5,FALSE)),"")</f>
        <v/>
      </c>
      <c r="H105" s="210" t="str">
        <f>IFERROR(IF(VLOOKUP($A105,'Annex 2 Designated EHV charges'!$D:$P,COLUMN(H105)+5,FALSE)=0,"",VLOOKUP($A105,'Annex 2 Designated EHV charges'!$D:$P,COLUMN(H105)+5,FALSE)),"")</f>
        <v/>
      </c>
    </row>
    <row r="106" spans="1:8" x14ac:dyDescent="0.2">
      <c r="A106" s="204" t="str">
        <f t="array" ref="A106">IFERROR(INDEX('Annex 2 Designated EHV charges'!$D$11:$D$400, MATCH(0, IF(ISBLANK('Annex 2 Designated EHV charges'!$D$11:$D$400),1, COUNTIF(A$4:$A105, 'Annex 2 Designated EHV charges'!$D$11:$D$400)), 0)),"")</f>
        <v/>
      </c>
      <c r="B106" s="203" t="str">
        <f>IF($A106="","",VLOOKUP($A106,'Annex 2 Designated EHV charges'!$D:$O,2,0))</f>
        <v/>
      </c>
      <c r="C106" s="204" t="str">
        <f>IF($A106="","",VLOOKUP($A106,'Annex 2 Designated EHV charges'!$D:$O,3,0))</f>
        <v/>
      </c>
      <c r="D106" s="203" t="str">
        <f>IF($A106="","",VLOOKUP($A106,'Annex 2 Designated EHV charges'!$D:$O,4,0))</f>
        <v/>
      </c>
      <c r="E106" s="211" t="str">
        <f>IFERROR(IF(VLOOKUP($A106,'Annex 2 Designated EHV charges'!$D:$P,COLUMN(E106)+5,FALSE)=0,"",VLOOKUP($A106,'Annex 2 Designated EHV charges'!$D:$P,COLUMN(E106)+5,FALSE)),"")</f>
        <v/>
      </c>
      <c r="F106" s="210" t="str">
        <f>IFERROR(IF(VLOOKUP($A106,'Annex 2 Designated EHV charges'!$D:$P,COLUMN(F106)+5,FALSE)=0,"",VLOOKUP($A106,'Annex 2 Designated EHV charges'!$D:$P,COLUMN(F106)+5,FALSE)),"")</f>
        <v/>
      </c>
      <c r="G106" s="210" t="str">
        <f>IFERROR(IF(VLOOKUP($A106,'Annex 2 Designated EHV charges'!$D:$P,COLUMN(G106)+5,FALSE)=0,"",VLOOKUP($A106,'Annex 2 Designated EHV charges'!$D:$P,COLUMN(G106)+5,FALSE)),"")</f>
        <v/>
      </c>
      <c r="H106" s="210" t="str">
        <f>IFERROR(IF(VLOOKUP($A106,'Annex 2 Designated EHV charges'!$D:$P,COLUMN(H106)+5,FALSE)=0,"",VLOOKUP($A106,'Annex 2 Designated EHV charges'!$D:$P,COLUMN(H106)+5,FALSE)),"")</f>
        <v/>
      </c>
    </row>
    <row r="107" spans="1:8" x14ac:dyDescent="0.2">
      <c r="A107" s="204" t="str">
        <f t="array" ref="A107">IFERROR(INDEX('Annex 2 Designated EHV charges'!$D$11:$D$400, MATCH(0, IF(ISBLANK('Annex 2 Designated EHV charges'!$D$11:$D$400),1, COUNTIF(A$4:$A106, 'Annex 2 Designated EHV charges'!$D$11:$D$400)), 0)),"")</f>
        <v/>
      </c>
      <c r="B107" s="203" t="str">
        <f>IF($A107="","",VLOOKUP($A107,'Annex 2 Designated EHV charges'!$D:$O,2,0))</f>
        <v/>
      </c>
      <c r="C107" s="204" t="str">
        <f>IF($A107="","",VLOOKUP($A107,'Annex 2 Designated EHV charges'!$D:$O,3,0))</f>
        <v/>
      </c>
      <c r="D107" s="203" t="str">
        <f>IF($A107="","",VLOOKUP($A107,'Annex 2 Designated EHV charges'!$D:$O,4,0))</f>
        <v/>
      </c>
      <c r="E107" s="211" t="str">
        <f>IFERROR(IF(VLOOKUP($A107,'Annex 2 Designated EHV charges'!$D:$P,COLUMN(E107)+5,FALSE)=0,"",VLOOKUP($A107,'Annex 2 Designated EHV charges'!$D:$P,COLUMN(E107)+5,FALSE)),"")</f>
        <v/>
      </c>
      <c r="F107" s="210" t="str">
        <f>IFERROR(IF(VLOOKUP($A107,'Annex 2 Designated EHV charges'!$D:$P,COLUMN(F107)+5,FALSE)=0,"",VLOOKUP($A107,'Annex 2 Designated EHV charges'!$D:$P,COLUMN(F107)+5,FALSE)),"")</f>
        <v/>
      </c>
      <c r="G107" s="210" t="str">
        <f>IFERROR(IF(VLOOKUP($A107,'Annex 2 Designated EHV charges'!$D:$P,COLUMN(G107)+5,FALSE)=0,"",VLOOKUP($A107,'Annex 2 Designated EHV charges'!$D:$P,COLUMN(G107)+5,FALSE)),"")</f>
        <v/>
      </c>
      <c r="H107" s="210" t="str">
        <f>IFERROR(IF(VLOOKUP($A107,'Annex 2 Designated EHV charges'!$D:$P,COLUMN(H107)+5,FALSE)=0,"",VLOOKUP($A107,'Annex 2 Designated EHV charges'!$D:$P,COLUMN(H107)+5,FALSE)),"")</f>
        <v/>
      </c>
    </row>
    <row r="108" spans="1:8" x14ac:dyDescent="0.2">
      <c r="A108" s="204" t="str">
        <f t="array" ref="A108">IFERROR(INDEX('Annex 2 Designated EHV charges'!$D$11:$D$400, MATCH(0, IF(ISBLANK('Annex 2 Designated EHV charges'!$D$11:$D$400),1, COUNTIF(A$4:$A107, 'Annex 2 Designated EHV charges'!$D$11:$D$400)), 0)),"")</f>
        <v/>
      </c>
      <c r="B108" s="203" t="str">
        <f>IF($A108="","",VLOOKUP($A108,'Annex 2 Designated EHV charges'!$D:$O,2,0))</f>
        <v/>
      </c>
      <c r="C108" s="204" t="str">
        <f>IF($A108="","",VLOOKUP($A108,'Annex 2 Designated EHV charges'!$D:$O,3,0))</f>
        <v/>
      </c>
      <c r="D108" s="203" t="str">
        <f>IF($A108="","",VLOOKUP($A108,'Annex 2 Designated EHV charges'!$D:$O,4,0))</f>
        <v/>
      </c>
      <c r="E108" s="211" t="str">
        <f>IFERROR(IF(VLOOKUP($A108,'Annex 2 Designated EHV charges'!$D:$P,COLUMN(E108)+5,FALSE)=0,"",VLOOKUP($A108,'Annex 2 Designated EHV charges'!$D:$P,COLUMN(E108)+5,FALSE)),"")</f>
        <v/>
      </c>
      <c r="F108" s="210" t="str">
        <f>IFERROR(IF(VLOOKUP($A108,'Annex 2 Designated EHV charges'!$D:$P,COLUMN(F108)+5,FALSE)=0,"",VLOOKUP($A108,'Annex 2 Designated EHV charges'!$D:$P,COLUMN(F108)+5,FALSE)),"")</f>
        <v/>
      </c>
      <c r="G108" s="210" t="str">
        <f>IFERROR(IF(VLOOKUP($A108,'Annex 2 Designated EHV charges'!$D:$P,COLUMN(G108)+5,FALSE)=0,"",VLOOKUP($A108,'Annex 2 Designated EHV charges'!$D:$P,COLUMN(G108)+5,FALSE)),"")</f>
        <v/>
      </c>
      <c r="H108" s="210" t="str">
        <f>IFERROR(IF(VLOOKUP($A108,'Annex 2 Designated EHV charges'!$D:$P,COLUMN(H108)+5,FALSE)=0,"",VLOOKUP($A108,'Annex 2 Designated EHV charges'!$D:$P,COLUMN(H108)+5,FALSE)),"")</f>
        <v/>
      </c>
    </row>
    <row r="109" spans="1:8" x14ac:dyDescent="0.2">
      <c r="A109" s="204" t="str">
        <f t="array" ref="A109">IFERROR(INDEX('Annex 2 Designated EHV charges'!$D$11:$D$400, MATCH(0, IF(ISBLANK('Annex 2 Designated EHV charges'!$D$11:$D$400),1, COUNTIF(A$4:$A108, 'Annex 2 Designated EHV charges'!$D$11:$D$400)), 0)),"")</f>
        <v/>
      </c>
      <c r="B109" s="203" t="str">
        <f>IF($A109="","",VLOOKUP($A109,'Annex 2 Designated EHV charges'!$D:$O,2,0))</f>
        <v/>
      </c>
      <c r="C109" s="204" t="str">
        <f>IF($A109="","",VLOOKUP($A109,'Annex 2 Designated EHV charges'!$D:$O,3,0))</f>
        <v/>
      </c>
      <c r="D109" s="203" t="str">
        <f>IF($A109="","",VLOOKUP($A109,'Annex 2 Designated EHV charges'!$D:$O,4,0))</f>
        <v/>
      </c>
      <c r="E109" s="211" t="str">
        <f>IFERROR(IF(VLOOKUP($A109,'Annex 2 Designated EHV charges'!$D:$P,COLUMN(E109)+5,FALSE)=0,"",VLOOKUP($A109,'Annex 2 Designated EHV charges'!$D:$P,COLUMN(E109)+5,FALSE)),"")</f>
        <v/>
      </c>
      <c r="F109" s="210" t="str">
        <f>IFERROR(IF(VLOOKUP($A109,'Annex 2 Designated EHV charges'!$D:$P,COLUMN(F109)+5,FALSE)=0,"",VLOOKUP($A109,'Annex 2 Designated EHV charges'!$D:$P,COLUMN(F109)+5,FALSE)),"")</f>
        <v/>
      </c>
      <c r="G109" s="210" t="str">
        <f>IFERROR(IF(VLOOKUP($A109,'Annex 2 Designated EHV charges'!$D:$P,COLUMN(G109)+5,FALSE)=0,"",VLOOKUP($A109,'Annex 2 Designated EHV charges'!$D:$P,COLUMN(G109)+5,FALSE)),"")</f>
        <v/>
      </c>
      <c r="H109" s="210" t="str">
        <f>IFERROR(IF(VLOOKUP($A109,'Annex 2 Designated EHV charges'!$D:$P,COLUMN(H109)+5,FALSE)=0,"",VLOOKUP($A109,'Annex 2 Designated EHV charges'!$D:$P,COLUMN(H109)+5,FALSE)),"")</f>
        <v/>
      </c>
    </row>
    <row r="110" spans="1:8" x14ac:dyDescent="0.2">
      <c r="A110" s="204" t="str">
        <f t="array" ref="A110">IFERROR(INDEX('Annex 2 Designated EHV charges'!$D$11:$D$400, MATCH(0, IF(ISBLANK('Annex 2 Designated EHV charges'!$D$11:$D$400),1, COUNTIF(A$4:$A109, 'Annex 2 Designated EHV charges'!$D$11:$D$400)), 0)),"")</f>
        <v/>
      </c>
      <c r="B110" s="203" t="str">
        <f>IF($A110="","",VLOOKUP($A110,'Annex 2 Designated EHV charges'!$D:$O,2,0))</f>
        <v/>
      </c>
      <c r="C110" s="204" t="str">
        <f>IF($A110="","",VLOOKUP($A110,'Annex 2 Designated EHV charges'!$D:$O,3,0))</f>
        <v/>
      </c>
      <c r="D110" s="203" t="str">
        <f>IF($A110="","",VLOOKUP($A110,'Annex 2 Designated EHV charges'!$D:$O,4,0))</f>
        <v/>
      </c>
      <c r="E110" s="211" t="str">
        <f>IFERROR(IF(VLOOKUP($A110,'Annex 2 Designated EHV charges'!$D:$P,COLUMN(E110)+5,FALSE)=0,"",VLOOKUP($A110,'Annex 2 Designated EHV charges'!$D:$P,COLUMN(E110)+5,FALSE)),"")</f>
        <v/>
      </c>
      <c r="F110" s="210" t="str">
        <f>IFERROR(IF(VLOOKUP($A110,'Annex 2 Designated EHV charges'!$D:$P,COLUMN(F110)+5,FALSE)=0,"",VLOOKUP($A110,'Annex 2 Designated EHV charges'!$D:$P,COLUMN(F110)+5,FALSE)),"")</f>
        <v/>
      </c>
      <c r="G110" s="210" t="str">
        <f>IFERROR(IF(VLOOKUP($A110,'Annex 2 Designated EHV charges'!$D:$P,COLUMN(G110)+5,FALSE)=0,"",VLOOKUP($A110,'Annex 2 Designated EHV charges'!$D:$P,COLUMN(G110)+5,FALSE)),"")</f>
        <v/>
      </c>
      <c r="H110" s="210" t="str">
        <f>IFERROR(IF(VLOOKUP($A110,'Annex 2 Designated EHV charges'!$D:$P,COLUMN(H110)+5,FALSE)=0,"",VLOOKUP($A110,'Annex 2 Designated EHV charges'!$D:$P,COLUMN(H110)+5,FALSE)),"")</f>
        <v/>
      </c>
    </row>
    <row r="111" spans="1:8" x14ac:dyDescent="0.2">
      <c r="A111" s="204" t="str">
        <f t="array" ref="A111">IFERROR(INDEX('Annex 2 Designated EHV charges'!$D$11:$D$400, MATCH(0, IF(ISBLANK('Annex 2 Designated EHV charges'!$D$11:$D$400),1, COUNTIF(A$4:$A110, 'Annex 2 Designated EHV charges'!$D$11:$D$400)), 0)),"")</f>
        <v/>
      </c>
      <c r="B111" s="203" t="str">
        <f>IF($A111="","",VLOOKUP($A111,'Annex 2 Designated EHV charges'!$D:$O,2,0))</f>
        <v/>
      </c>
      <c r="C111" s="204" t="str">
        <f>IF($A111="","",VLOOKUP($A111,'Annex 2 Designated EHV charges'!$D:$O,3,0))</f>
        <v/>
      </c>
      <c r="D111" s="203" t="str">
        <f>IF($A111="","",VLOOKUP($A111,'Annex 2 Designated EHV charges'!$D:$O,4,0))</f>
        <v/>
      </c>
      <c r="E111" s="211" t="str">
        <f>IFERROR(IF(VLOOKUP($A111,'Annex 2 Designated EHV charges'!$D:$P,COLUMN(E111)+5,FALSE)=0,"",VLOOKUP($A111,'Annex 2 Designated EHV charges'!$D:$P,COLUMN(E111)+5,FALSE)),"")</f>
        <v/>
      </c>
      <c r="F111" s="210" t="str">
        <f>IFERROR(IF(VLOOKUP($A111,'Annex 2 Designated EHV charges'!$D:$P,COLUMN(F111)+5,FALSE)=0,"",VLOOKUP($A111,'Annex 2 Designated EHV charges'!$D:$P,COLUMN(F111)+5,FALSE)),"")</f>
        <v/>
      </c>
      <c r="G111" s="210" t="str">
        <f>IFERROR(IF(VLOOKUP($A111,'Annex 2 Designated EHV charges'!$D:$P,COLUMN(G111)+5,FALSE)=0,"",VLOOKUP($A111,'Annex 2 Designated EHV charges'!$D:$P,COLUMN(G111)+5,FALSE)),"")</f>
        <v/>
      </c>
      <c r="H111" s="210" t="str">
        <f>IFERROR(IF(VLOOKUP($A111,'Annex 2 Designated EHV charges'!$D:$P,COLUMN(H111)+5,FALSE)=0,"",VLOOKUP($A111,'Annex 2 Designated EHV charges'!$D:$P,COLUMN(H111)+5,FALSE)),"")</f>
        <v/>
      </c>
    </row>
    <row r="112" spans="1:8" x14ac:dyDescent="0.2">
      <c r="A112" s="204" t="str">
        <f t="array" ref="A112">IFERROR(INDEX('Annex 2 Designated EHV charges'!$D$11:$D$400, MATCH(0, IF(ISBLANK('Annex 2 Designated EHV charges'!$D$11:$D$400),1, COUNTIF(A$4:$A111, 'Annex 2 Designated EHV charges'!$D$11:$D$400)), 0)),"")</f>
        <v/>
      </c>
      <c r="B112" s="203" t="str">
        <f>IF($A112="","",VLOOKUP($A112,'Annex 2 Designated EHV charges'!$D:$O,2,0))</f>
        <v/>
      </c>
      <c r="C112" s="204" t="str">
        <f>IF($A112="","",VLOOKUP($A112,'Annex 2 Designated EHV charges'!$D:$O,3,0))</f>
        <v/>
      </c>
      <c r="D112" s="203" t="str">
        <f>IF($A112="","",VLOOKUP($A112,'Annex 2 Designated EHV charges'!$D:$O,4,0))</f>
        <v/>
      </c>
      <c r="E112" s="211" t="str">
        <f>IFERROR(IF(VLOOKUP($A112,'Annex 2 Designated EHV charges'!$D:$P,COLUMN(E112)+5,FALSE)=0,"",VLOOKUP($A112,'Annex 2 Designated EHV charges'!$D:$P,COLUMN(E112)+5,FALSE)),"")</f>
        <v/>
      </c>
      <c r="F112" s="210" t="str">
        <f>IFERROR(IF(VLOOKUP($A112,'Annex 2 Designated EHV charges'!$D:$P,COLUMN(F112)+5,FALSE)=0,"",VLOOKUP($A112,'Annex 2 Designated EHV charges'!$D:$P,COLUMN(F112)+5,FALSE)),"")</f>
        <v/>
      </c>
      <c r="G112" s="210" t="str">
        <f>IFERROR(IF(VLOOKUP($A112,'Annex 2 Designated EHV charges'!$D:$P,COLUMN(G112)+5,FALSE)=0,"",VLOOKUP($A112,'Annex 2 Designated EHV charges'!$D:$P,COLUMN(G112)+5,FALSE)),"")</f>
        <v/>
      </c>
      <c r="H112" s="210" t="str">
        <f>IFERROR(IF(VLOOKUP($A112,'Annex 2 Designated EHV charges'!$D:$P,COLUMN(H112)+5,FALSE)=0,"",VLOOKUP($A112,'Annex 2 Designated EHV charges'!$D:$P,COLUMN(H112)+5,FALSE)),"")</f>
        <v/>
      </c>
    </row>
    <row r="113" spans="1:8" x14ac:dyDescent="0.2">
      <c r="A113" s="204" t="str">
        <f t="array" ref="A113">IFERROR(INDEX('Annex 2 Designated EHV charges'!$D$11:$D$400, MATCH(0, IF(ISBLANK('Annex 2 Designated EHV charges'!$D$11:$D$400),1, COUNTIF(A$4:$A112, 'Annex 2 Designated EHV charges'!$D$11:$D$400)), 0)),"")</f>
        <v/>
      </c>
      <c r="B113" s="203" t="str">
        <f>IF($A113="","",VLOOKUP($A113,'Annex 2 Designated EHV charges'!$D:$O,2,0))</f>
        <v/>
      </c>
      <c r="C113" s="204" t="str">
        <f>IF($A113="","",VLOOKUP($A113,'Annex 2 Designated EHV charges'!$D:$O,3,0))</f>
        <v/>
      </c>
      <c r="D113" s="203" t="str">
        <f>IF($A113="","",VLOOKUP($A113,'Annex 2 Designated EHV charges'!$D:$O,4,0))</f>
        <v/>
      </c>
      <c r="E113" s="211" t="str">
        <f>IFERROR(IF(VLOOKUP($A113,'Annex 2 Designated EHV charges'!$D:$P,COLUMN(E113)+5,FALSE)=0,"",VLOOKUP($A113,'Annex 2 Designated EHV charges'!$D:$P,COLUMN(E113)+5,FALSE)),"")</f>
        <v/>
      </c>
      <c r="F113" s="210" t="str">
        <f>IFERROR(IF(VLOOKUP($A113,'Annex 2 Designated EHV charges'!$D:$P,COLUMN(F113)+5,FALSE)=0,"",VLOOKUP($A113,'Annex 2 Designated EHV charges'!$D:$P,COLUMN(F113)+5,FALSE)),"")</f>
        <v/>
      </c>
      <c r="G113" s="210" t="str">
        <f>IFERROR(IF(VLOOKUP($A113,'Annex 2 Designated EHV charges'!$D:$P,COLUMN(G113)+5,FALSE)=0,"",VLOOKUP($A113,'Annex 2 Designated EHV charges'!$D:$P,COLUMN(G113)+5,FALSE)),"")</f>
        <v/>
      </c>
      <c r="H113" s="210" t="str">
        <f>IFERROR(IF(VLOOKUP($A113,'Annex 2 Designated EHV charges'!$D:$P,COLUMN(H113)+5,FALSE)=0,"",VLOOKUP($A113,'Annex 2 Designated EHV charges'!$D:$P,COLUMN(H113)+5,FALSE)),"")</f>
        <v/>
      </c>
    </row>
    <row r="114" spans="1:8" x14ac:dyDescent="0.2">
      <c r="A114" s="204" t="str">
        <f t="array" ref="A114">IFERROR(INDEX('Annex 2 Designated EHV charges'!$D$11:$D$400, MATCH(0, IF(ISBLANK('Annex 2 Designated EHV charges'!$D$11:$D$400),1, COUNTIF(A$4:$A113, 'Annex 2 Designated EHV charges'!$D$11:$D$400)), 0)),"")</f>
        <v/>
      </c>
      <c r="B114" s="203" t="str">
        <f>IF($A114="","",VLOOKUP($A114,'Annex 2 Designated EHV charges'!$D:$O,2,0))</f>
        <v/>
      </c>
      <c r="C114" s="204" t="str">
        <f>IF($A114="","",VLOOKUP($A114,'Annex 2 Designated EHV charges'!$D:$O,3,0))</f>
        <v/>
      </c>
      <c r="D114" s="203" t="str">
        <f>IF($A114="","",VLOOKUP($A114,'Annex 2 Designated EHV charges'!$D:$O,4,0))</f>
        <v/>
      </c>
      <c r="E114" s="211" t="str">
        <f>IFERROR(IF(VLOOKUP($A114,'Annex 2 Designated EHV charges'!$D:$P,COLUMN(E114)+5,FALSE)=0,"",VLOOKUP($A114,'Annex 2 Designated EHV charges'!$D:$P,COLUMN(E114)+5,FALSE)),"")</f>
        <v/>
      </c>
      <c r="F114" s="210" t="str">
        <f>IFERROR(IF(VLOOKUP($A114,'Annex 2 Designated EHV charges'!$D:$P,COLUMN(F114)+5,FALSE)=0,"",VLOOKUP($A114,'Annex 2 Designated EHV charges'!$D:$P,COLUMN(F114)+5,FALSE)),"")</f>
        <v/>
      </c>
      <c r="G114" s="210" t="str">
        <f>IFERROR(IF(VLOOKUP($A114,'Annex 2 Designated EHV charges'!$D:$P,COLUMN(G114)+5,FALSE)=0,"",VLOOKUP($A114,'Annex 2 Designated EHV charges'!$D:$P,COLUMN(G114)+5,FALSE)),"")</f>
        <v/>
      </c>
      <c r="H114" s="210" t="str">
        <f>IFERROR(IF(VLOOKUP($A114,'Annex 2 Designated EHV charges'!$D:$P,COLUMN(H114)+5,FALSE)=0,"",VLOOKUP($A114,'Annex 2 Designated EHV charges'!$D:$P,COLUMN(H114)+5,FALSE)),"")</f>
        <v/>
      </c>
    </row>
    <row r="115" spans="1:8" x14ac:dyDescent="0.2">
      <c r="A115" s="204" t="str">
        <f t="array" ref="A115">IFERROR(INDEX('Annex 2 Designated EHV charges'!$D$11:$D$400, MATCH(0, IF(ISBLANK('Annex 2 Designated EHV charges'!$D$11:$D$400),1, COUNTIF(A$4:$A114, 'Annex 2 Designated EHV charges'!$D$11:$D$400)), 0)),"")</f>
        <v/>
      </c>
      <c r="B115" s="203" t="str">
        <f>IF($A115="","",VLOOKUP($A115,'Annex 2 Designated EHV charges'!$D:$O,2,0))</f>
        <v/>
      </c>
      <c r="C115" s="204" t="str">
        <f>IF($A115="","",VLOOKUP($A115,'Annex 2 Designated EHV charges'!$D:$O,3,0))</f>
        <v/>
      </c>
      <c r="D115" s="203" t="str">
        <f>IF($A115="","",VLOOKUP($A115,'Annex 2 Designated EHV charges'!$D:$O,4,0))</f>
        <v/>
      </c>
      <c r="E115" s="211" t="str">
        <f>IFERROR(IF(VLOOKUP($A115,'Annex 2 Designated EHV charges'!$D:$P,COLUMN(E115)+5,FALSE)=0,"",VLOOKUP($A115,'Annex 2 Designated EHV charges'!$D:$P,COLUMN(E115)+5,FALSE)),"")</f>
        <v/>
      </c>
      <c r="F115" s="210" t="str">
        <f>IFERROR(IF(VLOOKUP($A115,'Annex 2 Designated EHV charges'!$D:$P,COLUMN(F115)+5,FALSE)=0,"",VLOOKUP($A115,'Annex 2 Designated EHV charges'!$D:$P,COLUMN(F115)+5,FALSE)),"")</f>
        <v/>
      </c>
      <c r="G115" s="210" t="str">
        <f>IFERROR(IF(VLOOKUP($A115,'Annex 2 Designated EHV charges'!$D:$P,COLUMN(G115)+5,FALSE)=0,"",VLOOKUP($A115,'Annex 2 Designated EHV charges'!$D:$P,COLUMN(G115)+5,FALSE)),"")</f>
        <v/>
      </c>
      <c r="H115" s="210" t="str">
        <f>IFERROR(IF(VLOOKUP($A115,'Annex 2 Designated EHV charges'!$D:$P,COLUMN(H115)+5,FALSE)=0,"",VLOOKUP($A115,'Annex 2 Designated EHV charges'!$D:$P,COLUMN(H115)+5,FALSE)),"")</f>
        <v/>
      </c>
    </row>
    <row r="116" spans="1:8" x14ac:dyDescent="0.2">
      <c r="A116" s="204" t="str">
        <f t="array" ref="A116">IFERROR(INDEX('Annex 2 Designated EHV charges'!$D$11:$D$400, MATCH(0, IF(ISBLANK('Annex 2 Designated EHV charges'!$D$11:$D$400),1, COUNTIF(A$4:$A115, 'Annex 2 Designated EHV charges'!$D$11:$D$400)), 0)),"")</f>
        <v/>
      </c>
      <c r="B116" s="203" t="str">
        <f>IF($A116="","",VLOOKUP($A116,'Annex 2 Designated EHV charges'!$D:$O,2,0))</f>
        <v/>
      </c>
      <c r="C116" s="204" t="str">
        <f>IF($A116="","",VLOOKUP($A116,'Annex 2 Designated EHV charges'!$D:$O,3,0))</f>
        <v/>
      </c>
      <c r="D116" s="203" t="str">
        <f>IF($A116="","",VLOOKUP($A116,'Annex 2 Designated EHV charges'!$D:$O,4,0))</f>
        <v/>
      </c>
      <c r="E116" s="211" t="str">
        <f>IFERROR(IF(VLOOKUP($A116,'Annex 2 Designated EHV charges'!$D:$P,COLUMN(E116)+5,FALSE)=0,"",VLOOKUP($A116,'Annex 2 Designated EHV charges'!$D:$P,COLUMN(E116)+5,FALSE)),"")</f>
        <v/>
      </c>
      <c r="F116" s="210" t="str">
        <f>IFERROR(IF(VLOOKUP($A116,'Annex 2 Designated EHV charges'!$D:$P,COLUMN(F116)+5,FALSE)=0,"",VLOOKUP($A116,'Annex 2 Designated EHV charges'!$D:$P,COLUMN(F116)+5,FALSE)),"")</f>
        <v/>
      </c>
      <c r="G116" s="210" t="str">
        <f>IFERROR(IF(VLOOKUP($A116,'Annex 2 Designated EHV charges'!$D:$P,COLUMN(G116)+5,FALSE)=0,"",VLOOKUP($A116,'Annex 2 Designated EHV charges'!$D:$P,COLUMN(G116)+5,FALSE)),"")</f>
        <v/>
      </c>
      <c r="H116" s="210" t="str">
        <f>IFERROR(IF(VLOOKUP($A116,'Annex 2 Designated EHV charges'!$D:$P,COLUMN(H116)+5,FALSE)=0,"",VLOOKUP($A116,'Annex 2 Designated EHV charges'!$D:$P,COLUMN(H116)+5,FALSE)),"")</f>
        <v/>
      </c>
    </row>
    <row r="117" spans="1:8" x14ac:dyDescent="0.2">
      <c r="A117" s="204" t="str">
        <f t="array" ref="A117">IFERROR(INDEX('Annex 2 Designated EHV charges'!$D$11:$D$400, MATCH(0, IF(ISBLANK('Annex 2 Designated EHV charges'!$D$11:$D$400),1, COUNTIF(A$4:$A116, 'Annex 2 Designated EHV charges'!$D$11:$D$400)), 0)),"")</f>
        <v/>
      </c>
      <c r="B117" s="203" t="str">
        <f>IF($A117="","",VLOOKUP($A117,'Annex 2 Designated EHV charges'!$D:$O,2,0))</f>
        <v/>
      </c>
      <c r="C117" s="204" t="str">
        <f>IF($A117="","",VLOOKUP($A117,'Annex 2 Designated EHV charges'!$D:$O,3,0))</f>
        <v/>
      </c>
      <c r="D117" s="203" t="str">
        <f>IF($A117="","",VLOOKUP($A117,'Annex 2 Designated EHV charges'!$D:$O,4,0))</f>
        <v/>
      </c>
      <c r="E117" s="211" t="str">
        <f>IFERROR(IF(VLOOKUP($A117,'Annex 2 Designated EHV charges'!$D:$P,COLUMN(E117)+5,FALSE)=0,"",VLOOKUP($A117,'Annex 2 Designated EHV charges'!$D:$P,COLUMN(E117)+5,FALSE)),"")</f>
        <v/>
      </c>
      <c r="F117" s="210" t="str">
        <f>IFERROR(IF(VLOOKUP($A117,'Annex 2 Designated EHV charges'!$D:$P,COLUMN(F117)+5,FALSE)=0,"",VLOOKUP($A117,'Annex 2 Designated EHV charges'!$D:$P,COLUMN(F117)+5,FALSE)),"")</f>
        <v/>
      </c>
      <c r="G117" s="210" t="str">
        <f>IFERROR(IF(VLOOKUP($A117,'Annex 2 Designated EHV charges'!$D:$P,COLUMN(G117)+5,FALSE)=0,"",VLOOKUP($A117,'Annex 2 Designated EHV charges'!$D:$P,COLUMN(G117)+5,FALSE)),"")</f>
        <v/>
      </c>
      <c r="H117" s="210" t="str">
        <f>IFERROR(IF(VLOOKUP($A117,'Annex 2 Designated EHV charges'!$D:$P,COLUMN(H117)+5,FALSE)=0,"",VLOOKUP($A117,'Annex 2 Designated EHV charges'!$D:$P,COLUMN(H117)+5,FALSE)),"")</f>
        <v/>
      </c>
    </row>
    <row r="118" spans="1:8" x14ac:dyDescent="0.2">
      <c r="A118" s="204" t="str">
        <f t="array" ref="A118">IFERROR(INDEX('Annex 2 Designated EHV charges'!$D$11:$D$400, MATCH(0, IF(ISBLANK('Annex 2 Designated EHV charges'!$D$11:$D$400),1, COUNTIF(A$4:$A117, 'Annex 2 Designated EHV charges'!$D$11:$D$400)), 0)),"")</f>
        <v/>
      </c>
      <c r="B118" s="203" t="str">
        <f>IF($A118="","",VLOOKUP($A118,'Annex 2 Designated EHV charges'!$D:$O,2,0))</f>
        <v/>
      </c>
      <c r="C118" s="204" t="str">
        <f>IF($A118="","",VLOOKUP($A118,'Annex 2 Designated EHV charges'!$D:$O,3,0))</f>
        <v/>
      </c>
      <c r="D118" s="203" t="str">
        <f>IF($A118="","",VLOOKUP($A118,'Annex 2 Designated EHV charges'!$D:$O,4,0))</f>
        <v/>
      </c>
      <c r="E118" s="211" t="str">
        <f>IFERROR(IF(VLOOKUP($A118,'Annex 2 Designated EHV charges'!$D:$P,COLUMN(E118)+5,FALSE)=0,"",VLOOKUP($A118,'Annex 2 Designated EHV charges'!$D:$P,COLUMN(E118)+5,FALSE)),"")</f>
        <v/>
      </c>
      <c r="F118" s="210" t="str">
        <f>IFERROR(IF(VLOOKUP($A118,'Annex 2 Designated EHV charges'!$D:$P,COLUMN(F118)+5,FALSE)=0,"",VLOOKUP($A118,'Annex 2 Designated EHV charges'!$D:$P,COLUMN(F118)+5,FALSE)),"")</f>
        <v/>
      </c>
      <c r="G118" s="210" t="str">
        <f>IFERROR(IF(VLOOKUP($A118,'Annex 2 Designated EHV charges'!$D:$P,COLUMN(G118)+5,FALSE)=0,"",VLOOKUP($A118,'Annex 2 Designated EHV charges'!$D:$P,COLUMN(G118)+5,FALSE)),"")</f>
        <v/>
      </c>
      <c r="H118" s="210" t="str">
        <f>IFERROR(IF(VLOOKUP($A118,'Annex 2 Designated EHV charges'!$D:$P,COLUMN(H118)+5,FALSE)=0,"",VLOOKUP($A118,'Annex 2 Designated EHV charges'!$D:$P,COLUMN(H118)+5,FALSE)),"")</f>
        <v/>
      </c>
    </row>
    <row r="119" spans="1:8" x14ac:dyDescent="0.2">
      <c r="A119" s="204" t="str">
        <f t="array" ref="A119">IFERROR(INDEX('Annex 2 Designated EHV charges'!$D$11:$D$400, MATCH(0, IF(ISBLANK('Annex 2 Designated EHV charges'!$D$11:$D$400),1, COUNTIF(A$4:$A118, 'Annex 2 Designated EHV charges'!$D$11:$D$400)), 0)),"")</f>
        <v/>
      </c>
      <c r="B119" s="203" t="str">
        <f>IF($A119="","",VLOOKUP($A119,'Annex 2 Designated EHV charges'!$D:$O,2,0))</f>
        <v/>
      </c>
      <c r="C119" s="204" t="str">
        <f>IF($A119="","",VLOOKUP($A119,'Annex 2 Designated EHV charges'!$D:$O,3,0))</f>
        <v/>
      </c>
      <c r="D119" s="203" t="str">
        <f>IF($A119="","",VLOOKUP($A119,'Annex 2 Designated EHV charges'!$D:$O,4,0))</f>
        <v/>
      </c>
      <c r="E119" s="211" t="str">
        <f>IFERROR(IF(VLOOKUP($A119,'Annex 2 Designated EHV charges'!$D:$P,COLUMN(E119)+5,FALSE)=0,"",VLOOKUP($A119,'Annex 2 Designated EHV charges'!$D:$P,COLUMN(E119)+5,FALSE)),"")</f>
        <v/>
      </c>
      <c r="F119" s="210" t="str">
        <f>IFERROR(IF(VLOOKUP($A119,'Annex 2 Designated EHV charges'!$D:$P,COLUMN(F119)+5,FALSE)=0,"",VLOOKUP($A119,'Annex 2 Designated EHV charges'!$D:$P,COLUMN(F119)+5,FALSE)),"")</f>
        <v/>
      </c>
      <c r="G119" s="210" t="str">
        <f>IFERROR(IF(VLOOKUP($A119,'Annex 2 Designated EHV charges'!$D:$P,COLUMN(G119)+5,FALSE)=0,"",VLOOKUP($A119,'Annex 2 Designated EHV charges'!$D:$P,COLUMN(G119)+5,FALSE)),"")</f>
        <v/>
      </c>
      <c r="H119" s="210" t="str">
        <f>IFERROR(IF(VLOOKUP($A119,'Annex 2 Designated EHV charges'!$D:$P,COLUMN(H119)+5,FALSE)=0,"",VLOOKUP($A119,'Annex 2 Designated EHV charges'!$D:$P,COLUMN(H119)+5,FALSE)),"")</f>
        <v/>
      </c>
    </row>
    <row r="120" spans="1:8" x14ac:dyDescent="0.2">
      <c r="A120" s="204" t="str">
        <f t="array" ref="A120">IFERROR(INDEX('Annex 2 Designated EHV charges'!$D$11:$D$400, MATCH(0, IF(ISBLANK('Annex 2 Designated EHV charges'!$D$11:$D$400),1, COUNTIF(A$4:$A119, 'Annex 2 Designated EHV charges'!$D$11:$D$400)), 0)),"")</f>
        <v/>
      </c>
      <c r="B120" s="203" t="str">
        <f>IF($A120="","",VLOOKUP($A120,'Annex 2 Designated EHV charges'!$D:$O,2,0))</f>
        <v/>
      </c>
      <c r="C120" s="204" t="str">
        <f>IF($A120="","",VLOOKUP($A120,'Annex 2 Designated EHV charges'!$D:$O,3,0))</f>
        <v/>
      </c>
      <c r="D120" s="203" t="str">
        <f>IF($A120="","",VLOOKUP($A120,'Annex 2 Designated EHV charges'!$D:$O,4,0))</f>
        <v/>
      </c>
      <c r="E120" s="211" t="str">
        <f>IFERROR(IF(VLOOKUP($A120,'Annex 2 Designated EHV charges'!$D:$P,COLUMN(E120)+5,FALSE)=0,"",VLOOKUP($A120,'Annex 2 Designated EHV charges'!$D:$P,COLUMN(E120)+5,FALSE)),"")</f>
        <v/>
      </c>
      <c r="F120" s="210" t="str">
        <f>IFERROR(IF(VLOOKUP($A120,'Annex 2 Designated EHV charges'!$D:$P,COLUMN(F120)+5,FALSE)=0,"",VLOOKUP($A120,'Annex 2 Designated EHV charges'!$D:$P,COLUMN(F120)+5,FALSE)),"")</f>
        <v/>
      </c>
      <c r="G120" s="210" t="str">
        <f>IFERROR(IF(VLOOKUP($A120,'Annex 2 Designated EHV charges'!$D:$P,COLUMN(G120)+5,FALSE)=0,"",VLOOKUP($A120,'Annex 2 Designated EHV charges'!$D:$P,COLUMN(G120)+5,FALSE)),"")</f>
        <v/>
      </c>
      <c r="H120" s="210" t="str">
        <f>IFERROR(IF(VLOOKUP($A120,'Annex 2 Designated EHV charges'!$D:$P,COLUMN(H120)+5,FALSE)=0,"",VLOOKUP($A120,'Annex 2 Designated EHV charges'!$D:$P,COLUMN(H120)+5,FALSE)),"")</f>
        <v/>
      </c>
    </row>
    <row r="121" spans="1:8" x14ac:dyDescent="0.2">
      <c r="A121" s="204" t="str">
        <f t="array" ref="A121">IFERROR(INDEX('Annex 2 Designated EHV charges'!$D$11:$D$400, MATCH(0, IF(ISBLANK('Annex 2 Designated EHV charges'!$D$11:$D$400),1, COUNTIF(A$4:$A120, 'Annex 2 Designated EHV charges'!$D$11:$D$400)), 0)),"")</f>
        <v/>
      </c>
      <c r="B121" s="203" t="str">
        <f>IF($A121="","",VLOOKUP($A121,'Annex 2 Designated EHV charges'!$D:$O,2,0))</f>
        <v/>
      </c>
      <c r="C121" s="204" t="str">
        <f>IF($A121="","",VLOOKUP($A121,'Annex 2 Designated EHV charges'!$D:$O,3,0))</f>
        <v/>
      </c>
      <c r="D121" s="203" t="str">
        <f>IF($A121="","",VLOOKUP($A121,'Annex 2 Designated EHV charges'!$D:$O,4,0))</f>
        <v/>
      </c>
      <c r="E121" s="211" t="str">
        <f>IFERROR(IF(VLOOKUP($A121,'Annex 2 Designated EHV charges'!$D:$P,COLUMN(E121)+5,FALSE)=0,"",VLOOKUP($A121,'Annex 2 Designated EHV charges'!$D:$P,COLUMN(E121)+5,FALSE)),"")</f>
        <v/>
      </c>
      <c r="F121" s="210" t="str">
        <f>IFERROR(IF(VLOOKUP($A121,'Annex 2 Designated EHV charges'!$D:$P,COLUMN(F121)+5,FALSE)=0,"",VLOOKUP($A121,'Annex 2 Designated EHV charges'!$D:$P,COLUMN(F121)+5,FALSE)),"")</f>
        <v/>
      </c>
      <c r="G121" s="210" t="str">
        <f>IFERROR(IF(VLOOKUP($A121,'Annex 2 Designated EHV charges'!$D:$P,COLUMN(G121)+5,FALSE)=0,"",VLOOKUP($A121,'Annex 2 Designated EHV charges'!$D:$P,COLUMN(G121)+5,FALSE)),"")</f>
        <v/>
      </c>
      <c r="H121" s="210" t="str">
        <f>IFERROR(IF(VLOOKUP($A121,'Annex 2 Designated EHV charges'!$D:$P,COLUMN(H121)+5,FALSE)=0,"",VLOOKUP($A121,'Annex 2 Designated EHV charges'!$D:$P,COLUMN(H121)+5,FALSE)),"")</f>
        <v/>
      </c>
    </row>
    <row r="122" spans="1:8" x14ac:dyDescent="0.2">
      <c r="A122" s="204" t="str">
        <f t="array" ref="A122">IFERROR(INDEX('Annex 2 Designated EHV charges'!$D$11:$D$400, MATCH(0, IF(ISBLANK('Annex 2 Designated EHV charges'!$D$11:$D$400),1, COUNTIF(A$4:$A121, 'Annex 2 Designated EHV charges'!$D$11:$D$400)), 0)),"")</f>
        <v/>
      </c>
      <c r="B122" s="203" t="str">
        <f>IF($A122="","",VLOOKUP($A122,'Annex 2 Designated EHV charges'!$D:$O,2,0))</f>
        <v/>
      </c>
      <c r="C122" s="204" t="str">
        <f>IF($A122="","",VLOOKUP($A122,'Annex 2 Designated EHV charges'!$D:$O,3,0))</f>
        <v/>
      </c>
      <c r="D122" s="203" t="str">
        <f>IF($A122="","",VLOOKUP($A122,'Annex 2 Designated EHV charges'!$D:$O,4,0))</f>
        <v/>
      </c>
      <c r="E122" s="211" t="str">
        <f>IFERROR(IF(VLOOKUP($A122,'Annex 2 Designated EHV charges'!$D:$P,COLUMN(E122)+5,FALSE)=0,"",VLOOKUP($A122,'Annex 2 Designated EHV charges'!$D:$P,COLUMN(E122)+5,FALSE)),"")</f>
        <v/>
      </c>
      <c r="F122" s="210" t="str">
        <f>IFERROR(IF(VLOOKUP($A122,'Annex 2 Designated EHV charges'!$D:$P,COLUMN(F122)+5,FALSE)=0,"",VLOOKUP($A122,'Annex 2 Designated EHV charges'!$D:$P,COLUMN(F122)+5,FALSE)),"")</f>
        <v/>
      </c>
      <c r="G122" s="210" t="str">
        <f>IFERROR(IF(VLOOKUP($A122,'Annex 2 Designated EHV charges'!$D:$P,COLUMN(G122)+5,FALSE)=0,"",VLOOKUP($A122,'Annex 2 Designated EHV charges'!$D:$P,COLUMN(G122)+5,FALSE)),"")</f>
        <v/>
      </c>
      <c r="H122" s="210" t="str">
        <f>IFERROR(IF(VLOOKUP($A122,'Annex 2 Designated EHV charges'!$D:$P,COLUMN(H122)+5,FALSE)=0,"",VLOOKUP($A122,'Annex 2 Designated EHV charges'!$D:$P,COLUMN(H122)+5,FALSE)),"")</f>
        <v/>
      </c>
    </row>
    <row r="123" spans="1:8" x14ac:dyDescent="0.2">
      <c r="A123" s="204" t="str">
        <f t="array" ref="A123">IFERROR(INDEX('Annex 2 Designated EHV charges'!$D$11:$D$400, MATCH(0, IF(ISBLANK('Annex 2 Designated EHV charges'!$D$11:$D$400),1, COUNTIF(A$4:$A122, 'Annex 2 Designated EHV charges'!$D$11:$D$400)), 0)),"")</f>
        <v/>
      </c>
      <c r="B123" s="203" t="str">
        <f>IF($A123="","",VLOOKUP($A123,'Annex 2 Designated EHV charges'!$D:$O,2,0))</f>
        <v/>
      </c>
      <c r="C123" s="204" t="str">
        <f>IF($A123="","",VLOOKUP($A123,'Annex 2 Designated EHV charges'!$D:$O,3,0))</f>
        <v/>
      </c>
      <c r="D123" s="203" t="str">
        <f>IF($A123="","",VLOOKUP($A123,'Annex 2 Designated EHV charges'!$D:$O,4,0))</f>
        <v/>
      </c>
      <c r="E123" s="211" t="str">
        <f>IFERROR(IF(VLOOKUP($A123,'Annex 2 Designated EHV charges'!$D:$P,COLUMN(E123)+5,FALSE)=0,"",VLOOKUP($A123,'Annex 2 Designated EHV charges'!$D:$P,COLUMN(E123)+5,FALSE)),"")</f>
        <v/>
      </c>
      <c r="F123" s="210" t="str">
        <f>IFERROR(IF(VLOOKUP($A123,'Annex 2 Designated EHV charges'!$D:$P,COLUMN(F123)+5,FALSE)=0,"",VLOOKUP($A123,'Annex 2 Designated EHV charges'!$D:$P,COLUMN(F123)+5,FALSE)),"")</f>
        <v/>
      </c>
      <c r="G123" s="210" t="str">
        <f>IFERROR(IF(VLOOKUP($A123,'Annex 2 Designated EHV charges'!$D:$P,COLUMN(G123)+5,FALSE)=0,"",VLOOKUP($A123,'Annex 2 Designated EHV charges'!$D:$P,COLUMN(G123)+5,FALSE)),"")</f>
        <v/>
      </c>
      <c r="H123" s="210" t="str">
        <f>IFERROR(IF(VLOOKUP($A123,'Annex 2 Designated EHV charges'!$D:$P,COLUMN(H123)+5,FALSE)=0,"",VLOOKUP($A123,'Annex 2 Designated EHV charges'!$D:$P,COLUMN(H123)+5,FALSE)),"")</f>
        <v/>
      </c>
    </row>
    <row r="124" spans="1:8" x14ac:dyDescent="0.2">
      <c r="A124" s="204" t="str">
        <f t="array" ref="A124">IFERROR(INDEX('Annex 2 Designated EHV charges'!$D$11:$D$400, MATCH(0, IF(ISBLANK('Annex 2 Designated EHV charges'!$D$11:$D$400),1, COUNTIF(A$4:$A123, 'Annex 2 Designated EHV charges'!$D$11:$D$400)), 0)),"")</f>
        <v/>
      </c>
      <c r="B124" s="203" t="str">
        <f>IF($A124="","",VLOOKUP($A124,'Annex 2 Designated EHV charges'!$D:$O,2,0))</f>
        <v/>
      </c>
      <c r="C124" s="204" t="str">
        <f>IF($A124="","",VLOOKUP($A124,'Annex 2 Designated EHV charges'!$D:$O,3,0))</f>
        <v/>
      </c>
      <c r="D124" s="203" t="str">
        <f>IF($A124="","",VLOOKUP($A124,'Annex 2 Designated EHV charges'!$D:$O,4,0))</f>
        <v/>
      </c>
      <c r="E124" s="211" t="str">
        <f>IFERROR(IF(VLOOKUP($A124,'Annex 2 Designated EHV charges'!$D:$P,COLUMN(E124)+5,FALSE)=0,"",VLOOKUP($A124,'Annex 2 Designated EHV charges'!$D:$P,COLUMN(E124)+5,FALSE)),"")</f>
        <v/>
      </c>
      <c r="F124" s="210" t="str">
        <f>IFERROR(IF(VLOOKUP($A124,'Annex 2 Designated EHV charges'!$D:$P,COLUMN(F124)+5,FALSE)=0,"",VLOOKUP($A124,'Annex 2 Designated EHV charges'!$D:$P,COLUMN(F124)+5,FALSE)),"")</f>
        <v/>
      </c>
      <c r="G124" s="210" t="str">
        <f>IFERROR(IF(VLOOKUP($A124,'Annex 2 Designated EHV charges'!$D:$P,COLUMN(G124)+5,FALSE)=0,"",VLOOKUP($A124,'Annex 2 Designated EHV charges'!$D:$P,COLUMN(G124)+5,FALSE)),"")</f>
        <v/>
      </c>
      <c r="H124" s="210" t="str">
        <f>IFERROR(IF(VLOOKUP($A124,'Annex 2 Designated EHV charges'!$D:$P,COLUMN(H124)+5,FALSE)=0,"",VLOOKUP($A124,'Annex 2 Designated EHV charges'!$D:$P,COLUMN(H124)+5,FALSE)),"")</f>
        <v/>
      </c>
    </row>
    <row r="125" spans="1:8" x14ac:dyDescent="0.2">
      <c r="A125" s="204" t="str">
        <f t="array" ref="A125">IFERROR(INDEX('Annex 2 Designated EHV charges'!$D$11:$D$400, MATCH(0, IF(ISBLANK('Annex 2 Designated EHV charges'!$D$11:$D$400),1, COUNTIF(A$4:$A124, 'Annex 2 Designated EHV charges'!$D$11:$D$400)), 0)),"")</f>
        <v/>
      </c>
      <c r="B125" s="203" t="str">
        <f>IF($A125="","",VLOOKUP($A125,'Annex 2 Designated EHV charges'!$D:$O,2,0))</f>
        <v/>
      </c>
      <c r="C125" s="204" t="str">
        <f>IF($A125="","",VLOOKUP($A125,'Annex 2 Designated EHV charges'!$D:$O,3,0))</f>
        <v/>
      </c>
      <c r="D125" s="203" t="str">
        <f>IF($A125="","",VLOOKUP($A125,'Annex 2 Designated EHV charges'!$D:$O,4,0))</f>
        <v/>
      </c>
      <c r="E125" s="211" t="str">
        <f>IFERROR(IF(VLOOKUP($A125,'Annex 2 Designated EHV charges'!$D:$P,COLUMN(E125)+5,FALSE)=0,"",VLOOKUP($A125,'Annex 2 Designated EHV charges'!$D:$P,COLUMN(E125)+5,FALSE)),"")</f>
        <v/>
      </c>
      <c r="F125" s="210" t="str">
        <f>IFERROR(IF(VLOOKUP($A125,'Annex 2 Designated EHV charges'!$D:$P,COLUMN(F125)+5,FALSE)=0,"",VLOOKUP($A125,'Annex 2 Designated EHV charges'!$D:$P,COLUMN(F125)+5,FALSE)),"")</f>
        <v/>
      </c>
      <c r="G125" s="210" t="str">
        <f>IFERROR(IF(VLOOKUP($A125,'Annex 2 Designated EHV charges'!$D:$P,COLUMN(G125)+5,FALSE)=0,"",VLOOKUP($A125,'Annex 2 Designated EHV charges'!$D:$P,COLUMN(G125)+5,FALSE)),"")</f>
        <v/>
      </c>
      <c r="H125" s="210" t="str">
        <f>IFERROR(IF(VLOOKUP($A125,'Annex 2 Designated EHV charges'!$D:$P,COLUMN(H125)+5,FALSE)=0,"",VLOOKUP($A125,'Annex 2 Designated EHV charges'!$D:$P,COLUMN(H125)+5,FALSE)),"")</f>
        <v/>
      </c>
    </row>
    <row r="126" spans="1:8" x14ac:dyDescent="0.2">
      <c r="A126" s="204" t="str">
        <f t="array" ref="A126">IFERROR(INDEX('Annex 2 Designated EHV charges'!$D$11:$D$400, MATCH(0, IF(ISBLANK('Annex 2 Designated EHV charges'!$D$11:$D$400),1, COUNTIF(A$4:$A125, 'Annex 2 Designated EHV charges'!$D$11:$D$400)), 0)),"")</f>
        <v/>
      </c>
      <c r="B126" s="203" t="str">
        <f>IF($A126="","",VLOOKUP($A126,'Annex 2 Designated EHV charges'!$D:$O,2,0))</f>
        <v/>
      </c>
      <c r="C126" s="204" t="str">
        <f>IF($A126="","",VLOOKUP($A126,'Annex 2 Designated EHV charges'!$D:$O,3,0))</f>
        <v/>
      </c>
      <c r="D126" s="203" t="str">
        <f>IF($A126="","",VLOOKUP($A126,'Annex 2 Designated EHV charges'!$D:$O,4,0))</f>
        <v/>
      </c>
      <c r="E126" s="211" t="str">
        <f>IFERROR(IF(VLOOKUP($A126,'Annex 2 Designated EHV charges'!$D:$P,COLUMN(E126)+5,FALSE)=0,"",VLOOKUP($A126,'Annex 2 Designated EHV charges'!$D:$P,COLUMN(E126)+5,FALSE)),"")</f>
        <v/>
      </c>
      <c r="F126" s="210" t="str">
        <f>IFERROR(IF(VLOOKUP($A126,'Annex 2 Designated EHV charges'!$D:$P,COLUMN(F126)+5,FALSE)=0,"",VLOOKUP($A126,'Annex 2 Designated EHV charges'!$D:$P,COLUMN(F126)+5,FALSE)),"")</f>
        <v/>
      </c>
      <c r="G126" s="210" t="str">
        <f>IFERROR(IF(VLOOKUP($A126,'Annex 2 Designated EHV charges'!$D:$P,COLUMN(G126)+5,FALSE)=0,"",VLOOKUP($A126,'Annex 2 Designated EHV charges'!$D:$P,COLUMN(G126)+5,FALSE)),"")</f>
        <v/>
      </c>
      <c r="H126" s="210" t="str">
        <f>IFERROR(IF(VLOOKUP($A126,'Annex 2 Designated EHV charges'!$D:$P,COLUMN(H126)+5,FALSE)=0,"",VLOOKUP($A126,'Annex 2 Designated EHV charges'!$D:$P,COLUMN(H126)+5,FALSE)),"")</f>
        <v/>
      </c>
    </row>
    <row r="127" spans="1:8" x14ac:dyDescent="0.2">
      <c r="A127" s="204" t="str">
        <f t="array" ref="A127">IFERROR(INDEX('Annex 2 Designated EHV charges'!$D$11:$D$400, MATCH(0, IF(ISBLANK('Annex 2 Designated EHV charges'!$D$11:$D$400),1, COUNTIF(A$4:$A126, 'Annex 2 Designated EHV charges'!$D$11:$D$400)), 0)),"")</f>
        <v/>
      </c>
      <c r="B127" s="203" t="str">
        <f>IF($A127="","",VLOOKUP($A127,'Annex 2 Designated EHV charges'!$D:$O,2,0))</f>
        <v/>
      </c>
      <c r="C127" s="204" t="str">
        <f>IF($A127="","",VLOOKUP($A127,'Annex 2 Designated EHV charges'!$D:$O,3,0))</f>
        <v/>
      </c>
      <c r="D127" s="203" t="str">
        <f>IF($A127="","",VLOOKUP($A127,'Annex 2 Designated EHV charges'!$D:$O,4,0))</f>
        <v/>
      </c>
      <c r="E127" s="211" t="str">
        <f>IFERROR(IF(VLOOKUP($A127,'Annex 2 Designated EHV charges'!$D:$P,COLUMN(E127)+5,FALSE)=0,"",VLOOKUP($A127,'Annex 2 Designated EHV charges'!$D:$P,COLUMN(E127)+5,FALSE)),"")</f>
        <v/>
      </c>
      <c r="F127" s="210" t="str">
        <f>IFERROR(IF(VLOOKUP($A127,'Annex 2 Designated EHV charges'!$D:$P,COLUMN(F127)+5,FALSE)=0,"",VLOOKUP($A127,'Annex 2 Designated EHV charges'!$D:$P,COLUMN(F127)+5,FALSE)),"")</f>
        <v/>
      </c>
      <c r="G127" s="210" t="str">
        <f>IFERROR(IF(VLOOKUP($A127,'Annex 2 Designated EHV charges'!$D:$P,COLUMN(G127)+5,FALSE)=0,"",VLOOKUP($A127,'Annex 2 Designated EHV charges'!$D:$P,COLUMN(G127)+5,FALSE)),"")</f>
        <v/>
      </c>
      <c r="H127" s="210" t="str">
        <f>IFERROR(IF(VLOOKUP($A127,'Annex 2 Designated EHV charges'!$D:$P,COLUMN(H127)+5,FALSE)=0,"",VLOOKUP($A127,'Annex 2 Designated EHV charges'!$D:$P,COLUMN(H127)+5,FALSE)),"")</f>
        <v/>
      </c>
    </row>
    <row r="128" spans="1:8" x14ac:dyDescent="0.2">
      <c r="A128" s="204" t="str">
        <f t="array" ref="A128">IFERROR(INDEX('Annex 2 Designated EHV charges'!$D$11:$D$400, MATCH(0, IF(ISBLANK('Annex 2 Designated EHV charges'!$D$11:$D$400),1, COUNTIF(A$4:$A127, 'Annex 2 Designated EHV charges'!$D$11:$D$400)), 0)),"")</f>
        <v/>
      </c>
      <c r="B128" s="203" t="str">
        <f>IF($A128="","",VLOOKUP($A128,'Annex 2 Designated EHV charges'!$D:$O,2,0))</f>
        <v/>
      </c>
      <c r="C128" s="204" t="str">
        <f>IF($A128="","",VLOOKUP($A128,'Annex 2 Designated EHV charges'!$D:$O,3,0))</f>
        <v/>
      </c>
      <c r="D128" s="203" t="str">
        <f>IF($A128="","",VLOOKUP($A128,'Annex 2 Designated EHV charges'!$D:$O,4,0))</f>
        <v/>
      </c>
      <c r="E128" s="211" t="str">
        <f>IFERROR(IF(VLOOKUP($A128,'Annex 2 Designated EHV charges'!$D:$P,COLUMN(E128)+5,FALSE)=0,"",VLOOKUP($A128,'Annex 2 Designated EHV charges'!$D:$P,COLUMN(E128)+5,FALSE)),"")</f>
        <v/>
      </c>
      <c r="F128" s="210" t="str">
        <f>IFERROR(IF(VLOOKUP($A128,'Annex 2 Designated EHV charges'!$D:$P,COLUMN(F128)+5,FALSE)=0,"",VLOOKUP($A128,'Annex 2 Designated EHV charges'!$D:$P,COLUMN(F128)+5,FALSE)),"")</f>
        <v/>
      </c>
      <c r="G128" s="210" t="str">
        <f>IFERROR(IF(VLOOKUP($A128,'Annex 2 Designated EHV charges'!$D:$P,COLUMN(G128)+5,FALSE)=0,"",VLOOKUP($A128,'Annex 2 Designated EHV charges'!$D:$P,COLUMN(G128)+5,FALSE)),"")</f>
        <v/>
      </c>
      <c r="H128" s="210" t="str">
        <f>IFERROR(IF(VLOOKUP($A128,'Annex 2 Designated EHV charges'!$D:$P,COLUMN(H128)+5,FALSE)=0,"",VLOOKUP($A128,'Annex 2 Designated EHV charges'!$D:$P,COLUMN(H128)+5,FALSE)),"")</f>
        <v/>
      </c>
    </row>
    <row r="129" spans="1:8" x14ac:dyDescent="0.2">
      <c r="A129" s="204" t="str">
        <f t="array" ref="A129">IFERROR(INDEX('Annex 2 Designated EHV charges'!$D$11:$D$400, MATCH(0, IF(ISBLANK('Annex 2 Designated EHV charges'!$D$11:$D$400),1, COUNTIF(A$4:$A128, 'Annex 2 Designated EHV charges'!$D$11:$D$400)), 0)),"")</f>
        <v/>
      </c>
      <c r="B129" s="203" t="str">
        <f>IF($A129="","",VLOOKUP($A129,'Annex 2 Designated EHV charges'!$D:$O,2,0))</f>
        <v/>
      </c>
      <c r="C129" s="204" t="str">
        <f>IF($A129="","",VLOOKUP($A129,'Annex 2 Designated EHV charges'!$D:$O,3,0))</f>
        <v/>
      </c>
      <c r="D129" s="203" t="str">
        <f>IF($A129="","",VLOOKUP($A129,'Annex 2 Designated EHV charges'!$D:$O,4,0))</f>
        <v/>
      </c>
      <c r="E129" s="211" t="str">
        <f>IFERROR(IF(VLOOKUP($A129,'Annex 2 Designated EHV charges'!$D:$P,COLUMN(E129)+5,FALSE)=0,"",VLOOKUP($A129,'Annex 2 Designated EHV charges'!$D:$P,COLUMN(E129)+5,FALSE)),"")</f>
        <v/>
      </c>
      <c r="F129" s="210" t="str">
        <f>IFERROR(IF(VLOOKUP($A129,'Annex 2 Designated EHV charges'!$D:$P,COLUMN(F129)+5,FALSE)=0,"",VLOOKUP($A129,'Annex 2 Designated EHV charges'!$D:$P,COLUMN(F129)+5,FALSE)),"")</f>
        <v/>
      </c>
      <c r="G129" s="210" t="str">
        <f>IFERROR(IF(VLOOKUP($A129,'Annex 2 Designated EHV charges'!$D:$P,COLUMN(G129)+5,FALSE)=0,"",VLOOKUP($A129,'Annex 2 Designated EHV charges'!$D:$P,COLUMN(G129)+5,FALSE)),"")</f>
        <v/>
      </c>
      <c r="H129" s="210" t="str">
        <f>IFERROR(IF(VLOOKUP($A129,'Annex 2 Designated EHV charges'!$D:$P,COLUMN(H129)+5,FALSE)=0,"",VLOOKUP($A129,'Annex 2 Designated EHV charges'!$D:$P,COLUMN(H129)+5,FALSE)),"")</f>
        <v/>
      </c>
    </row>
    <row r="130" spans="1:8" x14ac:dyDescent="0.2">
      <c r="A130" s="204" t="str">
        <f t="array" ref="A130">IFERROR(INDEX('Annex 2 Designated EHV charges'!$D$11:$D$400, MATCH(0, IF(ISBLANK('Annex 2 Designated EHV charges'!$D$11:$D$400),1, COUNTIF(A$4:$A129, 'Annex 2 Designated EHV charges'!$D$11:$D$400)), 0)),"")</f>
        <v/>
      </c>
      <c r="B130" s="203" t="str">
        <f>IF($A130="","",VLOOKUP($A130,'Annex 2 Designated EHV charges'!$D:$O,2,0))</f>
        <v/>
      </c>
      <c r="C130" s="204" t="str">
        <f>IF($A130="","",VLOOKUP($A130,'Annex 2 Designated EHV charges'!$D:$O,3,0))</f>
        <v/>
      </c>
      <c r="D130" s="203" t="str">
        <f>IF($A130="","",VLOOKUP($A130,'Annex 2 Designated EHV charges'!$D:$O,4,0))</f>
        <v/>
      </c>
      <c r="E130" s="211" t="str">
        <f>IFERROR(IF(VLOOKUP($A130,'Annex 2 Designated EHV charges'!$D:$P,COLUMN(E130)+5,FALSE)=0,"",VLOOKUP($A130,'Annex 2 Designated EHV charges'!$D:$P,COLUMN(E130)+5,FALSE)),"")</f>
        <v/>
      </c>
      <c r="F130" s="210" t="str">
        <f>IFERROR(IF(VLOOKUP($A130,'Annex 2 Designated EHV charges'!$D:$P,COLUMN(F130)+5,FALSE)=0,"",VLOOKUP($A130,'Annex 2 Designated EHV charges'!$D:$P,COLUMN(F130)+5,FALSE)),"")</f>
        <v/>
      </c>
      <c r="G130" s="210" t="str">
        <f>IFERROR(IF(VLOOKUP($A130,'Annex 2 Designated EHV charges'!$D:$P,COLUMN(G130)+5,FALSE)=0,"",VLOOKUP($A130,'Annex 2 Designated EHV charges'!$D:$P,COLUMN(G130)+5,FALSE)),"")</f>
        <v/>
      </c>
      <c r="H130" s="210" t="str">
        <f>IFERROR(IF(VLOOKUP($A130,'Annex 2 Designated EHV charges'!$D:$P,COLUMN(H130)+5,FALSE)=0,"",VLOOKUP($A130,'Annex 2 Designated EHV charges'!$D:$P,COLUMN(H130)+5,FALSE)),"")</f>
        <v/>
      </c>
    </row>
    <row r="131" spans="1:8" x14ac:dyDescent="0.2">
      <c r="A131" s="204" t="str">
        <f t="array" ref="A131">IFERROR(INDEX('Annex 2 Designated EHV charges'!$D$11:$D$400, MATCH(0, IF(ISBLANK('Annex 2 Designated EHV charges'!$D$11:$D$400),1, COUNTIF(A$4:$A130, 'Annex 2 Designated EHV charges'!$D$11:$D$400)), 0)),"")</f>
        <v/>
      </c>
      <c r="B131" s="203" t="str">
        <f>IF($A131="","",VLOOKUP($A131,'Annex 2 Designated EHV charges'!$D:$O,2,0))</f>
        <v/>
      </c>
      <c r="C131" s="204" t="str">
        <f>IF($A131="","",VLOOKUP($A131,'Annex 2 Designated EHV charges'!$D:$O,3,0))</f>
        <v/>
      </c>
      <c r="D131" s="203" t="str">
        <f>IF($A131="","",VLOOKUP($A131,'Annex 2 Designated EHV charges'!$D:$O,4,0))</f>
        <v/>
      </c>
      <c r="E131" s="211" t="str">
        <f>IFERROR(IF(VLOOKUP($A131,'Annex 2 Designated EHV charges'!$D:$P,COLUMN(E131)+5,FALSE)=0,"",VLOOKUP($A131,'Annex 2 Designated EHV charges'!$D:$P,COLUMN(E131)+5,FALSE)),"")</f>
        <v/>
      </c>
      <c r="F131" s="210" t="str">
        <f>IFERROR(IF(VLOOKUP($A131,'Annex 2 Designated EHV charges'!$D:$P,COLUMN(F131)+5,FALSE)=0,"",VLOOKUP($A131,'Annex 2 Designated EHV charges'!$D:$P,COLUMN(F131)+5,FALSE)),"")</f>
        <v/>
      </c>
      <c r="G131" s="210" t="str">
        <f>IFERROR(IF(VLOOKUP($A131,'Annex 2 Designated EHV charges'!$D:$P,COLUMN(G131)+5,FALSE)=0,"",VLOOKUP($A131,'Annex 2 Designated EHV charges'!$D:$P,COLUMN(G131)+5,FALSE)),"")</f>
        <v/>
      </c>
      <c r="H131" s="210" t="str">
        <f>IFERROR(IF(VLOOKUP($A131,'Annex 2 Designated EHV charges'!$D:$P,COLUMN(H131)+5,FALSE)=0,"",VLOOKUP($A131,'Annex 2 Designated EHV charges'!$D:$P,COLUMN(H131)+5,FALSE)),"")</f>
        <v/>
      </c>
    </row>
    <row r="132" spans="1:8" x14ac:dyDescent="0.2">
      <c r="A132" s="204" t="str">
        <f t="array" ref="A132">IFERROR(INDEX('Annex 2 Designated EHV charges'!$D$11:$D$400, MATCH(0, IF(ISBLANK('Annex 2 Designated EHV charges'!$D$11:$D$400),1, COUNTIF(A$4:$A131, 'Annex 2 Designated EHV charges'!$D$11:$D$400)), 0)),"")</f>
        <v/>
      </c>
      <c r="B132" s="203" t="str">
        <f>IF($A132="","",VLOOKUP($A132,'Annex 2 Designated EHV charges'!$D:$O,2,0))</f>
        <v/>
      </c>
      <c r="C132" s="204" t="str">
        <f>IF($A132="","",VLOOKUP($A132,'Annex 2 Designated EHV charges'!$D:$O,3,0))</f>
        <v/>
      </c>
      <c r="D132" s="203" t="str">
        <f>IF($A132="","",VLOOKUP($A132,'Annex 2 Designated EHV charges'!$D:$O,4,0))</f>
        <v/>
      </c>
      <c r="E132" s="211" t="str">
        <f>IFERROR(IF(VLOOKUP($A132,'Annex 2 Designated EHV charges'!$D:$P,COLUMN(E132)+5,FALSE)=0,"",VLOOKUP($A132,'Annex 2 Designated EHV charges'!$D:$P,COLUMN(E132)+5,FALSE)),"")</f>
        <v/>
      </c>
      <c r="F132" s="210" t="str">
        <f>IFERROR(IF(VLOOKUP($A132,'Annex 2 Designated EHV charges'!$D:$P,COLUMN(F132)+5,FALSE)=0,"",VLOOKUP($A132,'Annex 2 Designated EHV charges'!$D:$P,COLUMN(F132)+5,FALSE)),"")</f>
        <v/>
      </c>
      <c r="G132" s="210" t="str">
        <f>IFERROR(IF(VLOOKUP($A132,'Annex 2 Designated EHV charges'!$D:$P,COLUMN(G132)+5,FALSE)=0,"",VLOOKUP($A132,'Annex 2 Designated EHV charges'!$D:$P,COLUMN(G132)+5,FALSE)),"")</f>
        <v/>
      </c>
      <c r="H132" s="210" t="str">
        <f>IFERROR(IF(VLOOKUP($A132,'Annex 2 Designated EHV charges'!$D:$P,COLUMN(H132)+5,FALSE)=0,"",VLOOKUP($A132,'Annex 2 Designated EHV charges'!$D:$P,COLUMN(H132)+5,FALSE)),"")</f>
        <v/>
      </c>
    </row>
    <row r="133" spans="1:8" x14ac:dyDescent="0.2">
      <c r="A133" s="204" t="str">
        <f t="array" ref="A133">IFERROR(INDEX('Annex 2 Designated EHV charges'!$D$11:$D$400, MATCH(0, IF(ISBLANK('Annex 2 Designated EHV charges'!$D$11:$D$400),1, COUNTIF(A$4:$A132, 'Annex 2 Designated EHV charges'!$D$11:$D$400)), 0)),"")</f>
        <v/>
      </c>
      <c r="B133" s="203" t="str">
        <f>IF($A133="","",VLOOKUP($A133,'Annex 2 Designated EHV charges'!$D:$O,2,0))</f>
        <v/>
      </c>
      <c r="C133" s="204" t="str">
        <f>IF($A133="","",VLOOKUP($A133,'Annex 2 Designated EHV charges'!$D:$O,3,0))</f>
        <v/>
      </c>
      <c r="D133" s="203" t="str">
        <f>IF($A133="","",VLOOKUP($A133,'Annex 2 Designated EHV charges'!$D:$O,4,0))</f>
        <v/>
      </c>
      <c r="E133" s="211" t="str">
        <f>IFERROR(IF(VLOOKUP($A133,'Annex 2 Designated EHV charges'!$D:$P,COLUMN(E133)+5,FALSE)=0,"",VLOOKUP($A133,'Annex 2 Designated EHV charges'!$D:$P,COLUMN(E133)+5,FALSE)),"")</f>
        <v/>
      </c>
      <c r="F133" s="210" t="str">
        <f>IFERROR(IF(VLOOKUP($A133,'Annex 2 Designated EHV charges'!$D:$P,COLUMN(F133)+5,FALSE)=0,"",VLOOKUP($A133,'Annex 2 Designated EHV charges'!$D:$P,COLUMN(F133)+5,FALSE)),"")</f>
        <v/>
      </c>
      <c r="G133" s="210" t="str">
        <f>IFERROR(IF(VLOOKUP($A133,'Annex 2 Designated EHV charges'!$D:$P,COLUMN(G133)+5,FALSE)=0,"",VLOOKUP($A133,'Annex 2 Designated EHV charges'!$D:$P,COLUMN(G133)+5,FALSE)),"")</f>
        <v/>
      </c>
      <c r="H133" s="210" t="str">
        <f>IFERROR(IF(VLOOKUP($A133,'Annex 2 Designated EHV charges'!$D:$P,COLUMN(H133)+5,FALSE)=0,"",VLOOKUP($A133,'Annex 2 Designated EHV charges'!$D:$P,COLUMN(H133)+5,FALSE)),"")</f>
        <v/>
      </c>
    </row>
    <row r="134" spans="1:8" x14ac:dyDescent="0.2">
      <c r="A134" s="204" t="str">
        <f t="array" ref="A134">IFERROR(INDEX('Annex 2 Designated EHV charges'!$D$11:$D$400, MATCH(0, IF(ISBLANK('Annex 2 Designated EHV charges'!$D$11:$D$400),1, COUNTIF(A$4:$A133, 'Annex 2 Designated EHV charges'!$D$11:$D$400)), 0)),"")</f>
        <v/>
      </c>
      <c r="B134" s="203" t="str">
        <f>IF($A134="","",VLOOKUP($A134,'Annex 2 Designated EHV charges'!$D:$O,2,0))</f>
        <v/>
      </c>
      <c r="C134" s="204" t="str">
        <f>IF($A134="","",VLOOKUP($A134,'Annex 2 Designated EHV charges'!$D:$O,3,0))</f>
        <v/>
      </c>
      <c r="D134" s="203" t="str">
        <f>IF($A134="","",VLOOKUP($A134,'Annex 2 Designated EHV charges'!$D:$O,4,0))</f>
        <v/>
      </c>
      <c r="E134" s="211" t="str">
        <f>IFERROR(IF(VLOOKUP($A134,'Annex 2 Designated EHV charges'!$D:$P,COLUMN(E134)+5,FALSE)=0,"",VLOOKUP($A134,'Annex 2 Designated EHV charges'!$D:$P,COLUMN(E134)+5,FALSE)),"")</f>
        <v/>
      </c>
      <c r="F134" s="210" t="str">
        <f>IFERROR(IF(VLOOKUP($A134,'Annex 2 Designated EHV charges'!$D:$P,COLUMN(F134)+5,FALSE)=0,"",VLOOKUP($A134,'Annex 2 Designated EHV charges'!$D:$P,COLUMN(F134)+5,FALSE)),"")</f>
        <v/>
      </c>
      <c r="G134" s="210" t="str">
        <f>IFERROR(IF(VLOOKUP($A134,'Annex 2 Designated EHV charges'!$D:$P,COLUMN(G134)+5,FALSE)=0,"",VLOOKUP($A134,'Annex 2 Designated EHV charges'!$D:$P,COLUMN(G134)+5,FALSE)),"")</f>
        <v/>
      </c>
      <c r="H134" s="210" t="str">
        <f>IFERROR(IF(VLOOKUP($A134,'Annex 2 Designated EHV charges'!$D:$P,COLUMN(H134)+5,FALSE)=0,"",VLOOKUP($A134,'Annex 2 Designated EHV charges'!$D:$P,COLUMN(H134)+5,FALSE)),"")</f>
        <v/>
      </c>
    </row>
    <row r="135" spans="1:8" x14ac:dyDescent="0.2">
      <c r="A135" s="204" t="str">
        <f t="array" ref="A135">IFERROR(INDEX('Annex 2 Designated EHV charges'!$D$11:$D$400, MATCH(0, IF(ISBLANK('Annex 2 Designated EHV charges'!$D$11:$D$400),1, COUNTIF(A$4:$A134, 'Annex 2 Designated EHV charges'!$D$11:$D$400)), 0)),"")</f>
        <v/>
      </c>
      <c r="B135" s="203" t="str">
        <f>IF($A135="","",VLOOKUP($A135,'Annex 2 Designated EHV charges'!$D:$O,2,0))</f>
        <v/>
      </c>
      <c r="C135" s="204" t="str">
        <f>IF($A135="","",VLOOKUP($A135,'Annex 2 Designated EHV charges'!$D:$O,3,0))</f>
        <v/>
      </c>
      <c r="D135" s="203" t="str">
        <f>IF($A135="","",VLOOKUP($A135,'Annex 2 Designated EHV charges'!$D:$O,4,0))</f>
        <v/>
      </c>
      <c r="E135" s="211" t="str">
        <f>IFERROR(IF(VLOOKUP($A135,'Annex 2 Designated EHV charges'!$D:$P,COLUMN(E135)+5,FALSE)=0,"",VLOOKUP($A135,'Annex 2 Designated EHV charges'!$D:$P,COLUMN(E135)+5,FALSE)),"")</f>
        <v/>
      </c>
      <c r="F135" s="210" t="str">
        <f>IFERROR(IF(VLOOKUP($A135,'Annex 2 Designated EHV charges'!$D:$P,COLUMN(F135)+5,FALSE)=0,"",VLOOKUP($A135,'Annex 2 Designated EHV charges'!$D:$P,COLUMN(F135)+5,FALSE)),"")</f>
        <v/>
      </c>
      <c r="G135" s="210" t="str">
        <f>IFERROR(IF(VLOOKUP($A135,'Annex 2 Designated EHV charges'!$D:$P,COLUMN(G135)+5,FALSE)=0,"",VLOOKUP($A135,'Annex 2 Designated EHV charges'!$D:$P,COLUMN(G135)+5,FALSE)),"")</f>
        <v/>
      </c>
      <c r="H135" s="210" t="str">
        <f>IFERROR(IF(VLOOKUP($A135,'Annex 2 Designated EHV charges'!$D:$P,COLUMN(H135)+5,FALSE)=0,"",VLOOKUP($A135,'Annex 2 Designated EHV charges'!$D:$P,COLUMN(H135)+5,FALSE)),"")</f>
        <v/>
      </c>
    </row>
    <row r="136" spans="1:8" x14ac:dyDescent="0.2">
      <c r="A136" s="204" t="str">
        <f t="array" ref="A136">IFERROR(INDEX('Annex 2 Designated EHV charges'!$D$11:$D$400, MATCH(0, IF(ISBLANK('Annex 2 Designated EHV charges'!$D$11:$D$400),1, COUNTIF(A$4:$A135, 'Annex 2 Designated EHV charges'!$D$11:$D$400)), 0)),"")</f>
        <v/>
      </c>
      <c r="B136" s="203" t="str">
        <f>IF($A136="","",VLOOKUP($A136,'Annex 2 Designated EHV charges'!$D:$O,2,0))</f>
        <v/>
      </c>
      <c r="C136" s="204" t="str">
        <f>IF($A136="","",VLOOKUP($A136,'Annex 2 Designated EHV charges'!$D:$O,3,0))</f>
        <v/>
      </c>
      <c r="D136" s="203" t="str">
        <f>IF($A136="","",VLOOKUP($A136,'Annex 2 Designated EHV charges'!$D:$O,4,0))</f>
        <v/>
      </c>
      <c r="E136" s="211" t="str">
        <f>IFERROR(IF(VLOOKUP($A136,'Annex 2 Designated EHV charges'!$D:$P,COLUMN(E136)+5,FALSE)=0,"",VLOOKUP($A136,'Annex 2 Designated EHV charges'!$D:$P,COLUMN(E136)+5,FALSE)),"")</f>
        <v/>
      </c>
      <c r="F136" s="210" t="str">
        <f>IFERROR(IF(VLOOKUP($A136,'Annex 2 Designated EHV charges'!$D:$P,COLUMN(F136)+5,FALSE)=0,"",VLOOKUP($A136,'Annex 2 Designated EHV charges'!$D:$P,COLUMN(F136)+5,FALSE)),"")</f>
        <v/>
      </c>
      <c r="G136" s="210" t="str">
        <f>IFERROR(IF(VLOOKUP($A136,'Annex 2 Designated EHV charges'!$D:$P,COLUMN(G136)+5,FALSE)=0,"",VLOOKUP($A136,'Annex 2 Designated EHV charges'!$D:$P,COLUMN(G136)+5,FALSE)),"")</f>
        <v/>
      </c>
      <c r="H136" s="210" t="str">
        <f>IFERROR(IF(VLOOKUP($A136,'Annex 2 Designated EHV charges'!$D:$P,COLUMN(H136)+5,FALSE)=0,"",VLOOKUP($A136,'Annex 2 Designated EHV charges'!$D:$P,COLUMN(H136)+5,FALSE)),"")</f>
        <v/>
      </c>
    </row>
    <row r="137" spans="1:8" x14ac:dyDescent="0.2">
      <c r="A137" s="204" t="str">
        <f t="array" ref="A137">IFERROR(INDEX('Annex 2 Designated EHV charges'!$D$11:$D$400, MATCH(0, IF(ISBLANK('Annex 2 Designated EHV charges'!$D$11:$D$400),1, COUNTIF(A$4:$A136, 'Annex 2 Designated EHV charges'!$D$11:$D$400)), 0)),"")</f>
        <v/>
      </c>
      <c r="B137" s="203" t="str">
        <f>IF($A137="","",VLOOKUP($A137,'Annex 2 Designated EHV charges'!$D:$O,2,0))</f>
        <v/>
      </c>
      <c r="C137" s="204" t="str">
        <f>IF($A137="","",VLOOKUP($A137,'Annex 2 Designated EHV charges'!$D:$O,3,0))</f>
        <v/>
      </c>
      <c r="D137" s="203" t="str">
        <f>IF($A137="","",VLOOKUP($A137,'Annex 2 Designated EHV charges'!$D:$O,4,0))</f>
        <v/>
      </c>
      <c r="E137" s="211" t="str">
        <f>IFERROR(IF(VLOOKUP($A137,'Annex 2 Designated EHV charges'!$D:$P,COLUMN(E137)+5,FALSE)=0,"",VLOOKUP($A137,'Annex 2 Designated EHV charges'!$D:$P,COLUMN(E137)+5,FALSE)),"")</f>
        <v/>
      </c>
      <c r="F137" s="210" t="str">
        <f>IFERROR(IF(VLOOKUP($A137,'Annex 2 Designated EHV charges'!$D:$P,COLUMN(F137)+5,FALSE)=0,"",VLOOKUP($A137,'Annex 2 Designated EHV charges'!$D:$P,COLUMN(F137)+5,FALSE)),"")</f>
        <v/>
      </c>
      <c r="G137" s="210" t="str">
        <f>IFERROR(IF(VLOOKUP($A137,'Annex 2 Designated EHV charges'!$D:$P,COLUMN(G137)+5,FALSE)=0,"",VLOOKUP($A137,'Annex 2 Designated EHV charges'!$D:$P,COLUMN(G137)+5,FALSE)),"")</f>
        <v/>
      </c>
      <c r="H137" s="210" t="str">
        <f>IFERROR(IF(VLOOKUP($A137,'Annex 2 Designated EHV charges'!$D:$P,COLUMN(H137)+5,FALSE)=0,"",VLOOKUP($A137,'Annex 2 Designated EHV charges'!$D:$P,COLUMN(H137)+5,FALSE)),"")</f>
        <v/>
      </c>
    </row>
    <row r="138" spans="1:8" x14ac:dyDescent="0.2">
      <c r="A138" s="204" t="str">
        <f t="array" ref="A138">IFERROR(INDEX('Annex 2 Designated EHV charges'!$D$11:$D$400, MATCH(0, IF(ISBLANK('Annex 2 Designated EHV charges'!$D$11:$D$400),1, COUNTIF(A$4:$A137, 'Annex 2 Designated EHV charges'!$D$11:$D$400)), 0)),"")</f>
        <v/>
      </c>
      <c r="B138" s="203" t="str">
        <f>IF($A138="","",VLOOKUP($A138,'Annex 2 Designated EHV charges'!$D:$O,2,0))</f>
        <v/>
      </c>
      <c r="C138" s="204" t="str">
        <f>IF($A138="","",VLOOKUP($A138,'Annex 2 Designated EHV charges'!$D:$O,3,0))</f>
        <v/>
      </c>
      <c r="D138" s="203" t="str">
        <f>IF($A138="","",VLOOKUP($A138,'Annex 2 Designated EHV charges'!$D:$O,4,0))</f>
        <v/>
      </c>
      <c r="E138" s="211" t="str">
        <f>IFERROR(IF(VLOOKUP($A138,'Annex 2 Designated EHV charges'!$D:$P,COLUMN(E138)+5,FALSE)=0,"",VLOOKUP($A138,'Annex 2 Designated EHV charges'!$D:$P,COLUMN(E138)+5,FALSE)),"")</f>
        <v/>
      </c>
      <c r="F138" s="210" t="str">
        <f>IFERROR(IF(VLOOKUP($A138,'Annex 2 Designated EHV charges'!$D:$P,COLUMN(F138)+5,FALSE)=0,"",VLOOKUP($A138,'Annex 2 Designated EHV charges'!$D:$P,COLUMN(F138)+5,FALSE)),"")</f>
        <v/>
      </c>
      <c r="G138" s="210" t="str">
        <f>IFERROR(IF(VLOOKUP($A138,'Annex 2 Designated EHV charges'!$D:$P,COLUMN(G138)+5,FALSE)=0,"",VLOOKUP($A138,'Annex 2 Designated EHV charges'!$D:$P,COLUMN(G138)+5,FALSE)),"")</f>
        <v/>
      </c>
      <c r="H138" s="210" t="str">
        <f>IFERROR(IF(VLOOKUP($A138,'Annex 2 Designated EHV charges'!$D:$P,COLUMN(H138)+5,FALSE)=0,"",VLOOKUP($A138,'Annex 2 Designated EHV charges'!$D:$P,COLUMN(H138)+5,FALSE)),"")</f>
        <v/>
      </c>
    </row>
    <row r="139" spans="1:8" x14ac:dyDescent="0.2">
      <c r="A139" s="204" t="str">
        <f t="array" ref="A139">IFERROR(INDEX('Annex 2 Designated EHV charges'!$D$11:$D$400, MATCH(0, IF(ISBLANK('Annex 2 Designated EHV charges'!$D$11:$D$400),1, COUNTIF(A$4:$A138, 'Annex 2 Designated EHV charges'!$D$11:$D$400)), 0)),"")</f>
        <v/>
      </c>
      <c r="B139" s="203" t="str">
        <f>IF($A139="","",VLOOKUP($A139,'Annex 2 Designated EHV charges'!$D:$O,2,0))</f>
        <v/>
      </c>
      <c r="C139" s="204" t="str">
        <f>IF($A139="","",VLOOKUP($A139,'Annex 2 Designated EHV charges'!$D:$O,3,0))</f>
        <v/>
      </c>
      <c r="D139" s="203" t="str">
        <f>IF($A139="","",VLOOKUP($A139,'Annex 2 Designated EHV charges'!$D:$O,4,0))</f>
        <v/>
      </c>
      <c r="E139" s="211" t="str">
        <f>IFERROR(IF(VLOOKUP($A139,'Annex 2 Designated EHV charges'!$D:$P,COLUMN(E139)+5,FALSE)=0,"",VLOOKUP($A139,'Annex 2 Designated EHV charges'!$D:$P,COLUMN(E139)+5,FALSE)),"")</f>
        <v/>
      </c>
      <c r="F139" s="210" t="str">
        <f>IFERROR(IF(VLOOKUP($A139,'Annex 2 Designated EHV charges'!$D:$P,COLUMN(F139)+5,FALSE)=0,"",VLOOKUP($A139,'Annex 2 Designated EHV charges'!$D:$P,COLUMN(F139)+5,FALSE)),"")</f>
        <v/>
      </c>
      <c r="G139" s="210" t="str">
        <f>IFERROR(IF(VLOOKUP($A139,'Annex 2 Designated EHV charges'!$D:$P,COLUMN(G139)+5,FALSE)=0,"",VLOOKUP($A139,'Annex 2 Designated EHV charges'!$D:$P,COLUMN(G139)+5,FALSE)),"")</f>
        <v/>
      </c>
      <c r="H139" s="210" t="str">
        <f>IFERROR(IF(VLOOKUP($A139,'Annex 2 Designated EHV charges'!$D:$P,COLUMN(H139)+5,FALSE)=0,"",VLOOKUP($A139,'Annex 2 Designated EHV charges'!$D:$P,COLUMN(H139)+5,FALSE)),"")</f>
        <v/>
      </c>
    </row>
    <row r="140" spans="1:8" x14ac:dyDescent="0.2">
      <c r="A140" s="204" t="str">
        <f t="array" ref="A140">IFERROR(INDEX('Annex 2 Designated EHV charges'!$D$11:$D$400, MATCH(0, IF(ISBLANK('Annex 2 Designated EHV charges'!$D$11:$D$400),1, COUNTIF(A$4:$A139, 'Annex 2 Designated EHV charges'!$D$11:$D$400)), 0)),"")</f>
        <v/>
      </c>
      <c r="B140" s="203" t="str">
        <f>IF($A140="","",VLOOKUP($A140,'Annex 2 Designated EHV charges'!$D:$O,2,0))</f>
        <v/>
      </c>
      <c r="C140" s="204" t="str">
        <f>IF($A140="","",VLOOKUP($A140,'Annex 2 Designated EHV charges'!$D:$O,3,0))</f>
        <v/>
      </c>
      <c r="D140" s="203" t="str">
        <f>IF($A140="","",VLOOKUP($A140,'Annex 2 Designated EHV charges'!$D:$O,4,0))</f>
        <v/>
      </c>
      <c r="E140" s="211" t="str">
        <f>IFERROR(IF(VLOOKUP($A140,'Annex 2 Designated EHV charges'!$D:$P,COLUMN(E140)+5,FALSE)=0,"",VLOOKUP($A140,'Annex 2 Designated EHV charges'!$D:$P,COLUMN(E140)+5,FALSE)),"")</f>
        <v/>
      </c>
      <c r="F140" s="210" t="str">
        <f>IFERROR(IF(VLOOKUP($A140,'Annex 2 Designated EHV charges'!$D:$P,COLUMN(F140)+5,FALSE)=0,"",VLOOKUP($A140,'Annex 2 Designated EHV charges'!$D:$P,COLUMN(F140)+5,FALSE)),"")</f>
        <v/>
      </c>
      <c r="G140" s="210" t="str">
        <f>IFERROR(IF(VLOOKUP($A140,'Annex 2 Designated EHV charges'!$D:$P,COLUMN(G140)+5,FALSE)=0,"",VLOOKUP($A140,'Annex 2 Designated EHV charges'!$D:$P,COLUMN(G140)+5,FALSE)),"")</f>
        <v/>
      </c>
      <c r="H140" s="210" t="str">
        <f>IFERROR(IF(VLOOKUP($A140,'Annex 2 Designated EHV charges'!$D:$P,COLUMN(H140)+5,FALSE)=0,"",VLOOKUP($A140,'Annex 2 Designated EHV charges'!$D:$P,COLUMN(H140)+5,FALSE)),"")</f>
        <v/>
      </c>
    </row>
    <row r="141" spans="1:8" x14ac:dyDescent="0.2">
      <c r="A141" s="204" t="str">
        <f t="array" ref="A141">IFERROR(INDEX('Annex 2 Designated EHV charges'!$D$11:$D$400, MATCH(0, IF(ISBLANK('Annex 2 Designated EHV charges'!$D$11:$D$400),1, COUNTIF(A$4:$A140, 'Annex 2 Designated EHV charges'!$D$11:$D$400)), 0)),"")</f>
        <v/>
      </c>
      <c r="B141" s="203" t="str">
        <f>IF($A141="","",VLOOKUP($A141,'Annex 2 Designated EHV charges'!$D:$O,2,0))</f>
        <v/>
      </c>
      <c r="C141" s="204" t="str">
        <f>IF($A141="","",VLOOKUP($A141,'Annex 2 Designated EHV charges'!$D:$O,3,0))</f>
        <v/>
      </c>
      <c r="D141" s="203" t="str">
        <f>IF($A141="","",VLOOKUP($A141,'Annex 2 Designated EHV charges'!$D:$O,4,0))</f>
        <v/>
      </c>
      <c r="E141" s="211" t="str">
        <f>IFERROR(IF(VLOOKUP($A141,'Annex 2 Designated EHV charges'!$D:$P,COLUMN(E141)+5,FALSE)=0,"",VLOOKUP($A141,'Annex 2 Designated EHV charges'!$D:$P,COLUMN(E141)+5,FALSE)),"")</f>
        <v/>
      </c>
      <c r="F141" s="210" t="str">
        <f>IFERROR(IF(VLOOKUP($A141,'Annex 2 Designated EHV charges'!$D:$P,COLUMN(F141)+5,FALSE)=0,"",VLOOKUP($A141,'Annex 2 Designated EHV charges'!$D:$P,COLUMN(F141)+5,FALSE)),"")</f>
        <v/>
      </c>
      <c r="G141" s="210" t="str">
        <f>IFERROR(IF(VLOOKUP($A141,'Annex 2 Designated EHV charges'!$D:$P,COLUMN(G141)+5,FALSE)=0,"",VLOOKUP($A141,'Annex 2 Designated EHV charges'!$D:$P,COLUMN(G141)+5,FALSE)),"")</f>
        <v/>
      </c>
      <c r="H141" s="210" t="str">
        <f>IFERROR(IF(VLOOKUP($A141,'Annex 2 Designated EHV charges'!$D:$P,COLUMN(H141)+5,FALSE)=0,"",VLOOKUP($A141,'Annex 2 Designated EHV charges'!$D:$P,COLUMN(H141)+5,FALSE)),"")</f>
        <v/>
      </c>
    </row>
    <row r="142" spans="1:8" x14ac:dyDescent="0.2">
      <c r="A142" s="204" t="str">
        <f t="array" ref="A142">IFERROR(INDEX('Annex 2 Designated EHV charges'!$D$11:$D$400, MATCH(0, IF(ISBLANK('Annex 2 Designated EHV charges'!$D$11:$D$400),1, COUNTIF(A$4:$A141, 'Annex 2 Designated EHV charges'!$D$11:$D$400)), 0)),"")</f>
        <v/>
      </c>
      <c r="B142" s="203" t="str">
        <f>IF($A142="","",VLOOKUP($A142,'Annex 2 Designated EHV charges'!$D:$O,2,0))</f>
        <v/>
      </c>
      <c r="C142" s="204" t="str">
        <f>IF($A142="","",VLOOKUP($A142,'Annex 2 Designated EHV charges'!$D:$O,3,0))</f>
        <v/>
      </c>
      <c r="D142" s="203" t="str">
        <f>IF($A142="","",VLOOKUP($A142,'Annex 2 Designated EHV charges'!$D:$O,4,0))</f>
        <v/>
      </c>
      <c r="E142" s="211" t="str">
        <f>IFERROR(IF(VLOOKUP($A142,'Annex 2 Designated EHV charges'!$D:$P,COLUMN(E142)+5,FALSE)=0,"",VLOOKUP($A142,'Annex 2 Designated EHV charges'!$D:$P,COLUMN(E142)+5,FALSE)),"")</f>
        <v/>
      </c>
      <c r="F142" s="210" t="str">
        <f>IFERROR(IF(VLOOKUP($A142,'Annex 2 Designated EHV charges'!$D:$P,COLUMN(F142)+5,FALSE)=0,"",VLOOKUP($A142,'Annex 2 Designated EHV charges'!$D:$P,COLUMN(F142)+5,FALSE)),"")</f>
        <v/>
      </c>
      <c r="G142" s="210" t="str">
        <f>IFERROR(IF(VLOOKUP($A142,'Annex 2 Designated EHV charges'!$D:$P,COLUMN(G142)+5,FALSE)=0,"",VLOOKUP($A142,'Annex 2 Designated EHV charges'!$D:$P,COLUMN(G142)+5,FALSE)),"")</f>
        <v/>
      </c>
      <c r="H142" s="210" t="str">
        <f>IFERROR(IF(VLOOKUP($A142,'Annex 2 Designated EHV charges'!$D:$P,COLUMN(H142)+5,FALSE)=0,"",VLOOKUP($A142,'Annex 2 Designated EHV charges'!$D:$P,COLUMN(H142)+5,FALSE)),"")</f>
        <v/>
      </c>
    </row>
    <row r="143" spans="1:8" x14ac:dyDescent="0.2">
      <c r="A143" s="204" t="str">
        <f t="array" ref="A143">IFERROR(INDEX('Annex 2 Designated EHV charges'!$D$11:$D$400, MATCH(0, IF(ISBLANK('Annex 2 Designated EHV charges'!$D$11:$D$400),1, COUNTIF(A$4:$A142, 'Annex 2 Designated EHV charges'!$D$11:$D$400)), 0)),"")</f>
        <v/>
      </c>
      <c r="B143" s="203" t="str">
        <f>IF($A143="","",VLOOKUP($A143,'Annex 2 Designated EHV charges'!$D:$O,2,0))</f>
        <v/>
      </c>
      <c r="C143" s="204" t="str">
        <f>IF($A143="","",VLOOKUP($A143,'Annex 2 Designated EHV charges'!$D:$O,3,0))</f>
        <v/>
      </c>
      <c r="D143" s="203" t="str">
        <f>IF($A143="","",VLOOKUP($A143,'Annex 2 Designated EHV charges'!$D:$O,4,0))</f>
        <v/>
      </c>
      <c r="E143" s="211" t="str">
        <f>IFERROR(IF(VLOOKUP($A143,'Annex 2 Designated EHV charges'!$D:$P,COLUMN(E143)+5,FALSE)=0,"",VLOOKUP($A143,'Annex 2 Designated EHV charges'!$D:$P,COLUMN(E143)+5,FALSE)),"")</f>
        <v/>
      </c>
      <c r="F143" s="210" t="str">
        <f>IFERROR(IF(VLOOKUP($A143,'Annex 2 Designated EHV charges'!$D:$P,COLUMN(F143)+5,FALSE)=0,"",VLOOKUP($A143,'Annex 2 Designated EHV charges'!$D:$P,COLUMN(F143)+5,FALSE)),"")</f>
        <v/>
      </c>
      <c r="G143" s="210" t="str">
        <f>IFERROR(IF(VLOOKUP($A143,'Annex 2 Designated EHV charges'!$D:$P,COLUMN(G143)+5,FALSE)=0,"",VLOOKUP($A143,'Annex 2 Designated EHV charges'!$D:$P,COLUMN(G143)+5,FALSE)),"")</f>
        <v/>
      </c>
      <c r="H143" s="210" t="str">
        <f>IFERROR(IF(VLOOKUP($A143,'Annex 2 Designated EHV charges'!$D:$P,COLUMN(H143)+5,FALSE)=0,"",VLOOKUP($A143,'Annex 2 Designated EHV charges'!$D:$P,COLUMN(H143)+5,FALSE)),"")</f>
        <v/>
      </c>
    </row>
    <row r="144" spans="1:8" x14ac:dyDescent="0.2">
      <c r="A144" s="204" t="str">
        <f t="array" ref="A144">IFERROR(INDEX('Annex 2 Designated EHV charges'!$D$11:$D$400, MATCH(0, IF(ISBLANK('Annex 2 Designated EHV charges'!$D$11:$D$400),1, COUNTIF(A$4:$A143, 'Annex 2 Designated EHV charges'!$D$11:$D$400)), 0)),"")</f>
        <v/>
      </c>
      <c r="B144" s="203" t="str">
        <f>IF($A144="","",VLOOKUP($A144,'Annex 2 Designated EHV charges'!$D:$O,2,0))</f>
        <v/>
      </c>
      <c r="C144" s="204" t="str">
        <f>IF($A144="","",VLOOKUP($A144,'Annex 2 Designated EHV charges'!$D:$O,3,0))</f>
        <v/>
      </c>
      <c r="D144" s="203" t="str">
        <f>IF($A144="","",VLOOKUP($A144,'Annex 2 Designated EHV charges'!$D:$O,4,0))</f>
        <v/>
      </c>
      <c r="E144" s="211" t="str">
        <f>IFERROR(IF(VLOOKUP($A144,'Annex 2 Designated EHV charges'!$D:$P,COLUMN(E144)+5,FALSE)=0,"",VLOOKUP($A144,'Annex 2 Designated EHV charges'!$D:$P,COLUMN(E144)+5,FALSE)),"")</f>
        <v/>
      </c>
      <c r="F144" s="210" t="str">
        <f>IFERROR(IF(VLOOKUP($A144,'Annex 2 Designated EHV charges'!$D:$P,COLUMN(F144)+5,FALSE)=0,"",VLOOKUP($A144,'Annex 2 Designated EHV charges'!$D:$P,COLUMN(F144)+5,FALSE)),"")</f>
        <v/>
      </c>
      <c r="G144" s="210" t="str">
        <f>IFERROR(IF(VLOOKUP($A144,'Annex 2 Designated EHV charges'!$D:$P,COLUMN(G144)+5,FALSE)=0,"",VLOOKUP($A144,'Annex 2 Designated EHV charges'!$D:$P,COLUMN(G144)+5,FALSE)),"")</f>
        <v/>
      </c>
      <c r="H144" s="210" t="str">
        <f>IFERROR(IF(VLOOKUP($A144,'Annex 2 Designated EHV charges'!$D:$P,COLUMN(H144)+5,FALSE)=0,"",VLOOKUP($A144,'Annex 2 Designated EHV charges'!$D:$P,COLUMN(H144)+5,FALSE)),"")</f>
        <v/>
      </c>
    </row>
    <row r="145" spans="1:8" x14ac:dyDescent="0.2">
      <c r="A145" s="204" t="str">
        <f t="array" ref="A145">IFERROR(INDEX('Annex 2 Designated EHV charges'!$D$11:$D$400, MATCH(0, IF(ISBLANK('Annex 2 Designated EHV charges'!$D$11:$D$400),1, COUNTIF(A$4:$A144, 'Annex 2 Designated EHV charges'!$D$11:$D$400)), 0)),"")</f>
        <v/>
      </c>
      <c r="B145" s="203" t="str">
        <f>IF($A145="","",VLOOKUP($A145,'Annex 2 Designated EHV charges'!$D:$O,2,0))</f>
        <v/>
      </c>
      <c r="C145" s="204" t="str">
        <f>IF($A145="","",VLOOKUP($A145,'Annex 2 Designated EHV charges'!$D:$O,3,0))</f>
        <v/>
      </c>
      <c r="D145" s="203" t="str">
        <f>IF($A145="","",VLOOKUP($A145,'Annex 2 Designated EHV charges'!$D:$O,4,0))</f>
        <v/>
      </c>
      <c r="E145" s="211" t="str">
        <f>IFERROR(IF(VLOOKUP($A145,'Annex 2 Designated EHV charges'!$D:$P,COLUMN(E145)+5,FALSE)=0,"",VLOOKUP($A145,'Annex 2 Designated EHV charges'!$D:$P,COLUMN(E145)+5,FALSE)),"")</f>
        <v/>
      </c>
      <c r="F145" s="210" t="str">
        <f>IFERROR(IF(VLOOKUP($A145,'Annex 2 Designated EHV charges'!$D:$P,COLUMN(F145)+5,FALSE)=0,"",VLOOKUP($A145,'Annex 2 Designated EHV charges'!$D:$P,COLUMN(F145)+5,FALSE)),"")</f>
        <v/>
      </c>
      <c r="G145" s="210" t="str">
        <f>IFERROR(IF(VLOOKUP($A145,'Annex 2 Designated EHV charges'!$D:$P,COLUMN(G145)+5,FALSE)=0,"",VLOOKUP($A145,'Annex 2 Designated EHV charges'!$D:$P,COLUMN(G145)+5,FALSE)),"")</f>
        <v/>
      </c>
      <c r="H145" s="210" t="str">
        <f>IFERROR(IF(VLOOKUP($A145,'Annex 2 Designated EHV charges'!$D:$P,COLUMN(H145)+5,FALSE)=0,"",VLOOKUP($A145,'Annex 2 Designated EHV charges'!$D:$P,COLUMN(H145)+5,FALSE)),"")</f>
        <v/>
      </c>
    </row>
    <row r="146" spans="1:8" x14ac:dyDescent="0.2">
      <c r="A146" s="204" t="str">
        <f t="array" ref="A146">IFERROR(INDEX('Annex 2 Designated EHV charges'!$D$11:$D$400, MATCH(0, IF(ISBLANK('Annex 2 Designated EHV charges'!$D$11:$D$400),1, COUNTIF(A$4:$A145, 'Annex 2 Designated EHV charges'!$D$11:$D$400)), 0)),"")</f>
        <v/>
      </c>
      <c r="B146" s="203" t="str">
        <f>IF($A146="","",VLOOKUP($A146,'Annex 2 Designated EHV charges'!$D:$O,2,0))</f>
        <v/>
      </c>
      <c r="C146" s="204" t="str">
        <f>IF($A146="","",VLOOKUP($A146,'Annex 2 Designated EHV charges'!$D:$O,3,0))</f>
        <v/>
      </c>
      <c r="D146" s="203" t="str">
        <f>IF($A146="","",VLOOKUP($A146,'Annex 2 Designated EHV charges'!$D:$O,4,0))</f>
        <v/>
      </c>
      <c r="E146" s="211" t="str">
        <f>IFERROR(IF(VLOOKUP($A146,'Annex 2 Designated EHV charges'!$D:$P,COLUMN(E146)+5,FALSE)=0,"",VLOOKUP($A146,'Annex 2 Designated EHV charges'!$D:$P,COLUMN(E146)+5,FALSE)),"")</f>
        <v/>
      </c>
      <c r="F146" s="210" t="str">
        <f>IFERROR(IF(VLOOKUP($A146,'Annex 2 Designated EHV charges'!$D:$P,COLUMN(F146)+5,FALSE)=0,"",VLOOKUP($A146,'Annex 2 Designated EHV charges'!$D:$P,COLUMN(F146)+5,FALSE)),"")</f>
        <v/>
      </c>
      <c r="G146" s="210" t="str">
        <f>IFERROR(IF(VLOOKUP($A146,'Annex 2 Designated EHV charges'!$D:$P,COLUMN(G146)+5,FALSE)=0,"",VLOOKUP($A146,'Annex 2 Designated EHV charges'!$D:$P,COLUMN(G146)+5,FALSE)),"")</f>
        <v/>
      </c>
      <c r="H146" s="210" t="str">
        <f>IFERROR(IF(VLOOKUP($A146,'Annex 2 Designated EHV charges'!$D:$P,COLUMN(H146)+5,FALSE)=0,"",VLOOKUP($A146,'Annex 2 Designated EHV charges'!$D:$P,COLUMN(H146)+5,FALSE)),"")</f>
        <v/>
      </c>
    </row>
    <row r="147" spans="1:8" x14ac:dyDescent="0.2">
      <c r="A147" s="204" t="str">
        <f t="array" ref="A147">IFERROR(INDEX('Annex 2 Designated EHV charges'!$D$11:$D$400, MATCH(0, IF(ISBLANK('Annex 2 Designated EHV charges'!$D$11:$D$400),1, COUNTIF(A$4:$A146, 'Annex 2 Designated EHV charges'!$D$11:$D$400)), 0)),"")</f>
        <v/>
      </c>
      <c r="B147" s="203" t="str">
        <f>IF($A147="","",VLOOKUP($A147,'Annex 2 Designated EHV charges'!$D:$O,2,0))</f>
        <v/>
      </c>
      <c r="C147" s="204" t="str">
        <f>IF($A147="","",VLOOKUP($A147,'Annex 2 Designated EHV charges'!$D:$O,3,0))</f>
        <v/>
      </c>
      <c r="D147" s="203" t="str">
        <f>IF($A147="","",VLOOKUP($A147,'Annex 2 Designated EHV charges'!$D:$O,4,0))</f>
        <v/>
      </c>
      <c r="E147" s="211" t="str">
        <f>IFERROR(IF(VLOOKUP($A147,'Annex 2 Designated EHV charges'!$D:$P,COLUMN(E147)+5,FALSE)=0,"",VLOOKUP($A147,'Annex 2 Designated EHV charges'!$D:$P,COLUMN(E147)+5,FALSE)),"")</f>
        <v/>
      </c>
      <c r="F147" s="210" t="str">
        <f>IFERROR(IF(VLOOKUP($A147,'Annex 2 Designated EHV charges'!$D:$P,COLUMN(F147)+5,FALSE)=0,"",VLOOKUP($A147,'Annex 2 Designated EHV charges'!$D:$P,COLUMN(F147)+5,FALSE)),"")</f>
        <v/>
      </c>
      <c r="G147" s="210" t="str">
        <f>IFERROR(IF(VLOOKUP($A147,'Annex 2 Designated EHV charges'!$D:$P,COLUMN(G147)+5,FALSE)=0,"",VLOOKUP($A147,'Annex 2 Designated EHV charges'!$D:$P,COLUMN(G147)+5,FALSE)),"")</f>
        <v/>
      </c>
      <c r="H147" s="210" t="str">
        <f>IFERROR(IF(VLOOKUP($A147,'Annex 2 Designated EHV charges'!$D:$P,COLUMN(H147)+5,FALSE)=0,"",VLOOKUP($A147,'Annex 2 Designated EHV charges'!$D:$P,COLUMN(H147)+5,FALSE)),"")</f>
        <v/>
      </c>
    </row>
    <row r="148" spans="1:8" x14ac:dyDescent="0.2">
      <c r="A148" s="204" t="str">
        <f t="array" ref="A148">IFERROR(INDEX('Annex 2 Designated EHV charges'!$D$11:$D$400, MATCH(0, IF(ISBLANK('Annex 2 Designated EHV charges'!$D$11:$D$400),1, COUNTIF(A$4:$A147, 'Annex 2 Designated EHV charges'!$D$11:$D$400)), 0)),"")</f>
        <v/>
      </c>
      <c r="B148" s="203" t="str">
        <f>IF($A148="","",VLOOKUP($A148,'Annex 2 Designated EHV charges'!$D:$O,2,0))</f>
        <v/>
      </c>
      <c r="C148" s="204" t="str">
        <f>IF($A148="","",VLOOKUP($A148,'Annex 2 Designated EHV charges'!$D:$O,3,0))</f>
        <v/>
      </c>
      <c r="D148" s="203" t="str">
        <f>IF($A148="","",VLOOKUP($A148,'Annex 2 Designated EHV charges'!$D:$O,4,0))</f>
        <v/>
      </c>
      <c r="E148" s="211" t="str">
        <f>IFERROR(IF(VLOOKUP($A148,'Annex 2 Designated EHV charges'!$D:$P,COLUMN(E148)+5,FALSE)=0,"",VLOOKUP($A148,'Annex 2 Designated EHV charges'!$D:$P,COLUMN(E148)+5,FALSE)),"")</f>
        <v/>
      </c>
      <c r="F148" s="210" t="str">
        <f>IFERROR(IF(VLOOKUP($A148,'Annex 2 Designated EHV charges'!$D:$P,COLUMN(F148)+5,FALSE)=0,"",VLOOKUP($A148,'Annex 2 Designated EHV charges'!$D:$P,COLUMN(F148)+5,FALSE)),"")</f>
        <v/>
      </c>
      <c r="G148" s="210" t="str">
        <f>IFERROR(IF(VLOOKUP($A148,'Annex 2 Designated EHV charges'!$D:$P,COLUMN(G148)+5,FALSE)=0,"",VLOOKUP($A148,'Annex 2 Designated EHV charges'!$D:$P,COLUMN(G148)+5,FALSE)),"")</f>
        <v/>
      </c>
      <c r="H148" s="210" t="str">
        <f>IFERROR(IF(VLOOKUP($A148,'Annex 2 Designated EHV charges'!$D:$P,COLUMN(H148)+5,FALSE)=0,"",VLOOKUP($A148,'Annex 2 Designated EHV charges'!$D:$P,COLUMN(H148)+5,FALSE)),"")</f>
        <v/>
      </c>
    </row>
    <row r="149" spans="1:8" x14ac:dyDescent="0.2">
      <c r="A149" s="204" t="str">
        <f t="array" ref="A149">IFERROR(INDEX('Annex 2 Designated EHV charges'!$D$11:$D$400, MATCH(0, IF(ISBLANK('Annex 2 Designated EHV charges'!$D$11:$D$400),1, COUNTIF(A$4:$A148, 'Annex 2 Designated EHV charges'!$D$11:$D$400)), 0)),"")</f>
        <v/>
      </c>
      <c r="B149" s="203" t="str">
        <f>IF($A149="","",VLOOKUP($A149,'Annex 2 Designated EHV charges'!$D:$O,2,0))</f>
        <v/>
      </c>
      <c r="C149" s="204" t="str">
        <f>IF($A149="","",VLOOKUP($A149,'Annex 2 Designated EHV charges'!$D:$O,3,0))</f>
        <v/>
      </c>
      <c r="D149" s="203" t="str">
        <f>IF($A149="","",VLOOKUP($A149,'Annex 2 Designated EHV charges'!$D:$O,4,0))</f>
        <v/>
      </c>
      <c r="E149" s="211" t="str">
        <f>IFERROR(IF(VLOOKUP($A149,'Annex 2 Designated EHV charges'!$D:$P,COLUMN(E149)+5,FALSE)=0,"",VLOOKUP($A149,'Annex 2 Designated EHV charges'!$D:$P,COLUMN(E149)+5,FALSE)),"")</f>
        <v/>
      </c>
      <c r="F149" s="210" t="str">
        <f>IFERROR(IF(VLOOKUP($A149,'Annex 2 Designated EHV charges'!$D:$P,COLUMN(F149)+5,FALSE)=0,"",VLOOKUP($A149,'Annex 2 Designated EHV charges'!$D:$P,COLUMN(F149)+5,FALSE)),"")</f>
        <v/>
      </c>
      <c r="G149" s="210" t="str">
        <f>IFERROR(IF(VLOOKUP($A149,'Annex 2 Designated EHV charges'!$D:$P,COLUMN(G149)+5,FALSE)=0,"",VLOOKUP($A149,'Annex 2 Designated EHV charges'!$D:$P,COLUMN(G149)+5,FALSE)),"")</f>
        <v/>
      </c>
      <c r="H149" s="210" t="str">
        <f>IFERROR(IF(VLOOKUP($A149,'Annex 2 Designated EHV charges'!$D:$P,COLUMN(H149)+5,FALSE)=0,"",VLOOKUP($A149,'Annex 2 Designated EHV charges'!$D:$P,COLUMN(H149)+5,FALSE)),"")</f>
        <v/>
      </c>
    </row>
    <row r="150" spans="1:8" x14ac:dyDescent="0.2">
      <c r="A150" s="204" t="str">
        <f t="array" ref="A150">IFERROR(INDEX('Annex 2 Designated EHV charges'!$D$11:$D$400, MATCH(0, IF(ISBLANK('Annex 2 Designated EHV charges'!$D$11:$D$400),1, COUNTIF(A$4:$A149, 'Annex 2 Designated EHV charges'!$D$11:$D$400)), 0)),"")</f>
        <v/>
      </c>
      <c r="B150" s="203" t="str">
        <f>IF($A150="","",VLOOKUP($A150,'Annex 2 Designated EHV charges'!$D:$O,2,0))</f>
        <v/>
      </c>
      <c r="C150" s="204" t="str">
        <f>IF($A150="","",VLOOKUP($A150,'Annex 2 Designated EHV charges'!$D:$O,3,0))</f>
        <v/>
      </c>
      <c r="D150" s="203" t="str">
        <f>IF($A150="","",VLOOKUP($A150,'Annex 2 Designated EHV charges'!$D:$O,4,0))</f>
        <v/>
      </c>
      <c r="E150" s="211" t="str">
        <f>IFERROR(IF(VLOOKUP($A150,'Annex 2 Designated EHV charges'!$D:$P,COLUMN(E150)+5,FALSE)=0,"",VLOOKUP($A150,'Annex 2 Designated EHV charges'!$D:$P,COLUMN(E150)+5,FALSE)),"")</f>
        <v/>
      </c>
      <c r="F150" s="210" t="str">
        <f>IFERROR(IF(VLOOKUP($A150,'Annex 2 Designated EHV charges'!$D:$P,COLUMN(F150)+5,FALSE)=0,"",VLOOKUP($A150,'Annex 2 Designated EHV charges'!$D:$P,COLUMN(F150)+5,FALSE)),"")</f>
        <v/>
      </c>
      <c r="G150" s="210" t="str">
        <f>IFERROR(IF(VLOOKUP($A150,'Annex 2 Designated EHV charges'!$D:$P,COLUMN(G150)+5,FALSE)=0,"",VLOOKUP($A150,'Annex 2 Designated EHV charges'!$D:$P,COLUMN(G150)+5,FALSE)),"")</f>
        <v/>
      </c>
      <c r="H150" s="210" t="str">
        <f>IFERROR(IF(VLOOKUP($A150,'Annex 2 Designated EHV charges'!$D:$P,COLUMN(H150)+5,FALSE)=0,"",VLOOKUP($A150,'Annex 2 Designated EHV charges'!$D:$P,COLUMN(H150)+5,FALSE)),"")</f>
        <v/>
      </c>
    </row>
    <row r="151" spans="1:8" x14ac:dyDescent="0.2">
      <c r="A151" s="204" t="str">
        <f t="array" ref="A151">IFERROR(INDEX('Annex 2 Designated EHV charges'!$D$11:$D$400, MATCH(0, IF(ISBLANK('Annex 2 Designated EHV charges'!$D$11:$D$400),1, COUNTIF(A$4:$A150, 'Annex 2 Designated EHV charges'!$D$11:$D$400)), 0)),"")</f>
        <v/>
      </c>
      <c r="B151" s="203" t="str">
        <f>IF($A151="","",VLOOKUP($A151,'Annex 2 Designated EHV charges'!$D:$O,2,0))</f>
        <v/>
      </c>
      <c r="C151" s="204" t="str">
        <f>IF($A151="","",VLOOKUP($A151,'Annex 2 Designated EHV charges'!$D:$O,3,0))</f>
        <v/>
      </c>
      <c r="D151" s="203" t="str">
        <f>IF($A151="","",VLOOKUP($A151,'Annex 2 Designated EHV charges'!$D:$O,4,0))</f>
        <v/>
      </c>
      <c r="E151" s="211" t="str">
        <f>IFERROR(IF(VLOOKUP($A151,'Annex 2 Designated EHV charges'!$D:$P,COLUMN(E151)+5,FALSE)=0,"",VLOOKUP($A151,'Annex 2 Designated EHV charges'!$D:$P,COLUMN(E151)+5,FALSE)),"")</f>
        <v/>
      </c>
      <c r="F151" s="210" t="str">
        <f>IFERROR(IF(VLOOKUP($A151,'Annex 2 Designated EHV charges'!$D:$P,COLUMN(F151)+5,FALSE)=0,"",VLOOKUP($A151,'Annex 2 Designated EHV charges'!$D:$P,COLUMN(F151)+5,FALSE)),"")</f>
        <v/>
      </c>
      <c r="G151" s="210" t="str">
        <f>IFERROR(IF(VLOOKUP($A151,'Annex 2 Designated EHV charges'!$D:$P,COLUMN(G151)+5,FALSE)=0,"",VLOOKUP($A151,'Annex 2 Designated EHV charges'!$D:$P,COLUMN(G151)+5,FALSE)),"")</f>
        <v/>
      </c>
      <c r="H151" s="210" t="str">
        <f>IFERROR(IF(VLOOKUP($A151,'Annex 2 Designated EHV charges'!$D:$P,COLUMN(H151)+5,FALSE)=0,"",VLOOKUP($A151,'Annex 2 Designated EHV charges'!$D:$P,COLUMN(H151)+5,FALSE)),"")</f>
        <v/>
      </c>
    </row>
    <row r="152" spans="1:8" x14ac:dyDescent="0.2">
      <c r="A152" s="204" t="str">
        <f t="array" ref="A152">IFERROR(INDEX('Annex 2 Designated EHV charges'!$D$11:$D$400, MATCH(0, IF(ISBLANK('Annex 2 Designated EHV charges'!$D$11:$D$400),1, COUNTIF(A$4:$A151, 'Annex 2 Designated EHV charges'!$D$11:$D$400)), 0)),"")</f>
        <v/>
      </c>
      <c r="B152" s="203" t="str">
        <f>IF($A152="","",VLOOKUP($A152,'Annex 2 Designated EHV charges'!$D:$O,2,0))</f>
        <v/>
      </c>
      <c r="C152" s="204" t="str">
        <f>IF($A152="","",VLOOKUP($A152,'Annex 2 Designated EHV charges'!$D:$O,3,0))</f>
        <v/>
      </c>
      <c r="D152" s="203" t="str">
        <f>IF($A152="","",VLOOKUP($A152,'Annex 2 Designated EHV charges'!$D:$O,4,0))</f>
        <v/>
      </c>
      <c r="E152" s="211" t="str">
        <f>IFERROR(IF(VLOOKUP($A152,'Annex 2 Designated EHV charges'!$D:$P,COLUMN(E152)+5,FALSE)=0,"",VLOOKUP($A152,'Annex 2 Designated EHV charges'!$D:$P,COLUMN(E152)+5,FALSE)),"")</f>
        <v/>
      </c>
      <c r="F152" s="210" t="str">
        <f>IFERROR(IF(VLOOKUP($A152,'Annex 2 Designated EHV charges'!$D:$P,COLUMN(F152)+5,FALSE)=0,"",VLOOKUP($A152,'Annex 2 Designated EHV charges'!$D:$P,COLUMN(F152)+5,FALSE)),"")</f>
        <v/>
      </c>
      <c r="G152" s="210" t="str">
        <f>IFERROR(IF(VLOOKUP($A152,'Annex 2 Designated EHV charges'!$D:$P,COLUMN(G152)+5,FALSE)=0,"",VLOOKUP($A152,'Annex 2 Designated EHV charges'!$D:$P,COLUMN(G152)+5,FALSE)),"")</f>
        <v/>
      </c>
      <c r="H152" s="210" t="str">
        <f>IFERROR(IF(VLOOKUP($A152,'Annex 2 Designated EHV charges'!$D:$P,COLUMN(H152)+5,FALSE)=0,"",VLOOKUP($A152,'Annex 2 Designated EHV charges'!$D:$P,COLUMN(H152)+5,FALSE)),"")</f>
        <v/>
      </c>
    </row>
    <row r="153" spans="1:8" x14ac:dyDescent="0.2">
      <c r="A153" s="204" t="str">
        <f t="array" ref="A153">IFERROR(INDEX('Annex 2 Designated EHV charges'!$D$11:$D$400, MATCH(0, IF(ISBLANK('Annex 2 Designated EHV charges'!$D$11:$D$400),1, COUNTIF(A$4:$A152, 'Annex 2 Designated EHV charges'!$D$11:$D$400)), 0)),"")</f>
        <v/>
      </c>
      <c r="B153" s="203" t="str">
        <f>IF($A153="","",VLOOKUP($A153,'Annex 2 Designated EHV charges'!$D:$O,2,0))</f>
        <v/>
      </c>
      <c r="C153" s="204" t="str">
        <f>IF($A153="","",VLOOKUP($A153,'Annex 2 Designated EHV charges'!$D:$O,3,0))</f>
        <v/>
      </c>
      <c r="D153" s="203" t="str">
        <f>IF($A153="","",VLOOKUP($A153,'Annex 2 Designated EHV charges'!$D:$O,4,0))</f>
        <v/>
      </c>
      <c r="E153" s="211" t="str">
        <f>IFERROR(IF(VLOOKUP($A153,'Annex 2 Designated EHV charges'!$D:$P,COLUMN(E153)+5,FALSE)=0,"",VLOOKUP($A153,'Annex 2 Designated EHV charges'!$D:$P,COLUMN(E153)+5,FALSE)),"")</f>
        <v/>
      </c>
      <c r="F153" s="210" t="str">
        <f>IFERROR(IF(VLOOKUP($A153,'Annex 2 Designated EHV charges'!$D:$P,COLUMN(F153)+5,FALSE)=0,"",VLOOKUP($A153,'Annex 2 Designated EHV charges'!$D:$P,COLUMN(F153)+5,FALSE)),"")</f>
        <v/>
      </c>
      <c r="G153" s="210" t="str">
        <f>IFERROR(IF(VLOOKUP($A153,'Annex 2 Designated EHV charges'!$D:$P,COLUMN(G153)+5,FALSE)=0,"",VLOOKUP($A153,'Annex 2 Designated EHV charges'!$D:$P,COLUMN(G153)+5,FALSE)),"")</f>
        <v/>
      </c>
      <c r="H153" s="210" t="str">
        <f>IFERROR(IF(VLOOKUP($A153,'Annex 2 Designated EHV charges'!$D:$P,COLUMN(H153)+5,FALSE)=0,"",VLOOKUP($A153,'Annex 2 Designated EHV charges'!$D:$P,COLUMN(H153)+5,FALSE)),"")</f>
        <v/>
      </c>
    </row>
    <row r="154" spans="1:8" x14ac:dyDescent="0.2">
      <c r="A154" s="204" t="str">
        <f t="array" ref="A154">IFERROR(INDEX('Annex 2 Designated EHV charges'!$D$11:$D$400, MATCH(0, IF(ISBLANK('Annex 2 Designated EHV charges'!$D$11:$D$400),1, COUNTIF(A$4:$A153, 'Annex 2 Designated EHV charges'!$D$11:$D$400)), 0)),"")</f>
        <v/>
      </c>
      <c r="B154" s="203" t="str">
        <f>IF($A154="","",VLOOKUP($A154,'Annex 2 Designated EHV charges'!$D:$O,2,0))</f>
        <v/>
      </c>
      <c r="C154" s="204" t="str">
        <f>IF($A154="","",VLOOKUP($A154,'Annex 2 Designated EHV charges'!$D:$O,3,0))</f>
        <v/>
      </c>
      <c r="D154" s="203" t="str">
        <f>IF($A154="","",VLOOKUP($A154,'Annex 2 Designated EHV charges'!$D:$O,4,0))</f>
        <v/>
      </c>
      <c r="E154" s="211" t="str">
        <f>IFERROR(IF(VLOOKUP($A154,'Annex 2 Designated EHV charges'!$D:$P,COLUMN(E154)+5,FALSE)=0,"",VLOOKUP($A154,'Annex 2 Designated EHV charges'!$D:$P,COLUMN(E154)+5,FALSE)),"")</f>
        <v/>
      </c>
      <c r="F154" s="210" t="str">
        <f>IFERROR(IF(VLOOKUP($A154,'Annex 2 Designated EHV charges'!$D:$P,COLUMN(F154)+5,FALSE)=0,"",VLOOKUP($A154,'Annex 2 Designated EHV charges'!$D:$P,COLUMN(F154)+5,FALSE)),"")</f>
        <v/>
      </c>
      <c r="G154" s="210" t="str">
        <f>IFERROR(IF(VLOOKUP($A154,'Annex 2 Designated EHV charges'!$D:$P,COLUMN(G154)+5,FALSE)=0,"",VLOOKUP($A154,'Annex 2 Designated EHV charges'!$D:$P,COLUMN(G154)+5,FALSE)),"")</f>
        <v/>
      </c>
      <c r="H154" s="210" t="str">
        <f>IFERROR(IF(VLOOKUP($A154,'Annex 2 Designated EHV charges'!$D:$P,COLUMN(H154)+5,FALSE)=0,"",VLOOKUP($A154,'Annex 2 Designated EHV charges'!$D:$P,COLUMN(H154)+5,FALSE)),"")</f>
        <v/>
      </c>
    </row>
    <row r="155" spans="1:8" x14ac:dyDescent="0.2">
      <c r="A155" s="204" t="str">
        <f t="array" ref="A155">IFERROR(INDEX('Annex 2 Designated EHV charges'!$D$11:$D$400, MATCH(0, IF(ISBLANK('Annex 2 Designated EHV charges'!$D$11:$D$400),1, COUNTIF(A$4:$A154, 'Annex 2 Designated EHV charges'!$D$11:$D$400)), 0)),"")</f>
        <v/>
      </c>
      <c r="B155" s="203" t="str">
        <f>IF($A155="","",VLOOKUP($A155,'Annex 2 Designated EHV charges'!$D:$O,2,0))</f>
        <v/>
      </c>
      <c r="C155" s="204" t="str">
        <f>IF($A155="","",VLOOKUP($A155,'Annex 2 Designated EHV charges'!$D:$O,3,0))</f>
        <v/>
      </c>
      <c r="D155" s="203" t="str">
        <f>IF($A155="","",VLOOKUP($A155,'Annex 2 Designated EHV charges'!$D:$O,4,0))</f>
        <v/>
      </c>
      <c r="E155" s="211" t="str">
        <f>IFERROR(IF(VLOOKUP($A155,'Annex 2 Designated EHV charges'!$D:$P,COLUMN(E155)+5,FALSE)=0,"",VLOOKUP($A155,'Annex 2 Designated EHV charges'!$D:$P,COLUMN(E155)+5,FALSE)),"")</f>
        <v/>
      </c>
      <c r="F155" s="210" t="str">
        <f>IFERROR(IF(VLOOKUP($A155,'Annex 2 Designated EHV charges'!$D:$P,COLUMN(F155)+5,FALSE)=0,"",VLOOKUP($A155,'Annex 2 Designated EHV charges'!$D:$P,COLUMN(F155)+5,FALSE)),"")</f>
        <v/>
      </c>
      <c r="G155" s="210" t="str">
        <f>IFERROR(IF(VLOOKUP($A155,'Annex 2 Designated EHV charges'!$D:$P,COLUMN(G155)+5,FALSE)=0,"",VLOOKUP($A155,'Annex 2 Designated EHV charges'!$D:$P,COLUMN(G155)+5,FALSE)),"")</f>
        <v/>
      </c>
      <c r="H155" s="210" t="str">
        <f>IFERROR(IF(VLOOKUP($A155,'Annex 2 Designated EHV charges'!$D:$P,COLUMN(H155)+5,FALSE)=0,"",VLOOKUP($A155,'Annex 2 Designated EHV charges'!$D:$P,COLUMN(H155)+5,FALSE)),"")</f>
        <v/>
      </c>
    </row>
    <row r="156" spans="1:8" x14ac:dyDescent="0.2">
      <c r="A156" s="204" t="str">
        <f t="array" ref="A156">IFERROR(INDEX('Annex 2 Designated EHV charges'!$D$11:$D$400, MATCH(0, IF(ISBLANK('Annex 2 Designated EHV charges'!$D$11:$D$400),1, COUNTIF(A$4:$A155, 'Annex 2 Designated EHV charges'!$D$11:$D$400)), 0)),"")</f>
        <v/>
      </c>
      <c r="B156" s="203" t="str">
        <f>IF($A156="","",VLOOKUP($A156,'Annex 2 Designated EHV charges'!$D:$O,2,0))</f>
        <v/>
      </c>
      <c r="C156" s="204" t="str">
        <f>IF($A156="","",VLOOKUP($A156,'Annex 2 Designated EHV charges'!$D:$O,3,0))</f>
        <v/>
      </c>
      <c r="D156" s="203" t="str">
        <f>IF($A156="","",VLOOKUP($A156,'Annex 2 Designated EHV charges'!$D:$O,4,0))</f>
        <v/>
      </c>
      <c r="E156" s="211" t="str">
        <f>IFERROR(IF(VLOOKUP($A156,'Annex 2 Designated EHV charges'!$D:$P,COLUMN(E156)+5,FALSE)=0,"",VLOOKUP($A156,'Annex 2 Designated EHV charges'!$D:$P,COLUMN(E156)+5,FALSE)),"")</f>
        <v/>
      </c>
      <c r="F156" s="210" t="str">
        <f>IFERROR(IF(VLOOKUP($A156,'Annex 2 Designated EHV charges'!$D:$P,COLUMN(F156)+5,FALSE)=0,"",VLOOKUP($A156,'Annex 2 Designated EHV charges'!$D:$P,COLUMN(F156)+5,FALSE)),"")</f>
        <v/>
      </c>
      <c r="G156" s="210" t="str">
        <f>IFERROR(IF(VLOOKUP($A156,'Annex 2 Designated EHV charges'!$D:$P,COLUMN(G156)+5,FALSE)=0,"",VLOOKUP($A156,'Annex 2 Designated EHV charges'!$D:$P,COLUMN(G156)+5,FALSE)),"")</f>
        <v/>
      </c>
      <c r="H156" s="210" t="str">
        <f>IFERROR(IF(VLOOKUP($A156,'Annex 2 Designated EHV charges'!$D:$P,COLUMN(H156)+5,FALSE)=0,"",VLOOKUP($A156,'Annex 2 Designated EHV charges'!$D:$P,COLUMN(H156)+5,FALSE)),"")</f>
        <v/>
      </c>
    </row>
    <row r="157" spans="1:8" x14ac:dyDescent="0.2">
      <c r="A157" s="204" t="str">
        <f t="array" ref="A157">IFERROR(INDEX('Annex 2 Designated EHV charges'!$D$11:$D$400, MATCH(0, IF(ISBLANK('Annex 2 Designated EHV charges'!$D$11:$D$400),1, COUNTIF(A$4:$A156, 'Annex 2 Designated EHV charges'!$D$11:$D$400)), 0)),"")</f>
        <v/>
      </c>
      <c r="B157" s="203" t="str">
        <f>IF($A157="","",VLOOKUP($A157,'Annex 2 Designated EHV charges'!$D:$O,2,0))</f>
        <v/>
      </c>
      <c r="C157" s="204" t="str">
        <f>IF($A157="","",VLOOKUP($A157,'Annex 2 Designated EHV charges'!$D:$O,3,0))</f>
        <v/>
      </c>
      <c r="D157" s="203" t="str">
        <f>IF($A157="","",VLOOKUP($A157,'Annex 2 Designated EHV charges'!$D:$O,4,0))</f>
        <v/>
      </c>
      <c r="E157" s="211" t="str">
        <f>IFERROR(IF(VLOOKUP($A157,'Annex 2 Designated EHV charges'!$D:$P,COLUMN(E157)+5,FALSE)=0,"",VLOOKUP($A157,'Annex 2 Designated EHV charges'!$D:$P,COLUMN(E157)+5,FALSE)),"")</f>
        <v/>
      </c>
      <c r="F157" s="210" t="str">
        <f>IFERROR(IF(VLOOKUP($A157,'Annex 2 Designated EHV charges'!$D:$P,COLUMN(F157)+5,FALSE)=0,"",VLOOKUP($A157,'Annex 2 Designated EHV charges'!$D:$P,COLUMN(F157)+5,FALSE)),"")</f>
        <v/>
      </c>
      <c r="G157" s="210" t="str">
        <f>IFERROR(IF(VLOOKUP($A157,'Annex 2 Designated EHV charges'!$D:$P,COLUMN(G157)+5,FALSE)=0,"",VLOOKUP($A157,'Annex 2 Designated EHV charges'!$D:$P,COLUMN(G157)+5,FALSE)),"")</f>
        <v/>
      </c>
      <c r="H157" s="210" t="str">
        <f>IFERROR(IF(VLOOKUP($A157,'Annex 2 Designated EHV charges'!$D:$P,COLUMN(H157)+5,FALSE)=0,"",VLOOKUP($A157,'Annex 2 Designated EHV charges'!$D:$P,COLUMN(H157)+5,FALSE)),"")</f>
        <v/>
      </c>
    </row>
    <row r="158" spans="1:8" x14ac:dyDescent="0.2">
      <c r="A158" s="204" t="str">
        <f t="array" ref="A158">IFERROR(INDEX('Annex 2 Designated EHV charges'!$D$11:$D$400, MATCH(0, IF(ISBLANK('Annex 2 Designated EHV charges'!$D$11:$D$400),1, COUNTIF(A$4:$A157, 'Annex 2 Designated EHV charges'!$D$11:$D$400)), 0)),"")</f>
        <v/>
      </c>
      <c r="B158" s="203" t="str">
        <f>IF($A158="","",VLOOKUP($A158,'Annex 2 Designated EHV charges'!$D:$O,2,0))</f>
        <v/>
      </c>
      <c r="C158" s="204" t="str">
        <f>IF($A158="","",VLOOKUP($A158,'Annex 2 Designated EHV charges'!$D:$O,3,0))</f>
        <v/>
      </c>
      <c r="D158" s="203" t="str">
        <f>IF($A158="","",VLOOKUP($A158,'Annex 2 Designated EHV charges'!$D:$O,4,0))</f>
        <v/>
      </c>
      <c r="E158" s="211" t="str">
        <f>IFERROR(IF(VLOOKUP($A158,'Annex 2 Designated EHV charges'!$D:$P,COLUMN(E158)+5,FALSE)=0,"",VLOOKUP($A158,'Annex 2 Designated EHV charges'!$D:$P,COLUMN(E158)+5,FALSE)),"")</f>
        <v/>
      </c>
      <c r="F158" s="210" t="str">
        <f>IFERROR(IF(VLOOKUP($A158,'Annex 2 Designated EHV charges'!$D:$P,COLUMN(F158)+5,FALSE)=0,"",VLOOKUP($A158,'Annex 2 Designated EHV charges'!$D:$P,COLUMN(F158)+5,FALSE)),"")</f>
        <v/>
      </c>
      <c r="G158" s="210" t="str">
        <f>IFERROR(IF(VLOOKUP($A158,'Annex 2 Designated EHV charges'!$D:$P,COLUMN(G158)+5,FALSE)=0,"",VLOOKUP($A158,'Annex 2 Designated EHV charges'!$D:$P,COLUMN(G158)+5,FALSE)),"")</f>
        <v/>
      </c>
      <c r="H158" s="210" t="str">
        <f>IFERROR(IF(VLOOKUP($A158,'Annex 2 Designated EHV charges'!$D:$P,COLUMN(H158)+5,FALSE)=0,"",VLOOKUP($A158,'Annex 2 Designated EHV charges'!$D:$P,COLUMN(H158)+5,FALSE)),"")</f>
        <v/>
      </c>
    </row>
    <row r="159" spans="1:8" x14ac:dyDescent="0.2">
      <c r="A159" s="204" t="str">
        <f t="array" ref="A159">IFERROR(INDEX('Annex 2 Designated EHV charges'!$D$11:$D$400, MATCH(0, IF(ISBLANK('Annex 2 Designated EHV charges'!$D$11:$D$400),1, COUNTIF(A$4:$A158, 'Annex 2 Designated EHV charges'!$D$11:$D$400)), 0)),"")</f>
        <v/>
      </c>
      <c r="B159" s="203" t="str">
        <f>IF($A159="","",VLOOKUP($A159,'Annex 2 Designated EHV charges'!$D:$O,2,0))</f>
        <v/>
      </c>
      <c r="C159" s="204" t="str">
        <f>IF($A159="","",VLOOKUP($A159,'Annex 2 Designated EHV charges'!$D:$O,3,0))</f>
        <v/>
      </c>
      <c r="D159" s="203" t="str">
        <f>IF($A159="","",VLOOKUP($A159,'Annex 2 Designated EHV charges'!$D:$O,4,0))</f>
        <v/>
      </c>
      <c r="E159" s="211" t="str">
        <f>IFERROR(IF(VLOOKUP($A159,'Annex 2 Designated EHV charges'!$D:$P,COLUMN(E159)+5,FALSE)=0,"",VLOOKUP($A159,'Annex 2 Designated EHV charges'!$D:$P,COLUMN(E159)+5,FALSE)),"")</f>
        <v/>
      </c>
      <c r="F159" s="210" t="str">
        <f>IFERROR(IF(VLOOKUP($A159,'Annex 2 Designated EHV charges'!$D:$P,COLUMN(F159)+5,FALSE)=0,"",VLOOKUP($A159,'Annex 2 Designated EHV charges'!$D:$P,COLUMN(F159)+5,FALSE)),"")</f>
        <v/>
      </c>
      <c r="G159" s="210" t="str">
        <f>IFERROR(IF(VLOOKUP($A159,'Annex 2 Designated EHV charges'!$D:$P,COLUMN(G159)+5,FALSE)=0,"",VLOOKUP($A159,'Annex 2 Designated EHV charges'!$D:$P,COLUMN(G159)+5,FALSE)),"")</f>
        <v/>
      </c>
      <c r="H159" s="210" t="str">
        <f>IFERROR(IF(VLOOKUP($A159,'Annex 2 Designated EHV charges'!$D:$P,COLUMN(H159)+5,FALSE)=0,"",VLOOKUP($A159,'Annex 2 Designated EHV charges'!$D:$P,COLUMN(H159)+5,FALSE)),"")</f>
        <v/>
      </c>
    </row>
    <row r="160" spans="1:8" x14ac:dyDescent="0.2">
      <c r="A160" s="204" t="str">
        <f t="array" ref="A160">IFERROR(INDEX('Annex 2 Designated EHV charges'!$D$11:$D$400, MATCH(0, IF(ISBLANK('Annex 2 Designated EHV charges'!$D$11:$D$400),1, COUNTIF(A$4:$A159, 'Annex 2 Designated EHV charges'!$D$11:$D$400)), 0)),"")</f>
        <v/>
      </c>
      <c r="B160" s="203" t="str">
        <f>IF($A160="","",VLOOKUP($A160,'Annex 2 Designated EHV charges'!$D:$O,2,0))</f>
        <v/>
      </c>
      <c r="C160" s="204" t="str">
        <f>IF($A160="","",VLOOKUP($A160,'Annex 2 Designated EHV charges'!$D:$O,3,0))</f>
        <v/>
      </c>
      <c r="D160" s="203" t="str">
        <f>IF($A160="","",VLOOKUP($A160,'Annex 2 Designated EHV charges'!$D:$O,4,0))</f>
        <v/>
      </c>
      <c r="E160" s="211" t="str">
        <f>IFERROR(IF(VLOOKUP($A160,'Annex 2 Designated EHV charges'!$D:$P,COLUMN(E160)+5,FALSE)=0,"",VLOOKUP($A160,'Annex 2 Designated EHV charges'!$D:$P,COLUMN(E160)+5,FALSE)),"")</f>
        <v/>
      </c>
      <c r="F160" s="210" t="str">
        <f>IFERROR(IF(VLOOKUP($A160,'Annex 2 Designated EHV charges'!$D:$P,COLUMN(F160)+5,FALSE)=0,"",VLOOKUP($A160,'Annex 2 Designated EHV charges'!$D:$P,COLUMN(F160)+5,FALSE)),"")</f>
        <v/>
      </c>
      <c r="G160" s="210" t="str">
        <f>IFERROR(IF(VLOOKUP($A160,'Annex 2 Designated EHV charges'!$D:$P,COLUMN(G160)+5,FALSE)=0,"",VLOOKUP($A160,'Annex 2 Designated EHV charges'!$D:$P,COLUMN(G160)+5,FALSE)),"")</f>
        <v/>
      </c>
      <c r="H160" s="210" t="str">
        <f>IFERROR(IF(VLOOKUP($A160,'Annex 2 Designated EHV charges'!$D:$P,COLUMN(H160)+5,FALSE)=0,"",VLOOKUP($A160,'Annex 2 Designated EHV charges'!$D:$P,COLUMN(H160)+5,FALSE)),"")</f>
        <v/>
      </c>
    </row>
    <row r="161" spans="1:8" x14ac:dyDescent="0.2">
      <c r="A161" s="204" t="str">
        <f t="array" ref="A161">IFERROR(INDEX('Annex 2 Designated EHV charges'!$D$11:$D$400, MATCH(0, IF(ISBLANK('Annex 2 Designated EHV charges'!$D$11:$D$400),1, COUNTIF(A$4:$A160, 'Annex 2 Designated EHV charges'!$D$11:$D$400)), 0)),"")</f>
        <v/>
      </c>
      <c r="B161" s="203" t="str">
        <f>IF($A161="","",VLOOKUP($A161,'Annex 2 Designated EHV charges'!$D:$O,2,0))</f>
        <v/>
      </c>
      <c r="C161" s="204" t="str">
        <f>IF($A161="","",VLOOKUP($A161,'Annex 2 Designated EHV charges'!$D:$O,3,0))</f>
        <v/>
      </c>
      <c r="D161" s="203" t="str">
        <f>IF($A161="","",VLOOKUP($A161,'Annex 2 Designated EHV charges'!$D:$O,4,0))</f>
        <v/>
      </c>
      <c r="E161" s="211" t="str">
        <f>IFERROR(IF(VLOOKUP($A161,'Annex 2 Designated EHV charges'!$D:$P,COLUMN(E161)+5,FALSE)=0,"",VLOOKUP($A161,'Annex 2 Designated EHV charges'!$D:$P,COLUMN(E161)+5,FALSE)),"")</f>
        <v/>
      </c>
      <c r="F161" s="210" t="str">
        <f>IFERROR(IF(VLOOKUP($A161,'Annex 2 Designated EHV charges'!$D:$P,COLUMN(F161)+5,FALSE)=0,"",VLOOKUP($A161,'Annex 2 Designated EHV charges'!$D:$P,COLUMN(F161)+5,FALSE)),"")</f>
        <v/>
      </c>
      <c r="G161" s="210" t="str">
        <f>IFERROR(IF(VLOOKUP($A161,'Annex 2 Designated EHV charges'!$D:$P,COLUMN(G161)+5,FALSE)=0,"",VLOOKUP($A161,'Annex 2 Designated EHV charges'!$D:$P,COLUMN(G161)+5,FALSE)),"")</f>
        <v/>
      </c>
      <c r="H161" s="210" t="str">
        <f>IFERROR(IF(VLOOKUP($A161,'Annex 2 Designated EHV charges'!$D:$P,COLUMN(H161)+5,FALSE)=0,"",VLOOKUP($A161,'Annex 2 Designated EHV charges'!$D:$P,COLUMN(H161)+5,FALSE)),"")</f>
        <v/>
      </c>
    </row>
    <row r="162" spans="1:8" x14ac:dyDescent="0.2">
      <c r="A162" s="204" t="str">
        <f t="array" ref="A162">IFERROR(INDEX('Annex 2 Designated EHV charges'!$D$11:$D$400, MATCH(0, IF(ISBLANK('Annex 2 Designated EHV charges'!$D$11:$D$400),1, COUNTIF(A$4:$A161, 'Annex 2 Designated EHV charges'!$D$11:$D$400)), 0)),"")</f>
        <v/>
      </c>
      <c r="B162" s="203" t="str">
        <f>IF($A162="","",VLOOKUP($A162,'Annex 2 Designated EHV charges'!$D:$O,2,0))</f>
        <v/>
      </c>
      <c r="C162" s="204" t="str">
        <f>IF($A162="","",VLOOKUP($A162,'Annex 2 Designated EHV charges'!$D:$O,3,0))</f>
        <v/>
      </c>
      <c r="D162" s="203" t="str">
        <f>IF($A162="","",VLOOKUP($A162,'Annex 2 Designated EHV charges'!$D:$O,4,0))</f>
        <v/>
      </c>
      <c r="E162" s="211" t="str">
        <f>IFERROR(IF(VLOOKUP($A162,'Annex 2 Designated EHV charges'!$D:$P,COLUMN(E162)+5,FALSE)=0,"",VLOOKUP($A162,'Annex 2 Designated EHV charges'!$D:$P,COLUMN(E162)+5,FALSE)),"")</f>
        <v/>
      </c>
      <c r="F162" s="210" t="str">
        <f>IFERROR(IF(VLOOKUP($A162,'Annex 2 Designated EHV charges'!$D:$P,COLUMN(F162)+5,FALSE)=0,"",VLOOKUP($A162,'Annex 2 Designated EHV charges'!$D:$P,COLUMN(F162)+5,FALSE)),"")</f>
        <v/>
      </c>
      <c r="G162" s="210" t="str">
        <f>IFERROR(IF(VLOOKUP($A162,'Annex 2 Designated EHV charges'!$D:$P,COLUMN(G162)+5,FALSE)=0,"",VLOOKUP($A162,'Annex 2 Designated EHV charges'!$D:$P,COLUMN(G162)+5,FALSE)),"")</f>
        <v/>
      </c>
      <c r="H162" s="210" t="str">
        <f>IFERROR(IF(VLOOKUP($A162,'Annex 2 Designated EHV charges'!$D:$P,COLUMN(H162)+5,FALSE)=0,"",VLOOKUP($A162,'Annex 2 Designated EHV charges'!$D:$P,COLUMN(H162)+5,FALSE)),"")</f>
        <v/>
      </c>
    </row>
    <row r="163" spans="1:8" x14ac:dyDescent="0.2">
      <c r="A163" s="204" t="str">
        <f t="array" ref="A163">IFERROR(INDEX('Annex 2 Designated EHV charges'!$D$11:$D$400, MATCH(0, IF(ISBLANK('Annex 2 Designated EHV charges'!$D$11:$D$400),1, COUNTIF(A$4:$A162, 'Annex 2 Designated EHV charges'!$D$11:$D$400)), 0)),"")</f>
        <v/>
      </c>
      <c r="B163" s="203" t="str">
        <f>IF($A163="","",VLOOKUP($A163,'Annex 2 Designated EHV charges'!$D:$O,2,0))</f>
        <v/>
      </c>
      <c r="C163" s="204" t="str">
        <f>IF($A163="","",VLOOKUP($A163,'Annex 2 Designated EHV charges'!$D:$O,3,0))</f>
        <v/>
      </c>
      <c r="D163" s="203" t="str">
        <f>IF($A163="","",VLOOKUP($A163,'Annex 2 Designated EHV charges'!$D:$O,4,0))</f>
        <v/>
      </c>
      <c r="E163" s="211" t="str">
        <f>IFERROR(IF(VLOOKUP($A163,'Annex 2 Designated EHV charges'!$D:$P,COLUMN(E163)+5,FALSE)=0,"",VLOOKUP($A163,'Annex 2 Designated EHV charges'!$D:$P,COLUMN(E163)+5,FALSE)),"")</f>
        <v/>
      </c>
      <c r="F163" s="210" t="str">
        <f>IFERROR(IF(VLOOKUP($A163,'Annex 2 Designated EHV charges'!$D:$P,COLUMN(F163)+5,FALSE)=0,"",VLOOKUP($A163,'Annex 2 Designated EHV charges'!$D:$P,COLUMN(F163)+5,FALSE)),"")</f>
        <v/>
      </c>
      <c r="G163" s="210" t="str">
        <f>IFERROR(IF(VLOOKUP($A163,'Annex 2 Designated EHV charges'!$D:$P,COLUMN(G163)+5,FALSE)=0,"",VLOOKUP($A163,'Annex 2 Designated EHV charges'!$D:$P,COLUMN(G163)+5,FALSE)),"")</f>
        <v/>
      </c>
      <c r="H163" s="210" t="str">
        <f>IFERROR(IF(VLOOKUP($A163,'Annex 2 Designated EHV charges'!$D:$P,COLUMN(H163)+5,FALSE)=0,"",VLOOKUP($A163,'Annex 2 Designated EHV charges'!$D:$P,COLUMN(H163)+5,FALSE)),"")</f>
        <v/>
      </c>
    </row>
    <row r="164" spans="1:8" x14ac:dyDescent="0.2">
      <c r="A164" s="204" t="str">
        <f t="array" ref="A164">IFERROR(INDEX('Annex 2 Designated EHV charges'!$D$11:$D$400, MATCH(0, IF(ISBLANK('Annex 2 Designated EHV charges'!$D$11:$D$400),1, COUNTIF(A$4:$A163, 'Annex 2 Designated EHV charges'!$D$11:$D$400)), 0)),"")</f>
        <v/>
      </c>
      <c r="B164" s="203" t="str">
        <f>IF($A164="","",VLOOKUP($A164,'Annex 2 Designated EHV charges'!$D:$O,2,0))</f>
        <v/>
      </c>
      <c r="C164" s="204" t="str">
        <f>IF($A164="","",VLOOKUP($A164,'Annex 2 Designated EHV charges'!$D:$O,3,0))</f>
        <v/>
      </c>
      <c r="D164" s="203" t="str">
        <f>IF($A164="","",VLOOKUP($A164,'Annex 2 Designated EHV charges'!$D:$O,4,0))</f>
        <v/>
      </c>
      <c r="E164" s="211" t="str">
        <f>IFERROR(IF(VLOOKUP($A164,'Annex 2 Designated EHV charges'!$D:$P,COLUMN(E164)+5,FALSE)=0,"",VLOOKUP($A164,'Annex 2 Designated EHV charges'!$D:$P,COLUMN(E164)+5,FALSE)),"")</f>
        <v/>
      </c>
      <c r="F164" s="210" t="str">
        <f>IFERROR(IF(VLOOKUP($A164,'Annex 2 Designated EHV charges'!$D:$P,COLUMN(F164)+5,FALSE)=0,"",VLOOKUP($A164,'Annex 2 Designated EHV charges'!$D:$P,COLUMN(F164)+5,FALSE)),"")</f>
        <v/>
      </c>
      <c r="G164" s="210" t="str">
        <f>IFERROR(IF(VLOOKUP($A164,'Annex 2 Designated EHV charges'!$D:$P,COLUMN(G164)+5,FALSE)=0,"",VLOOKUP($A164,'Annex 2 Designated EHV charges'!$D:$P,COLUMN(G164)+5,FALSE)),"")</f>
        <v/>
      </c>
      <c r="H164" s="210" t="str">
        <f>IFERROR(IF(VLOOKUP($A164,'Annex 2 Designated EHV charges'!$D:$P,COLUMN(H164)+5,FALSE)=0,"",VLOOKUP($A164,'Annex 2 Designated EHV charges'!$D:$P,COLUMN(H164)+5,FALSE)),"")</f>
        <v/>
      </c>
    </row>
    <row r="165" spans="1:8" x14ac:dyDescent="0.2">
      <c r="A165" s="204" t="str">
        <f t="array" ref="A165">IFERROR(INDEX('Annex 2 Designated EHV charges'!$D$11:$D$400, MATCH(0, IF(ISBLANK('Annex 2 Designated EHV charges'!$D$11:$D$400),1, COUNTIF(A$4:$A164, 'Annex 2 Designated EHV charges'!$D$11:$D$400)), 0)),"")</f>
        <v/>
      </c>
      <c r="B165" s="203" t="str">
        <f>IF($A165="","",VLOOKUP($A165,'Annex 2 Designated EHV charges'!$D:$O,2,0))</f>
        <v/>
      </c>
      <c r="C165" s="204" t="str">
        <f>IF($A165="","",VLOOKUP($A165,'Annex 2 Designated EHV charges'!$D:$O,3,0))</f>
        <v/>
      </c>
      <c r="D165" s="203" t="str">
        <f>IF($A165="","",VLOOKUP($A165,'Annex 2 Designated EHV charges'!$D:$O,4,0))</f>
        <v/>
      </c>
      <c r="E165" s="211" t="str">
        <f>IFERROR(IF(VLOOKUP($A165,'Annex 2 Designated EHV charges'!$D:$P,COLUMN(E165)+5,FALSE)=0,"",VLOOKUP($A165,'Annex 2 Designated EHV charges'!$D:$P,COLUMN(E165)+5,FALSE)),"")</f>
        <v/>
      </c>
      <c r="F165" s="210" t="str">
        <f>IFERROR(IF(VLOOKUP($A165,'Annex 2 Designated EHV charges'!$D:$P,COLUMN(F165)+5,FALSE)=0,"",VLOOKUP($A165,'Annex 2 Designated EHV charges'!$D:$P,COLUMN(F165)+5,FALSE)),"")</f>
        <v/>
      </c>
      <c r="G165" s="210" t="str">
        <f>IFERROR(IF(VLOOKUP($A165,'Annex 2 Designated EHV charges'!$D:$P,COLUMN(G165)+5,FALSE)=0,"",VLOOKUP($A165,'Annex 2 Designated EHV charges'!$D:$P,COLUMN(G165)+5,FALSE)),"")</f>
        <v/>
      </c>
      <c r="H165" s="210" t="str">
        <f>IFERROR(IF(VLOOKUP($A165,'Annex 2 Designated EHV charges'!$D:$P,COLUMN(H165)+5,FALSE)=0,"",VLOOKUP($A165,'Annex 2 Designated EHV charges'!$D:$P,COLUMN(H165)+5,FALSE)),"")</f>
        <v/>
      </c>
    </row>
    <row r="166" spans="1:8" x14ac:dyDescent="0.2">
      <c r="A166" s="204" t="str">
        <f t="array" ref="A166">IFERROR(INDEX('Annex 2 Designated EHV charges'!$D$11:$D$400, MATCH(0, IF(ISBLANK('Annex 2 Designated EHV charges'!$D$11:$D$400),1, COUNTIF(A$4:$A165, 'Annex 2 Designated EHV charges'!$D$11:$D$400)), 0)),"")</f>
        <v/>
      </c>
      <c r="B166" s="203" t="str">
        <f>IF($A166="","",VLOOKUP($A166,'Annex 2 Designated EHV charges'!$D:$O,2,0))</f>
        <v/>
      </c>
      <c r="C166" s="204" t="str">
        <f>IF($A166="","",VLOOKUP($A166,'Annex 2 Designated EHV charges'!$D:$O,3,0))</f>
        <v/>
      </c>
      <c r="D166" s="203" t="str">
        <f>IF($A166="","",VLOOKUP($A166,'Annex 2 Designated EHV charges'!$D:$O,4,0))</f>
        <v/>
      </c>
      <c r="E166" s="211" t="str">
        <f>IFERROR(IF(VLOOKUP($A166,'Annex 2 Designated EHV charges'!$D:$P,COLUMN(E166)+5,FALSE)=0,"",VLOOKUP($A166,'Annex 2 Designated EHV charges'!$D:$P,COLUMN(E166)+5,FALSE)),"")</f>
        <v/>
      </c>
      <c r="F166" s="210" t="str">
        <f>IFERROR(IF(VLOOKUP($A166,'Annex 2 Designated EHV charges'!$D:$P,COLUMN(F166)+5,FALSE)=0,"",VLOOKUP($A166,'Annex 2 Designated EHV charges'!$D:$P,COLUMN(F166)+5,FALSE)),"")</f>
        <v/>
      </c>
      <c r="G166" s="210" t="str">
        <f>IFERROR(IF(VLOOKUP($A166,'Annex 2 Designated EHV charges'!$D:$P,COLUMN(G166)+5,FALSE)=0,"",VLOOKUP($A166,'Annex 2 Designated EHV charges'!$D:$P,COLUMN(G166)+5,FALSE)),"")</f>
        <v/>
      </c>
      <c r="H166" s="210" t="str">
        <f>IFERROR(IF(VLOOKUP($A166,'Annex 2 Designated EHV charges'!$D:$P,COLUMN(H166)+5,FALSE)=0,"",VLOOKUP($A166,'Annex 2 Designated EHV charges'!$D:$P,COLUMN(H166)+5,FALSE)),"")</f>
        <v/>
      </c>
    </row>
    <row r="167" spans="1:8" x14ac:dyDescent="0.2">
      <c r="A167" s="204" t="str">
        <f t="array" ref="A167">IFERROR(INDEX('Annex 2 Designated EHV charges'!$D$11:$D$400, MATCH(0, IF(ISBLANK('Annex 2 Designated EHV charges'!$D$11:$D$400),1, COUNTIF(A$4:$A166, 'Annex 2 Designated EHV charges'!$D$11:$D$400)), 0)),"")</f>
        <v/>
      </c>
      <c r="B167" s="203" t="str">
        <f>IF($A167="","",VLOOKUP($A167,'Annex 2 Designated EHV charges'!$D:$O,2,0))</f>
        <v/>
      </c>
      <c r="C167" s="204" t="str">
        <f>IF($A167="","",VLOOKUP($A167,'Annex 2 Designated EHV charges'!$D:$O,3,0))</f>
        <v/>
      </c>
      <c r="D167" s="203" t="str">
        <f>IF($A167="","",VLOOKUP($A167,'Annex 2 Designated EHV charges'!$D:$O,4,0))</f>
        <v/>
      </c>
      <c r="E167" s="211" t="str">
        <f>IFERROR(IF(VLOOKUP($A167,'Annex 2 Designated EHV charges'!$D:$P,COLUMN(E167)+5,FALSE)=0,"",VLOOKUP($A167,'Annex 2 Designated EHV charges'!$D:$P,COLUMN(E167)+5,FALSE)),"")</f>
        <v/>
      </c>
      <c r="F167" s="210" t="str">
        <f>IFERROR(IF(VLOOKUP($A167,'Annex 2 Designated EHV charges'!$D:$P,COLUMN(F167)+5,FALSE)=0,"",VLOOKUP($A167,'Annex 2 Designated EHV charges'!$D:$P,COLUMN(F167)+5,FALSE)),"")</f>
        <v/>
      </c>
      <c r="G167" s="210" t="str">
        <f>IFERROR(IF(VLOOKUP($A167,'Annex 2 Designated EHV charges'!$D:$P,COLUMN(G167)+5,FALSE)=0,"",VLOOKUP($A167,'Annex 2 Designated EHV charges'!$D:$P,COLUMN(G167)+5,FALSE)),"")</f>
        <v/>
      </c>
      <c r="H167" s="210" t="str">
        <f>IFERROR(IF(VLOOKUP($A167,'Annex 2 Designated EHV charges'!$D:$P,COLUMN(H167)+5,FALSE)=0,"",VLOOKUP($A167,'Annex 2 Designated EHV charges'!$D:$P,COLUMN(H167)+5,FALSE)),"")</f>
        <v/>
      </c>
    </row>
    <row r="168" spans="1:8" x14ac:dyDescent="0.2">
      <c r="A168" s="204" t="str">
        <f t="array" ref="A168">IFERROR(INDEX('Annex 2 Designated EHV charges'!$D$11:$D$400, MATCH(0, IF(ISBLANK('Annex 2 Designated EHV charges'!$D$11:$D$400),1, COUNTIF(A$4:$A167, 'Annex 2 Designated EHV charges'!$D$11:$D$400)), 0)),"")</f>
        <v/>
      </c>
      <c r="B168" s="203" t="str">
        <f>IF($A168="","",VLOOKUP($A168,'Annex 2 Designated EHV charges'!$D:$O,2,0))</f>
        <v/>
      </c>
      <c r="C168" s="204" t="str">
        <f>IF($A168="","",VLOOKUP($A168,'Annex 2 Designated EHV charges'!$D:$O,3,0))</f>
        <v/>
      </c>
      <c r="D168" s="203" t="str">
        <f>IF($A168="","",VLOOKUP($A168,'Annex 2 Designated EHV charges'!$D:$O,4,0))</f>
        <v/>
      </c>
      <c r="E168" s="211" t="str">
        <f>IFERROR(IF(VLOOKUP($A168,'Annex 2 Designated EHV charges'!$D:$P,COLUMN(E168)+5,FALSE)=0,"",VLOOKUP($A168,'Annex 2 Designated EHV charges'!$D:$P,COLUMN(E168)+5,FALSE)),"")</f>
        <v/>
      </c>
      <c r="F168" s="210" t="str">
        <f>IFERROR(IF(VLOOKUP($A168,'Annex 2 Designated EHV charges'!$D:$P,COLUMN(F168)+5,FALSE)=0,"",VLOOKUP($A168,'Annex 2 Designated EHV charges'!$D:$P,COLUMN(F168)+5,FALSE)),"")</f>
        <v/>
      </c>
      <c r="G168" s="210" t="str">
        <f>IFERROR(IF(VLOOKUP($A168,'Annex 2 Designated EHV charges'!$D:$P,COLUMN(G168)+5,FALSE)=0,"",VLOOKUP($A168,'Annex 2 Designated EHV charges'!$D:$P,COLUMN(G168)+5,FALSE)),"")</f>
        <v/>
      </c>
      <c r="H168" s="210" t="str">
        <f>IFERROR(IF(VLOOKUP($A168,'Annex 2 Designated EHV charges'!$D:$P,COLUMN(H168)+5,FALSE)=0,"",VLOOKUP($A168,'Annex 2 Designated EHV charges'!$D:$P,COLUMN(H168)+5,FALSE)),"")</f>
        <v/>
      </c>
    </row>
    <row r="169" spans="1:8" x14ac:dyDescent="0.2">
      <c r="A169" s="204" t="str">
        <f t="array" ref="A169">IFERROR(INDEX('Annex 2 Designated EHV charges'!$D$11:$D$400, MATCH(0, IF(ISBLANK('Annex 2 Designated EHV charges'!$D$11:$D$400),1, COUNTIF(A$4:$A168, 'Annex 2 Designated EHV charges'!$D$11:$D$400)), 0)),"")</f>
        <v/>
      </c>
      <c r="B169" s="203" t="str">
        <f>IF($A169="","",VLOOKUP($A169,'Annex 2 Designated EHV charges'!$D:$O,2,0))</f>
        <v/>
      </c>
      <c r="C169" s="204" t="str">
        <f>IF($A169="","",VLOOKUP($A169,'Annex 2 Designated EHV charges'!$D:$O,3,0))</f>
        <v/>
      </c>
      <c r="D169" s="203" t="str">
        <f>IF($A169="","",VLOOKUP($A169,'Annex 2 Designated EHV charges'!$D:$O,4,0))</f>
        <v/>
      </c>
      <c r="E169" s="211" t="str">
        <f>IFERROR(IF(VLOOKUP($A169,'Annex 2 Designated EHV charges'!$D:$P,COLUMN(E169)+5,FALSE)=0,"",VLOOKUP($A169,'Annex 2 Designated EHV charges'!$D:$P,COLUMN(E169)+5,FALSE)),"")</f>
        <v/>
      </c>
      <c r="F169" s="210" t="str">
        <f>IFERROR(IF(VLOOKUP($A169,'Annex 2 Designated EHV charges'!$D:$P,COLUMN(F169)+5,FALSE)=0,"",VLOOKUP($A169,'Annex 2 Designated EHV charges'!$D:$P,COLUMN(F169)+5,FALSE)),"")</f>
        <v/>
      </c>
      <c r="G169" s="210" t="str">
        <f>IFERROR(IF(VLOOKUP($A169,'Annex 2 Designated EHV charges'!$D:$P,COLUMN(G169)+5,FALSE)=0,"",VLOOKUP($A169,'Annex 2 Designated EHV charges'!$D:$P,COLUMN(G169)+5,FALSE)),"")</f>
        <v/>
      </c>
      <c r="H169" s="210" t="str">
        <f>IFERROR(IF(VLOOKUP($A169,'Annex 2 Designated EHV charges'!$D:$P,COLUMN(H169)+5,FALSE)=0,"",VLOOKUP($A169,'Annex 2 Designated EHV charges'!$D:$P,COLUMN(H169)+5,FALSE)),"")</f>
        <v/>
      </c>
    </row>
    <row r="170" spans="1:8" x14ac:dyDescent="0.2">
      <c r="A170" s="204" t="str">
        <f t="array" ref="A170">IFERROR(INDEX('Annex 2 Designated EHV charges'!$D$11:$D$400, MATCH(0, IF(ISBLANK('Annex 2 Designated EHV charges'!$D$11:$D$400),1, COUNTIF(A$4:$A169, 'Annex 2 Designated EHV charges'!$D$11:$D$400)), 0)),"")</f>
        <v/>
      </c>
      <c r="B170" s="203" t="str">
        <f>IF($A170="","",VLOOKUP($A170,'Annex 2 Designated EHV charges'!$D:$O,2,0))</f>
        <v/>
      </c>
      <c r="C170" s="204" t="str">
        <f>IF($A170="","",VLOOKUP($A170,'Annex 2 Designated EHV charges'!$D:$O,3,0))</f>
        <v/>
      </c>
      <c r="D170" s="203" t="str">
        <f>IF($A170="","",VLOOKUP($A170,'Annex 2 Designated EHV charges'!$D:$O,4,0))</f>
        <v/>
      </c>
      <c r="E170" s="211" t="str">
        <f>IFERROR(IF(VLOOKUP($A170,'Annex 2 Designated EHV charges'!$D:$P,COLUMN(E170)+5,FALSE)=0,"",VLOOKUP($A170,'Annex 2 Designated EHV charges'!$D:$P,COLUMN(E170)+5,FALSE)),"")</f>
        <v/>
      </c>
      <c r="F170" s="210" t="str">
        <f>IFERROR(IF(VLOOKUP($A170,'Annex 2 Designated EHV charges'!$D:$P,COLUMN(F170)+5,FALSE)=0,"",VLOOKUP($A170,'Annex 2 Designated EHV charges'!$D:$P,COLUMN(F170)+5,FALSE)),"")</f>
        <v/>
      </c>
      <c r="G170" s="210" t="str">
        <f>IFERROR(IF(VLOOKUP($A170,'Annex 2 Designated EHV charges'!$D:$P,COLUMN(G170)+5,FALSE)=0,"",VLOOKUP($A170,'Annex 2 Designated EHV charges'!$D:$P,COLUMN(G170)+5,FALSE)),"")</f>
        <v/>
      </c>
      <c r="H170" s="210" t="str">
        <f>IFERROR(IF(VLOOKUP($A170,'Annex 2 Designated EHV charges'!$D:$P,COLUMN(H170)+5,FALSE)=0,"",VLOOKUP($A170,'Annex 2 Designated EHV charges'!$D:$P,COLUMN(H170)+5,FALSE)),"")</f>
        <v/>
      </c>
    </row>
    <row r="171" spans="1:8" x14ac:dyDescent="0.2">
      <c r="A171" s="204" t="str">
        <f t="array" ref="A171">IFERROR(INDEX('Annex 2 Designated EHV charges'!$D$11:$D$400, MATCH(0, IF(ISBLANK('Annex 2 Designated EHV charges'!$D$11:$D$400),1, COUNTIF(A$4:$A170, 'Annex 2 Designated EHV charges'!$D$11:$D$400)), 0)),"")</f>
        <v/>
      </c>
      <c r="B171" s="203" t="str">
        <f>IF($A171="","",VLOOKUP($A171,'Annex 2 Designated EHV charges'!$D:$O,2,0))</f>
        <v/>
      </c>
      <c r="C171" s="204" t="str">
        <f>IF($A171="","",VLOOKUP($A171,'Annex 2 Designated EHV charges'!$D:$O,3,0))</f>
        <v/>
      </c>
      <c r="D171" s="203" t="str">
        <f>IF($A171="","",VLOOKUP($A171,'Annex 2 Designated EHV charges'!$D:$O,4,0))</f>
        <v/>
      </c>
      <c r="E171" s="211" t="str">
        <f>IFERROR(IF(VLOOKUP($A171,'Annex 2 Designated EHV charges'!$D:$P,COLUMN(E171)+5,FALSE)=0,"",VLOOKUP($A171,'Annex 2 Designated EHV charges'!$D:$P,COLUMN(E171)+5,FALSE)),"")</f>
        <v/>
      </c>
      <c r="F171" s="210" t="str">
        <f>IFERROR(IF(VLOOKUP($A171,'Annex 2 Designated EHV charges'!$D:$P,COLUMN(F171)+5,FALSE)=0,"",VLOOKUP($A171,'Annex 2 Designated EHV charges'!$D:$P,COLUMN(F171)+5,FALSE)),"")</f>
        <v/>
      </c>
      <c r="G171" s="210" t="str">
        <f>IFERROR(IF(VLOOKUP($A171,'Annex 2 Designated EHV charges'!$D:$P,COLUMN(G171)+5,FALSE)=0,"",VLOOKUP($A171,'Annex 2 Designated EHV charges'!$D:$P,COLUMN(G171)+5,FALSE)),"")</f>
        <v/>
      </c>
      <c r="H171" s="210" t="str">
        <f>IFERROR(IF(VLOOKUP($A171,'Annex 2 Designated EHV charges'!$D:$P,COLUMN(H171)+5,FALSE)=0,"",VLOOKUP($A171,'Annex 2 Designated EHV charges'!$D:$P,COLUMN(H171)+5,FALSE)),"")</f>
        <v/>
      </c>
    </row>
    <row r="172" spans="1:8" x14ac:dyDescent="0.2">
      <c r="A172" s="204" t="str">
        <f t="array" ref="A172">IFERROR(INDEX('Annex 2 Designated EHV charges'!$D$11:$D$400, MATCH(0, IF(ISBLANK('Annex 2 Designated EHV charges'!$D$11:$D$400),1, COUNTIF(A$4:$A171, 'Annex 2 Designated EHV charges'!$D$11:$D$400)), 0)),"")</f>
        <v/>
      </c>
      <c r="B172" s="203" t="str">
        <f>IF($A172="","",VLOOKUP($A172,'Annex 2 Designated EHV charges'!$D:$O,2,0))</f>
        <v/>
      </c>
      <c r="C172" s="204" t="str">
        <f>IF($A172="","",VLOOKUP($A172,'Annex 2 Designated EHV charges'!$D:$O,3,0))</f>
        <v/>
      </c>
      <c r="D172" s="203" t="str">
        <f>IF($A172="","",VLOOKUP($A172,'Annex 2 Designated EHV charges'!$D:$O,4,0))</f>
        <v/>
      </c>
      <c r="E172" s="211" t="str">
        <f>IFERROR(IF(VLOOKUP($A172,'Annex 2 Designated EHV charges'!$D:$P,COLUMN(E172)+5,FALSE)=0,"",VLOOKUP($A172,'Annex 2 Designated EHV charges'!$D:$P,COLUMN(E172)+5,FALSE)),"")</f>
        <v/>
      </c>
      <c r="F172" s="210" t="str">
        <f>IFERROR(IF(VLOOKUP($A172,'Annex 2 Designated EHV charges'!$D:$P,COLUMN(F172)+5,FALSE)=0,"",VLOOKUP($A172,'Annex 2 Designated EHV charges'!$D:$P,COLUMN(F172)+5,FALSE)),"")</f>
        <v/>
      </c>
      <c r="G172" s="210" t="str">
        <f>IFERROR(IF(VLOOKUP($A172,'Annex 2 Designated EHV charges'!$D:$P,COLUMN(G172)+5,FALSE)=0,"",VLOOKUP($A172,'Annex 2 Designated EHV charges'!$D:$P,COLUMN(G172)+5,FALSE)),"")</f>
        <v/>
      </c>
      <c r="H172" s="210" t="str">
        <f>IFERROR(IF(VLOOKUP($A172,'Annex 2 Designated EHV charges'!$D:$P,COLUMN(H172)+5,FALSE)=0,"",VLOOKUP($A172,'Annex 2 Designated EHV charges'!$D:$P,COLUMN(H172)+5,FALSE)),"")</f>
        <v/>
      </c>
    </row>
    <row r="173" spans="1:8" x14ac:dyDescent="0.2">
      <c r="A173" s="204" t="str">
        <f t="array" ref="A173">IFERROR(INDEX('Annex 2 Designated EHV charges'!$D$11:$D$400, MATCH(0, IF(ISBLANK('Annex 2 Designated EHV charges'!$D$11:$D$400),1, COUNTIF(A$4:$A172, 'Annex 2 Designated EHV charges'!$D$11:$D$400)), 0)),"")</f>
        <v/>
      </c>
      <c r="B173" s="203" t="str">
        <f>IF($A173="","",VLOOKUP($A173,'Annex 2 Designated EHV charges'!$D:$O,2,0))</f>
        <v/>
      </c>
      <c r="C173" s="204" t="str">
        <f>IF($A173="","",VLOOKUP($A173,'Annex 2 Designated EHV charges'!$D:$O,3,0))</f>
        <v/>
      </c>
      <c r="D173" s="203" t="str">
        <f>IF($A173="","",VLOOKUP($A173,'Annex 2 Designated EHV charges'!$D:$O,4,0))</f>
        <v/>
      </c>
      <c r="E173" s="211" t="str">
        <f>IFERROR(IF(VLOOKUP($A173,'Annex 2 Designated EHV charges'!$D:$P,COLUMN(E173)+5,FALSE)=0,"",VLOOKUP($A173,'Annex 2 Designated EHV charges'!$D:$P,COLUMN(E173)+5,FALSE)),"")</f>
        <v/>
      </c>
      <c r="F173" s="210" t="str">
        <f>IFERROR(IF(VLOOKUP($A173,'Annex 2 Designated EHV charges'!$D:$P,COLUMN(F173)+5,FALSE)=0,"",VLOOKUP($A173,'Annex 2 Designated EHV charges'!$D:$P,COLUMN(F173)+5,FALSE)),"")</f>
        <v/>
      </c>
      <c r="G173" s="210" t="str">
        <f>IFERROR(IF(VLOOKUP($A173,'Annex 2 Designated EHV charges'!$D:$P,COLUMN(G173)+5,FALSE)=0,"",VLOOKUP($A173,'Annex 2 Designated EHV charges'!$D:$P,COLUMN(G173)+5,FALSE)),"")</f>
        <v/>
      </c>
      <c r="H173" s="210" t="str">
        <f>IFERROR(IF(VLOOKUP($A173,'Annex 2 Designated EHV charges'!$D:$P,COLUMN(H173)+5,FALSE)=0,"",VLOOKUP($A173,'Annex 2 Designated EHV charges'!$D:$P,COLUMN(H173)+5,FALSE)),"")</f>
        <v/>
      </c>
    </row>
    <row r="174" spans="1:8" x14ac:dyDescent="0.2">
      <c r="A174" s="204" t="str">
        <f t="array" ref="A174">IFERROR(INDEX('Annex 2 Designated EHV charges'!$D$11:$D$400, MATCH(0, IF(ISBLANK('Annex 2 Designated EHV charges'!$D$11:$D$400),1, COUNTIF(A$4:$A173, 'Annex 2 Designated EHV charges'!$D$11:$D$400)), 0)),"")</f>
        <v/>
      </c>
      <c r="B174" s="203" t="str">
        <f>IF($A174="","",VLOOKUP($A174,'Annex 2 Designated EHV charges'!$D:$O,2,0))</f>
        <v/>
      </c>
      <c r="C174" s="204" t="str">
        <f>IF($A174="","",VLOOKUP($A174,'Annex 2 Designated EHV charges'!$D:$O,3,0))</f>
        <v/>
      </c>
      <c r="D174" s="203" t="str">
        <f>IF($A174="","",VLOOKUP($A174,'Annex 2 Designated EHV charges'!$D:$O,4,0))</f>
        <v/>
      </c>
      <c r="E174" s="211" t="str">
        <f>IFERROR(IF(VLOOKUP($A174,'Annex 2 Designated EHV charges'!$D:$P,COLUMN(E174)+5,FALSE)=0,"",VLOOKUP($A174,'Annex 2 Designated EHV charges'!$D:$P,COLUMN(E174)+5,FALSE)),"")</f>
        <v/>
      </c>
      <c r="F174" s="210" t="str">
        <f>IFERROR(IF(VLOOKUP($A174,'Annex 2 Designated EHV charges'!$D:$P,COLUMN(F174)+5,FALSE)=0,"",VLOOKUP($A174,'Annex 2 Designated EHV charges'!$D:$P,COLUMN(F174)+5,FALSE)),"")</f>
        <v/>
      </c>
      <c r="G174" s="210" t="str">
        <f>IFERROR(IF(VLOOKUP($A174,'Annex 2 Designated EHV charges'!$D:$P,COLUMN(G174)+5,FALSE)=0,"",VLOOKUP($A174,'Annex 2 Designated EHV charges'!$D:$P,COLUMN(G174)+5,FALSE)),"")</f>
        <v/>
      </c>
      <c r="H174" s="210" t="str">
        <f>IFERROR(IF(VLOOKUP($A174,'Annex 2 Designated EHV charges'!$D:$P,COLUMN(H174)+5,FALSE)=0,"",VLOOKUP($A174,'Annex 2 Designated EHV charges'!$D:$P,COLUMN(H174)+5,FALSE)),"")</f>
        <v/>
      </c>
    </row>
    <row r="175" spans="1:8" x14ac:dyDescent="0.2">
      <c r="A175" s="204" t="str">
        <f t="array" ref="A175">IFERROR(INDEX('Annex 2 Designated EHV charges'!$D$11:$D$400, MATCH(0, IF(ISBLANK('Annex 2 Designated EHV charges'!$D$11:$D$400),1, COUNTIF(A$4:$A174, 'Annex 2 Designated EHV charges'!$D$11:$D$400)), 0)),"")</f>
        <v/>
      </c>
      <c r="B175" s="203" t="str">
        <f>IF($A175="","",VLOOKUP($A175,'Annex 2 Designated EHV charges'!$D:$O,2,0))</f>
        <v/>
      </c>
      <c r="C175" s="204" t="str">
        <f>IF($A175="","",VLOOKUP($A175,'Annex 2 Designated EHV charges'!$D:$O,3,0))</f>
        <v/>
      </c>
      <c r="D175" s="203" t="str">
        <f>IF($A175="","",VLOOKUP($A175,'Annex 2 Designated EHV charges'!$D:$O,4,0))</f>
        <v/>
      </c>
      <c r="E175" s="211" t="str">
        <f>IFERROR(IF(VLOOKUP($A175,'Annex 2 Designated EHV charges'!$D:$P,COLUMN(E175)+5,FALSE)=0,"",VLOOKUP($A175,'Annex 2 Designated EHV charges'!$D:$P,COLUMN(E175)+5,FALSE)),"")</f>
        <v/>
      </c>
      <c r="F175" s="210" t="str">
        <f>IFERROR(IF(VLOOKUP($A175,'Annex 2 Designated EHV charges'!$D:$P,COLUMN(F175)+5,FALSE)=0,"",VLOOKUP($A175,'Annex 2 Designated EHV charges'!$D:$P,COLUMN(F175)+5,FALSE)),"")</f>
        <v/>
      </c>
      <c r="G175" s="210" t="str">
        <f>IFERROR(IF(VLOOKUP($A175,'Annex 2 Designated EHV charges'!$D:$P,COLUMN(G175)+5,FALSE)=0,"",VLOOKUP($A175,'Annex 2 Designated EHV charges'!$D:$P,COLUMN(G175)+5,FALSE)),"")</f>
        <v/>
      </c>
      <c r="H175" s="210" t="str">
        <f>IFERROR(IF(VLOOKUP($A175,'Annex 2 Designated EHV charges'!$D:$P,COLUMN(H175)+5,FALSE)=0,"",VLOOKUP($A175,'Annex 2 Designated EHV charges'!$D:$P,COLUMN(H175)+5,FALSE)),"")</f>
        <v/>
      </c>
    </row>
    <row r="176" spans="1:8" x14ac:dyDescent="0.2">
      <c r="A176" s="204" t="str">
        <f t="array" ref="A176">IFERROR(INDEX('Annex 2 Designated EHV charges'!$D$11:$D$400, MATCH(0, IF(ISBLANK('Annex 2 Designated EHV charges'!$D$11:$D$400),1, COUNTIF(A$4:$A175, 'Annex 2 Designated EHV charges'!$D$11:$D$400)), 0)),"")</f>
        <v/>
      </c>
      <c r="B176" s="203" t="str">
        <f>IF($A176="","",VLOOKUP($A176,'Annex 2 Designated EHV charges'!$D:$O,2,0))</f>
        <v/>
      </c>
      <c r="C176" s="204" t="str">
        <f>IF($A176="","",VLOOKUP($A176,'Annex 2 Designated EHV charges'!$D:$O,3,0))</f>
        <v/>
      </c>
      <c r="D176" s="203" t="str">
        <f>IF($A176="","",VLOOKUP($A176,'Annex 2 Designated EHV charges'!$D:$O,4,0))</f>
        <v/>
      </c>
      <c r="E176" s="211" t="str">
        <f>IFERROR(IF(VLOOKUP($A176,'Annex 2 Designated EHV charges'!$D:$P,COLUMN(E176)+5,FALSE)=0,"",VLOOKUP($A176,'Annex 2 Designated EHV charges'!$D:$P,COLUMN(E176)+5,FALSE)),"")</f>
        <v/>
      </c>
      <c r="F176" s="210" t="str">
        <f>IFERROR(IF(VLOOKUP($A176,'Annex 2 Designated EHV charges'!$D:$P,COLUMN(F176)+5,FALSE)=0,"",VLOOKUP($A176,'Annex 2 Designated EHV charges'!$D:$P,COLUMN(F176)+5,FALSE)),"")</f>
        <v/>
      </c>
      <c r="G176" s="210" t="str">
        <f>IFERROR(IF(VLOOKUP($A176,'Annex 2 Designated EHV charges'!$D:$P,COLUMN(G176)+5,FALSE)=0,"",VLOOKUP($A176,'Annex 2 Designated EHV charges'!$D:$P,COLUMN(G176)+5,FALSE)),"")</f>
        <v/>
      </c>
      <c r="H176" s="210" t="str">
        <f>IFERROR(IF(VLOOKUP($A176,'Annex 2 Designated EHV charges'!$D:$P,COLUMN(H176)+5,FALSE)=0,"",VLOOKUP($A176,'Annex 2 Designated EHV charges'!$D:$P,COLUMN(H176)+5,FALSE)),"")</f>
        <v/>
      </c>
    </row>
    <row r="177" spans="1:8" x14ac:dyDescent="0.2">
      <c r="A177" s="204" t="str">
        <f t="array" ref="A177">IFERROR(INDEX('Annex 2 Designated EHV charges'!$D$11:$D$400, MATCH(0, IF(ISBLANK('Annex 2 Designated EHV charges'!$D$11:$D$400),1, COUNTIF(A$4:$A176, 'Annex 2 Designated EHV charges'!$D$11:$D$400)), 0)),"")</f>
        <v/>
      </c>
      <c r="B177" s="203" t="str">
        <f>IF($A177="","",VLOOKUP($A177,'Annex 2 Designated EHV charges'!$D:$O,2,0))</f>
        <v/>
      </c>
      <c r="C177" s="204" t="str">
        <f>IF($A177="","",VLOOKUP($A177,'Annex 2 Designated EHV charges'!$D:$O,3,0))</f>
        <v/>
      </c>
      <c r="D177" s="203" t="str">
        <f>IF($A177="","",VLOOKUP($A177,'Annex 2 Designated EHV charges'!$D:$O,4,0))</f>
        <v/>
      </c>
      <c r="E177" s="211" t="str">
        <f>IFERROR(IF(VLOOKUP($A177,'Annex 2 Designated EHV charges'!$D:$P,COLUMN(E177)+5,FALSE)=0,"",VLOOKUP($A177,'Annex 2 Designated EHV charges'!$D:$P,COLUMN(E177)+5,FALSE)),"")</f>
        <v/>
      </c>
      <c r="F177" s="210" t="str">
        <f>IFERROR(IF(VLOOKUP($A177,'Annex 2 Designated EHV charges'!$D:$P,COLUMN(F177)+5,FALSE)=0,"",VLOOKUP($A177,'Annex 2 Designated EHV charges'!$D:$P,COLUMN(F177)+5,FALSE)),"")</f>
        <v/>
      </c>
      <c r="G177" s="210" t="str">
        <f>IFERROR(IF(VLOOKUP($A177,'Annex 2 Designated EHV charges'!$D:$P,COLUMN(G177)+5,FALSE)=0,"",VLOOKUP($A177,'Annex 2 Designated EHV charges'!$D:$P,COLUMN(G177)+5,FALSE)),"")</f>
        <v/>
      </c>
      <c r="H177" s="210" t="str">
        <f>IFERROR(IF(VLOOKUP($A177,'Annex 2 Designated EHV charges'!$D:$P,COLUMN(H177)+5,FALSE)=0,"",VLOOKUP($A177,'Annex 2 Designated EHV charges'!$D:$P,COLUMN(H177)+5,FALSE)),"")</f>
        <v/>
      </c>
    </row>
    <row r="178" spans="1:8" x14ac:dyDescent="0.2">
      <c r="A178" s="204" t="str">
        <f t="array" ref="A178">IFERROR(INDEX('Annex 2 Designated EHV charges'!$D$11:$D$400, MATCH(0, IF(ISBLANK('Annex 2 Designated EHV charges'!$D$11:$D$400),1, COUNTIF(A$4:$A177, 'Annex 2 Designated EHV charges'!$D$11:$D$400)), 0)),"")</f>
        <v/>
      </c>
      <c r="B178" s="203" t="str">
        <f>IF($A178="","",VLOOKUP($A178,'Annex 2 Designated EHV charges'!$D:$O,2,0))</f>
        <v/>
      </c>
      <c r="C178" s="204" t="str">
        <f>IF($A178="","",VLOOKUP($A178,'Annex 2 Designated EHV charges'!$D:$O,3,0))</f>
        <v/>
      </c>
      <c r="D178" s="203" t="str">
        <f>IF($A178="","",VLOOKUP($A178,'Annex 2 Designated EHV charges'!$D:$O,4,0))</f>
        <v/>
      </c>
      <c r="E178" s="211" t="str">
        <f>IFERROR(IF(VLOOKUP($A178,'Annex 2 Designated EHV charges'!$D:$P,COLUMN(E178)+5,FALSE)=0,"",VLOOKUP($A178,'Annex 2 Designated EHV charges'!$D:$P,COLUMN(E178)+5,FALSE)),"")</f>
        <v/>
      </c>
      <c r="F178" s="210" t="str">
        <f>IFERROR(IF(VLOOKUP($A178,'Annex 2 Designated EHV charges'!$D:$P,COLUMN(F178)+5,FALSE)=0,"",VLOOKUP($A178,'Annex 2 Designated EHV charges'!$D:$P,COLUMN(F178)+5,FALSE)),"")</f>
        <v/>
      </c>
      <c r="G178" s="210" t="str">
        <f>IFERROR(IF(VLOOKUP($A178,'Annex 2 Designated EHV charges'!$D:$P,COLUMN(G178)+5,FALSE)=0,"",VLOOKUP($A178,'Annex 2 Designated EHV charges'!$D:$P,COLUMN(G178)+5,FALSE)),"")</f>
        <v/>
      </c>
      <c r="H178" s="210" t="str">
        <f>IFERROR(IF(VLOOKUP($A178,'Annex 2 Designated EHV charges'!$D:$P,COLUMN(H178)+5,FALSE)=0,"",VLOOKUP($A178,'Annex 2 Designated EHV charges'!$D:$P,COLUMN(H178)+5,FALSE)),"")</f>
        <v/>
      </c>
    </row>
    <row r="179" spans="1:8" x14ac:dyDescent="0.2">
      <c r="A179" s="204" t="str">
        <f t="array" ref="A179">IFERROR(INDEX('Annex 2 Designated EHV charges'!$D$11:$D$400, MATCH(0, IF(ISBLANK('Annex 2 Designated EHV charges'!$D$11:$D$400),1, COUNTIF(A$4:$A178, 'Annex 2 Designated EHV charges'!$D$11:$D$400)), 0)),"")</f>
        <v/>
      </c>
      <c r="B179" s="203" t="str">
        <f>IF($A179="","",VLOOKUP($A179,'Annex 2 Designated EHV charges'!$D:$O,2,0))</f>
        <v/>
      </c>
      <c r="C179" s="204" t="str">
        <f>IF($A179="","",VLOOKUP($A179,'Annex 2 Designated EHV charges'!$D:$O,3,0))</f>
        <v/>
      </c>
      <c r="D179" s="203" t="str">
        <f>IF($A179="","",VLOOKUP($A179,'Annex 2 Designated EHV charges'!$D:$O,4,0))</f>
        <v/>
      </c>
      <c r="E179" s="211" t="str">
        <f>IFERROR(IF(VLOOKUP($A179,'Annex 2 Designated EHV charges'!$D:$P,COLUMN(E179)+5,FALSE)=0,"",VLOOKUP($A179,'Annex 2 Designated EHV charges'!$D:$P,COLUMN(E179)+5,FALSE)),"")</f>
        <v/>
      </c>
      <c r="F179" s="210" t="str">
        <f>IFERROR(IF(VLOOKUP($A179,'Annex 2 Designated EHV charges'!$D:$P,COLUMN(F179)+5,FALSE)=0,"",VLOOKUP($A179,'Annex 2 Designated EHV charges'!$D:$P,COLUMN(F179)+5,FALSE)),"")</f>
        <v/>
      </c>
      <c r="G179" s="210" t="str">
        <f>IFERROR(IF(VLOOKUP($A179,'Annex 2 Designated EHV charges'!$D:$P,COLUMN(G179)+5,FALSE)=0,"",VLOOKUP($A179,'Annex 2 Designated EHV charges'!$D:$P,COLUMN(G179)+5,FALSE)),"")</f>
        <v/>
      </c>
      <c r="H179" s="210" t="str">
        <f>IFERROR(IF(VLOOKUP($A179,'Annex 2 Designated EHV charges'!$D:$P,COLUMN(H179)+5,FALSE)=0,"",VLOOKUP($A179,'Annex 2 Designated EHV charges'!$D:$P,COLUMN(H179)+5,FALSE)),"")</f>
        <v/>
      </c>
    </row>
    <row r="180" spans="1:8" x14ac:dyDescent="0.2">
      <c r="A180" s="204" t="str">
        <f t="array" ref="A180">IFERROR(INDEX('Annex 2 Designated EHV charges'!$D$11:$D$400, MATCH(0, IF(ISBLANK('Annex 2 Designated EHV charges'!$D$11:$D$400),1, COUNTIF(A$4:$A179, 'Annex 2 Designated EHV charges'!$D$11:$D$400)), 0)),"")</f>
        <v/>
      </c>
      <c r="B180" s="203" t="str">
        <f>IF($A180="","",VLOOKUP($A180,'Annex 2 Designated EHV charges'!$D:$O,2,0))</f>
        <v/>
      </c>
      <c r="C180" s="204" t="str">
        <f>IF($A180="","",VLOOKUP($A180,'Annex 2 Designated EHV charges'!$D:$O,3,0))</f>
        <v/>
      </c>
      <c r="D180" s="203" t="str">
        <f>IF($A180="","",VLOOKUP($A180,'Annex 2 Designated EHV charges'!$D:$O,4,0))</f>
        <v/>
      </c>
      <c r="E180" s="211" t="str">
        <f>IFERROR(IF(VLOOKUP($A180,'Annex 2 Designated EHV charges'!$D:$P,COLUMN(E180)+5,FALSE)=0,"",VLOOKUP($A180,'Annex 2 Designated EHV charges'!$D:$P,COLUMN(E180)+5,FALSE)),"")</f>
        <v/>
      </c>
      <c r="F180" s="210" t="str">
        <f>IFERROR(IF(VLOOKUP($A180,'Annex 2 Designated EHV charges'!$D:$P,COLUMN(F180)+5,FALSE)=0,"",VLOOKUP($A180,'Annex 2 Designated EHV charges'!$D:$P,COLUMN(F180)+5,FALSE)),"")</f>
        <v/>
      </c>
      <c r="G180" s="210" t="str">
        <f>IFERROR(IF(VLOOKUP($A180,'Annex 2 Designated EHV charges'!$D:$P,COLUMN(G180)+5,FALSE)=0,"",VLOOKUP($A180,'Annex 2 Designated EHV charges'!$D:$P,COLUMN(G180)+5,FALSE)),"")</f>
        <v/>
      </c>
      <c r="H180" s="210" t="str">
        <f>IFERROR(IF(VLOOKUP($A180,'Annex 2 Designated EHV charges'!$D:$P,COLUMN(H180)+5,FALSE)=0,"",VLOOKUP($A180,'Annex 2 Designated EHV charges'!$D:$P,COLUMN(H180)+5,FALSE)),"")</f>
        <v/>
      </c>
    </row>
    <row r="181" spans="1:8" x14ac:dyDescent="0.2">
      <c r="A181" s="204" t="str">
        <f t="array" ref="A181">IFERROR(INDEX('Annex 2 Designated EHV charges'!$D$11:$D$400, MATCH(0, IF(ISBLANK('Annex 2 Designated EHV charges'!$D$11:$D$400),1, COUNTIF(A$4:$A180, 'Annex 2 Designated EHV charges'!$D$11:$D$400)), 0)),"")</f>
        <v/>
      </c>
      <c r="B181" s="203" t="str">
        <f>IF($A181="","",VLOOKUP($A181,'Annex 2 Designated EHV charges'!$D:$O,2,0))</f>
        <v/>
      </c>
      <c r="C181" s="204" t="str">
        <f>IF($A181="","",VLOOKUP($A181,'Annex 2 Designated EHV charges'!$D:$O,3,0))</f>
        <v/>
      </c>
      <c r="D181" s="203" t="str">
        <f>IF($A181="","",VLOOKUP($A181,'Annex 2 Designated EHV charges'!$D:$O,4,0))</f>
        <v/>
      </c>
      <c r="E181" s="211" t="str">
        <f>IFERROR(IF(VLOOKUP($A181,'Annex 2 Designated EHV charges'!$D:$P,COLUMN(E181)+5,FALSE)=0,"",VLOOKUP($A181,'Annex 2 Designated EHV charges'!$D:$P,COLUMN(E181)+5,FALSE)),"")</f>
        <v/>
      </c>
      <c r="F181" s="210" t="str">
        <f>IFERROR(IF(VLOOKUP($A181,'Annex 2 Designated EHV charges'!$D:$P,COLUMN(F181)+5,FALSE)=0,"",VLOOKUP($A181,'Annex 2 Designated EHV charges'!$D:$P,COLUMN(F181)+5,FALSE)),"")</f>
        <v/>
      </c>
      <c r="G181" s="210" t="str">
        <f>IFERROR(IF(VLOOKUP($A181,'Annex 2 Designated EHV charges'!$D:$P,COLUMN(G181)+5,FALSE)=0,"",VLOOKUP($A181,'Annex 2 Designated EHV charges'!$D:$P,COLUMN(G181)+5,FALSE)),"")</f>
        <v/>
      </c>
      <c r="H181" s="210" t="str">
        <f>IFERROR(IF(VLOOKUP($A181,'Annex 2 Designated EHV charges'!$D:$P,COLUMN(H181)+5,FALSE)=0,"",VLOOKUP($A181,'Annex 2 Designated EHV charges'!$D:$P,COLUMN(H181)+5,FALSE)),"")</f>
        <v/>
      </c>
    </row>
    <row r="182" spans="1:8" x14ac:dyDescent="0.2">
      <c r="A182" s="204" t="str">
        <f t="array" ref="A182">IFERROR(INDEX('Annex 2 Designated EHV charges'!$D$11:$D$400, MATCH(0, IF(ISBLANK('Annex 2 Designated EHV charges'!$D$11:$D$400),1, COUNTIF(A$4:$A181, 'Annex 2 Designated EHV charges'!$D$11:$D$400)), 0)),"")</f>
        <v/>
      </c>
      <c r="B182" s="203" t="str">
        <f>IF($A182="","",VLOOKUP($A182,'Annex 2 Designated EHV charges'!$D:$O,2,0))</f>
        <v/>
      </c>
      <c r="C182" s="204" t="str">
        <f>IF($A182="","",VLOOKUP($A182,'Annex 2 Designated EHV charges'!$D:$O,3,0))</f>
        <v/>
      </c>
      <c r="D182" s="203" t="str">
        <f>IF($A182="","",VLOOKUP($A182,'Annex 2 Designated EHV charges'!$D:$O,4,0))</f>
        <v/>
      </c>
      <c r="E182" s="211" t="str">
        <f>IFERROR(IF(VLOOKUP($A182,'Annex 2 Designated EHV charges'!$D:$P,COLUMN(E182)+5,FALSE)=0,"",VLOOKUP($A182,'Annex 2 Designated EHV charges'!$D:$P,COLUMN(E182)+5,FALSE)),"")</f>
        <v/>
      </c>
      <c r="F182" s="210" t="str">
        <f>IFERROR(IF(VLOOKUP($A182,'Annex 2 Designated EHV charges'!$D:$P,COLUMN(F182)+5,FALSE)=0,"",VLOOKUP($A182,'Annex 2 Designated EHV charges'!$D:$P,COLUMN(F182)+5,FALSE)),"")</f>
        <v/>
      </c>
      <c r="G182" s="210" t="str">
        <f>IFERROR(IF(VLOOKUP($A182,'Annex 2 Designated EHV charges'!$D:$P,COLUMN(G182)+5,FALSE)=0,"",VLOOKUP($A182,'Annex 2 Designated EHV charges'!$D:$P,COLUMN(G182)+5,FALSE)),"")</f>
        <v/>
      </c>
      <c r="H182" s="210" t="str">
        <f>IFERROR(IF(VLOOKUP($A182,'Annex 2 Designated EHV charges'!$D:$P,COLUMN(H182)+5,FALSE)=0,"",VLOOKUP($A182,'Annex 2 Designated EHV charges'!$D:$P,COLUMN(H182)+5,FALSE)),"")</f>
        <v/>
      </c>
    </row>
    <row r="183" spans="1:8" x14ac:dyDescent="0.2">
      <c r="A183" s="204" t="str">
        <f t="array" ref="A183">IFERROR(INDEX('Annex 2 Designated EHV charges'!$D$11:$D$400, MATCH(0, IF(ISBLANK('Annex 2 Designated EHV charges'!$D$11:$D$400),1, COUNTIF(A$4:$A182, 'Annex 2 Designated EHV charges'!$D$11:$D$400)), 0)),"")</f>
        <v/>
      </c>
      <c r="B183" s="203" t="str">
        <f>IF($A183="","",VLOOKUP($A183,'Annex 2 Designated EHV charges'!$D:$O,2,0))</f>
        <v/>
      </c>
      <c r="C183" s="204" t="str">
        <f>IF($A183="","",VLOOKUP($A183,'Annex 2 Designated EHV charges'!$D:$O,3,0))</f>
        <v/>
      </c>
      <c r="D183" s="203" t="str">
        <f>IF($A183="","",VLOOKUP($A183,'Annex 2 Designated EHV charges'!$D:$O,4,0))</f>
        <v/>
      </c>
      <c r="E183" s="211" t="str">
        <f>IFERROR(IF(VLOOKUP($A183,'Annex 2 Designated EHV charges'!$D:$P,COLUMN(E183)+5,FALSE)=0,"",VLOOKUP($A183,'Annex 2 Designated EHV charges'!$D:$P,COLUMN(E183)+5,FALSE)),"")</f>
        <v/>
      </c>
      <c r="F183" s="210" t="str">
        <f>IFERROR(IF(VLOOKUP($A183,'Annex 2 Designated EHV charges'!$D:$P,COLUMN(F183)+5,FALSE)=0,"",VLOOKUP($A183,'Annex 2 Designated EHV charges'!$D:$P,COLUMN(F183)+5,FALSE)),"")</f>
        <v/>
      </c>
      <c r="G183" s="210" t="str">
        <f>IFERROR(IF(VLOOKUP($A183,'Annex 2 Designated EHV charges'!$D:$P,COLUMN(G183)+5,FALSE)=0,"",VLOOKUP($A183,'Annex 2 Designated EHV charges'!$D:$P,COLUMN(G183)+5,FALSE)),"")</f>
        <v/>
      </c>
      <c r="H183" s="210" t="str">
        <f>IFERROR(IF(VLOOKUP($A183,'Annex 2 Designated EHV charges'!$D:$P,COLUMN(H183)+5,FALSE)=0,"",VLOOKUP($A183,'Annex 2 Designated EHV charges'!$D:$P,COLUMN(H183)+5,FALSE)),"")</f>
        <v/>
      </c>
    </row>
    <row r="184" spans="1:8" x14ac:dyDescent="0.2">
      <c r="A184" s="204" t="str">
        <f t="array" ref="A184">IFERROR(INDEX('Annex 2 Designated EHV charges'!$D$11:$D$400, MATCH(0, IF(ISBLANK('Annex 2 Designated EHV charges'!$D$11:$D$400),1, COUNTIF(A$4:$A183, 'Annex 2 Designated EHV charges'!$D$11:$D$400)), 0)),"")</f>
        <v/>
      </c>
      <c r="B184" s="203" t="str">
        <f>IF($A184="","",VLOOKUP($A184,'Annex 2 Designated EHV charges'!$D:$O,2,0))</f>
        <v/>
      </c>
      <c r="C184" s="204" t="str">
        <f>IF($A184="","",VLOOKUP($A184,'Annex 2 Designated EHV charges'!$D:$O,3,0))</f>
        <v/>
      </c>
      <c r="D184" s="203" t="str">
        <f>IF($A184="","",VLOOKUP($A184,'Annex 2 Designated EHV charges'!$D:$O,4,0))</f>
        <v/>
      </c>
      <c r="E184" s="211" t="str">
        <f>IFERROR(IF(VLOOKUP($A184,'Annex 2 Designated EHV charges'!$D:$P,COLUMN(E184)+5,FALSE)=0,"",VLOOKUP($A184,'Annex 2 Designated EHV charges'!$D:$P,COLUMN(E184)+5,FALSE)),"")</f>
        <v/>
      </c>
      <c r="F184" s="210" t="str">
        <f>IFERROR(IF(VLOOKUP($A184,'Annex 2 Designated EHV charges'!$D:$P,COLUMN(F184)+5,FALSE)=0,"",VLOOKUP($A184,'Annex 2 Designated EHV charges'!$D:$P,COLUMN(F184)+5,FALSE)),"")</f>
        <v/>
      </c>
      <c r="G184" s="210" t="str">
        <f>IFERROR(IF(VLOOKUP($A184,'Annex 2 Designated EHV charges'!$D:$P,COLUMN(G184)+5,FALSE)=0,"",VLOOKUP($A184,'Annex 2 Designated EHV charges'!$D:$P,COLUMN(G184)+5,FALSE)),"")</f>
        <v/>
      </c>
      <c r="H184" s="210" t="str">
        <f>IFERROR(IF(VLOOKUP($A184,'Annex 2 Designated EHV charges'!$D:$P,COLUMN(H184)+5,FALSE)=0,"",VLOOKUP($A184,'Annex 2 Designated EHV charges'!$D:$P,COLUMN(H184)+5,FALSE)),"")</f>
        <v/>
      </c>
    </row>
    <row r="185" spans="1:8" x14ac:dyDescent="0.2">
      <c r="A185" s="204" t="str">
        <f t="array" ref="A185">IFERROR(INDEX('Annex 2 Designated EHV charges'!$D$11:$D$400, MATCH(0, IF(ISBLANK('Annex 2 Designated EHV charges'!$D$11:$D$400),1, COUNTIF(A$4:$A184, 'Annex 2 Designated EHV charges'!$D$11:$D$400)), 0)),"")</f>
        <v/>
      </c>
      <c r="B185" s="203" t="str">
        <f>IF($A185="","",VLOOKUP($A185,'Annex 2 Designated EHV charges'!$D:$O,2,0))</f>
        <v/>
      </c>
      <c r="C185" s="204" t="str">
        <f>IF($A185="","",VLOOKUP($A185,'Annex 2 Designated EHV charges'!$D:$O,3,0))</f>
        <v/>
      </c>
      <c r="D185" s="203" t="str">
        <f>IF($A185="","",VLOOKUP($A185,'Annex 2 Designated EHV charges'!$D:$O,4,0))</f>
        <v/>
      </c>
      <c r="E185" s="211" t="str">
        <f>IFERROR(IF(VLOOKUP($A185,'Annex 2 Designated EHV charges'!$D:$P,COLUMN(E185)+5,FALSE)=0,"",VLOOKUP($A185,'Annex 2 Designated EHV charges'!$D:$P,COLUMN(E185)+5,FALSE)),"")</f>
        <v/>
      </c>
      <c r="F185" s="210" t="str">
        <f>IFERROR(IF(VLOOKUP($A185,'Annex 2 Designated EHV charges'!$D:$P,COLUMN(F185)+5,FALSE)=0,"",VLOOKUP($A185,'Annex 2 Designated EHV charges'!$D:$P,COLUMN(F185)+5,FALSE)),"")</f>
        <v/>
      </c>
      <c r="G185" s="210" t="str">
        <f>IFERROR(IF(VLOOKUP($A185,'Annex 2 Designated EHV charges'!$D:$P,COLUMN(G185)+5,FALSE)=0,"",VLOOKUP($A185,'Annex 2 Designated EHV charges'!$D:$P,COLUMN(G185)+5,FALSE)),"")</f>
        <v/>
      </c>
      <c r="H185" s="210" t="str">
        <f>IFERROR(IF(VLOOKUP($A185,'Annex 2 Designated EHV charges'!$D:$P,COLUMN(H185)+5,FALSE)=0,"",VLOOKUP($A185,'Annex 2 Designated EHV charges'!$D:$P,COLUMN(H185)+5,FALSE)),"")</f>
        <v/>
      </c>
    </row>
    <row r="186" spans="1:8" x14ac:dyDescent="0.2">
      <c r="A186" s="204" t="str">
        <f t="array" ref="A186">IFERROR(INDEX('Annex 2 Designated EHV charges'!$D$11:$D$400, MATCH(0, IF(ISBLANK('Annex 2 Designated EHV charges'!$D$11:$D$400),1, COUNTIF(A$4:$A185, 'Annex 2 Designated EHV charges'!$D$11:$D$400)), 0)),"")</f>
        <v/>
      </c>
      <c r="B186" s="203" t="str">
        <f>IF($A186="","",VLOOKUP($A186,'Annex 2 Designated EHV charges'!$D:$O,2,0))</f>
        <v/>
      </c>
      <c r="C186" s="204" t="str">
        <f>IF($A186="","",VLOOKUP($A186,'Annex 2 Designated EHV charges'!$D:$O,3,0))</f>
        <v/>
      </c>
      <c r="D186" s="203" t="str">
        <f>IF($A186="","",VLOOKUP($A186,'Annex 2 Designated EHV charges'!$D:$O,4,0))</f>
        <v/>
      </c>
      <c r="E186" s="211" t="str">
        <f>IFERROR(IF(VLOOKUP($A186,'Annex 2 Designated EHV charges'!$D:$P,COLUMN(E186)+5,FALSE)=0,"",VLOOKUP($A186,'Annex 2 Designated EHV charges'!$D:$P,COLUMN(E186)+5,FALSE)),"")</f>
        <v/>
      </c>
      <c r="F186" s="210" t="str">
        <f>IFERROR(IF(VLOOKUP($A186,'Annex 2 Designated EHV charges'!$D:$P,COLUMN(F186)+5,FALSE)=0,"",VLOOKUP($A186,'Annex 2 Designated EHV charges'!$D:$P,COLUMN(F186)+5,FALSE)),"")</f>
        <v/>
      </c>
      <c r="G186" s="210" t="str">
        <f>IFERROR(IF(VLOOKUP($A186,'Annex 2 Designated EHV charges'!$D:$P,COLUMN(G186)+5,FALSE)=0,"",VLOOKUP($A186,'Annex 2 Designated EHV charges'!$D:$P,COLUMN(G186)+5,FALSE)),"")</f>
        <v/>
      </c>
      <c r="H186" s="210" t="str">
        <f>IFERROR(IF(VLOOKUP($A186,'Annex 2 Designated EHV charges'!$D:$P,COLUMN(H186)+5,FALSE)=0,"",VLOOKUP($A186,'Annex 2 Designated EHV charges'!$D:$P,COLUMN(H186)+5,FALSE)),"")</f>
        <v/>
      </c>
    </row>
    <row r="187" spans="1:8" x14ac:dyDescent="0.2">
      <c r="A187" s="204" t="str">
        <f t="array" ref="A187">IFERROR(INDEX('Annex 2 Designated EHV charges'!$D$11:$D$400, MATCH(0, IF(ISBLANK('Annex 2 Designated EHV charges'!$D$11:$D$400),1, COUNTIF(A$4:$A186, 'Annex 2 Designated EHV charges'!$D$11:$D$400)), 0)),"")</f>
        <v/>
      </c>
      <c r="B187" s="203" t="str">
        <f>IF($A187="","",VLOOKUP($A187,'Annex 2 Designated EHV charges'!$D:$O,2,0))</f>
        <v/>
      </c>
      <c r="C187" s="204" t="str">
        <f>IF($A187="","",VLOOKUP($A187,'Annex 2 Designated EHV charges'!$D:$O,3,0))</f>
        <v/>
      </c>
      <c r="D187" s="203" t="str">
        <f>IF($A187="","",VLOOKUP($A187,'Annex 2 Designated EHV charges'!$D:$O,4,0))</f>
        <v/>
      </c>
      <c r="E187" s="211" t="str">
        <f>IFERROR(IF(VLOOKUP($A187,'Annex 2 Designated EHV charges'!$D:$P,COLUMN(E187)+5,FALSE)=0,"",VLOOKUP($A187,'Annex 2 Designated EHV charges'!$D:$P,COLUMN(E187)+5,FALSE)),"")</f>
        <v/>
      </c>
      <c r="F187" s="210" t="str">
        <f>IFERROR(IF(VLOOKUP($A187,'Annex 2 Designated EHV charges'!$D:$P,COLUMN(F187)+5,FALSE)=0,"",VLOOKUP($A187,'Annex 2 Designated EHV charges'!$D:$P,COLUMN(F187)+5,FALSE)),"")</f>
        <v/>
      </c>
      <c r="G187" s="210" t="str">
        <f>IFERROR(IF(VLOOKUP($A187,'Annex 2 Designated EHV charges'!$D:$P,COLUMN(G187)+5,FALSE)=0,"",VLOOKUP($A187,'Annex 2 Designated EHV charges'!$D:$P,COLUMN(G187)+5,FALSE)),"")</f>
        <v/>
      </c>
      <c r="H187" s="210" t="str">
        <f>IFERROR(IF(VLOOKUP($A187,'Annex 2 Designated EHV charges'!$D:$P,COLUMN(H187)+5,FALSE)=0,"",VLOOKUP($A187,'Annex 2 Designated EHV charges'!$D:$P,COLUMN(H187)+5,FALSE)),"")</f>
        <v/>
      </c>
    </row>
    <row r="188" spans="1:8" x14ac:dyDescent="0.2">
      <c r="A188" s="204" t="str">
        <f t="array" ref="A188">IFERROR(INDEX('Annex 2 Designated EHV charges'!$D$11:$D$400, MATCH(0, IF(ISBLANK('Annex 2 Designated EHV charges'!$D$11:$D$400),1, COUNTIF(A$4:$A187, 'Annex 2 Designated EHV charges'!$D$11:$D$400)), 0)),"")</f>
        <v/>
      </c>
      <c r="B188" s="203" t="str">
        <f>IF($A188="","",VLOOKUP($A188,'Annex 2 Designated EHV charges'!$D:$O,2,0))</f>
        <v/>
      </c>
      <c r="C188" s="204" t="str">
        <f>IF($A188="","",VLOOKUP($A188,'Annex 2 Designated EHV charges'!$D:$O,3,0))</f>
        <v/>
      </c>
      <c r="D188" s="203" t="str">
        <f>IF($A188="","",VLOOKUP($A188,'Annex 2 Designated EHV charges'!$D:$O,4,0))</f>
        <v/>
      </c>
      <c r="E188" s="211" t="str">
        <f>IFERROR(IF(VLOOKUP($A188,'Annex 2 Designated EHV charges'!$D:$P,COLUMN(E188)+5,FALSE)=0,"",VLOOKUP($A188,'Annex 2 Designated EHV charges'!$D:$P,COLUMN(E188)+5,FALSE)),"")</f>
        <v/>
      </c>
      <c r="F188" s="210" t="str">
        <f>IFERROR(IF(VLOOKUP($A188,'Annex 2 Designated EHV charges'!$D:$P,COLUMN(F188)+5,FALSE)=0,"",VLOOKUP($A188,'Annex 2 Designated EHV charges'!$D:$P,COLUMN(F188)+5,FALSE)),"")</f>
        <v/>
      </c>
      <c r="G188" s="210" t="str">
        <f>IFERROR(IF(VLOOKUP($A188,'Annex 2 Designated EHV charges'!$D:$P,COLUMN(G188)+5,FALSE)=0,"",VLOOKUP($A188,'Annex 2 Designated EHV charges'!$D:$P,COLUMN(G188)+5,FALSE)),"")</f>
        <v/>
      </c>
      <c r="H188" s="210" t="str">
        <f>IFERROR(IF(VLOOKUP($A188,'Annex 2 Designated EHV charges'!$D:$P,COLUMN(H188)+5,FALSE)=0,"",VLOOKUP($A188,'Annex 2 Designated EHV charges'!$D:$P,COLUMN(H188)+5,FALSE)),"")</f>
        <v/>
      </c>
    </row>
    <row r="189" spans="1:8" x14ac:dyDescent="0.2">
      <c r="A189" s="204" t="str">
        <f t="array" ref="A189">IFERROR(INDEX('Annex 2 Designated EHV charges'!$D$11:$D$400, MATCH(0, IF(ISBLANK('Annex 2 Designated EHV charges'!$D$11:$D$400),1, COUNTIF(A$4:$A188, 'Annex 2 Designated EHV charges'!$D$11:$D$400)), 0)),"")</f>
        <v/>
      </c>
      <c r="B189" s="203" t="str">
        <f>IF($A189="","",VLOOKUP($A189,'Annex 2 Designated EHV charges'!$D:$O,2,0))</f>
        <v/>
      </c>
      <c r="C189" s="204" t="str">
        <f>IF($A189="","",VLOOKUP($A189,'Annex 2 Designated EHV charges'!$D:$O,3,0))</f>
        <v/>
      </c>
      <c r="D189" s="203" t="str">
        <f>IF($A189="","",VLOOKUP($A189,'Annex 2 Designated EHV charges'!$D:$O,4,0))</f>
        <v/>
      </c>
      <c r="E189" s="211" t="str">
        <f>IFERROR(IF(VLOOKUP($A189,'Annex 2 Designated EHV charges'!$D:$P,COLUMN(E189)+5,FALSE)=0,"",VLOOKUP($A189,'Annex 2 Designated EHV charges'!$D:$P,COLUMN(E189)+5,FALSE)),"")</f>
        <v/>
      </c>
      <c r="F189" s="210" t="str">
        <f>IFERROR(IF(VLOOKUP($A189,'Annex 2 Designated EHV charges'!$D:$P,COLUMN(F189)+5,FALSE)=0,"",VLOOKUP($A189,'Annex 2 Designated EHV charges'!$D:$P,COLUMN(F189)+5,FALSE)),"")</f>
        <v/>
      </c>
      <c r="G189" s="210" t="str">
        <f>IFERROR(IF(VLOOKUP($A189,'Annex 2 Designated EHV charges'!$D:$P,COLUMN(G189)+5,FALSE)=0,"",VLOOKUP($A189,'Annex 2 Designated EHV charges'!$D:$P,COLUMN(G189)+5,FALSE)),"")</f>
        <v/>
      </c>
      <c r="H189" s="210" t="str">
        <f>IFERROR(IF(VLOOKUP($A189,'Annex 2 Designated EHV charges'!$D:$P,COLUMN(H189)+5,FALSE)=0,"",VLOOKUP($A189,'Annex 2 Designated EHV charges'!$D:$P,COLUMN(H189)+5,FALSE)),"")</f>
        <v/>
      </c>
    </row>
    <row r="190" spans="1:8" x14ac:dyDescent="0.2">
      <c r="A190" s="204" t="str">
        <f t="array" ref="A190">IFERROR(INDEX('Annex 2 Designated EHV charges'!$D$11:$D$400, MATCH(0, IF(ISBLANK('Annex 2 Designated EHV charges'!$D$11:$D$400),1, COUNTIF(A$4:$A189, 'Annex 2 Designated EHV charges'!$D$11:$D$400)), 0)),"")</f>
        <v/>
      </c>
      <c r="B190" s="203" t="str">
        <f>IF($A190="","",VLOOKUP($A190,'Annex 2 Designated EHV charges'!$D:$O,2,0))</f>
        <v/>
      </c>
      <c r="C190" s="204" t="str">
        <f>IF($A190="","",VLOOKUP($A190,'Annex 2 Designated EHV charges'!$D:$O,3,0))</f>
        <v/>
      </c>
      <c r="D190" s="203" t="str">
        <f>IF($A190="","",VLOOKUP($A190,'Annex 2 Designated EHV charges'!$D:$O,4,0))</f>
        <v/>
      </c>
      <c r="E190" s="211" t="str">
        <f>IFERROR(IF(VLOOKUP($A190,'Annex 2 Designated EHV charges'!$D:$P,COLUMN(E190)+5,FALSE)=0,"",VLOOKUP($A190,'Annex 2 Designated EHV charges'!$D:$P,COLUMN(E190)+5,FALSE)),"")</f>
        <v/>
      </c>
      <c r="F190" s="210" t="str">
        <f>IFERROR(IF(VLOOKUP($A190,'Annex 2 Designated EHV charges'!$D:$P,COLUMN(F190)+5,FALSE)=0,"",VLOOKUP($A190,'Annex 2 Designated EHV charges'!$D:$P,COLUMN(F190)+5,FALSE)),"")</f>
        <v/>
      </c>
      <c r="G190" s="210" t="str">
        <f>IFERROR(IF(VLOOKUP($A190,'Annex 2 Designated EHV charges'!$D:$P,COLUMN(G190)+5,FALSE)=0,"",VLOOKUP($A190,'Annex 2 Designated EHV charges'!$D:$P,COLUMN(G190)+5,FALSE)),"")</f>
        <v/>
      </c>
      <c r="H190" s="210" t="str">
        <f>IFERROR(IF(VLOOKUP($A190,'Annex 2 Designated EHV charges'!$D:$P,COLUMN(H190)+5,FALSE)=0,"",VLOOKUP($A190,'Annex 2 Designated EHV charges'!$D:$P,COLUMN(H190)+5,FALSE)),"")</f>
        <v/>
      </c>
    </row>
    <row r="191" spans="1:8" x14ac:dyDescent="0.2">
      <c r="A191" s="204" t="str">
        <f t="array" ref="A191">IFERROR(INDEX('Annex 2 Designated EHV charges'!$D$11:$D$400, MATCH(0, IF(ISBLANK('Annex 2 Designated EHV charges'!$D$11:$D$400),1, COUNTIF(A$4:$A190, 'Annex 2 Designated EHV charges'!$D$11:$D$400)), 0)),"")</f>
        <v/>
      </c>
      <c r="B191" s="203" t="str">
        <f>IF($A191="","",VLOOKUP($A191,'Annex 2 Designated EHV charges'!$D:$O,2,0))</f>
        <v/>
      </c>
      <c r="C191" s="204" t="str">
        <f>IF($A191="","",VLOOKUP($A191,'Annex 2 Designated EHV charges'!$D:$O,3,0))</f>
        <v/>
      </c>
      <c r="D191" s="203" t="str">
        <f>IF($A191="","",VLOOKUP($A191,'Annex 2 Designated EHV charges'!$D:$O,4,0))</f>
        <v/>
      </c>
      <c r="E191" s="211" t="str">
        <f>IFERROR(IF(VLOOKUP($A191,'Annex 2 Designated EHV charges'!$D:$P,COLUMN(E191)+5,FALSE)=0,"",VLOOKUP($A191,'Annex 2 Designated EHV charges'!$D:$P,COLUMN(E191)+5,FALSE)),"")</f>
        <v/>
      </c>
      <c r="F191" s="210" t="str">
        <f>IFERROR(IF(VLOOKUP($A191,'Annex 2 Designated EHV charges'!$D:$P,COLUMN(F191)+5,FALSE)=0,"",VLOOKUP($A191,'Annex 2 Designated EHV charges'!$D:$P,COLUMN(F191)+5,FALSE)),"")</f>
        <v/>
      </c>
      <c r="G191" s="210" t="str">
        <f>IFERROR(IF(VLOOKUP($A191,'Annex 2 Designated EHV charges'!$D:$P,COLUMN(G191)+5,FALSE)=0,"",VLOOKUP($A191,'Annex 2 Designated EHV charges'!$D:$P,COLUMN(G191)+5,FALSE)),"")</f>
        <v/>
      </c>
      <c r="H191" s="210" t="str">
        <f>IFERROR(IF(VLOOKUP($A191,'Annex 2 Designated EHV charges'!$D:$P,COLUMN(H191)+5,FALSE)=0,"",VLOOKUP($A191,'Annex 2 Designated EHV charges'!$D:$P,COLUMN(H191)+5,FALSE)),"")</f>
        <v/>
      </c>
    </row>
    <row r="192" spans="1:8" x14ac:dyDescent="0.2">
      <c r="A192" s="204" t="str">
        <f t="array" ref="A192">IFERROR(INDEX('Annex 2 Designated EHV charges'!$D$11:$D$400, MATCH(0, IF(ISBLANK('Annex 2 Designated EHV charges'!$D$11:$D$400),1, COUNTIF(A$4:$A191, 'Annex 2 Designated EHV charges'!$D$11:$D$400)), 0)),"")</f>
        <v/>
      </c>
      <c r="B192" s="203" t="str">
        <f>IF($A192="","",VLOOKUP($A192,'Annex 2 Designated EHV charges'!$D:$O,2,0))</f>
        <v/>
      </c>
      <c r="C192" s="204" t="str">
        <f>IF($A192="","",VLOOKUP($A192,'Annex 2 Designated EHV charges'!$D:$O,3,0))</f>
        <v/>
      </c>
      <c r="D192" s="203" t="str">
        <f>IF($A192="","",VLOOKUP($A192,'Annex 2 Designated EHV charges'!$D:$O,4,0))</f>
        <v/>
      </c>
      <c r="E192" s="211" t="str">
        <f>IFERROR(IF(VLOOKUP($A192,'Annex 2 Designated EHV charges'!$D:$P,COLUMN(E192)+5,FALSE)=0,"",VLOOKUP($A192,'Annex 2 Designated EHV charges'!$D:$P,COLUMN(E192)+5,FALSE)),"")</f>
        <v/>
      </c>
      <c r="F192" s="210" t="str">
        <f>IFERROR(IF(VLOOKUP($A192,'Annex 2 Designated EHV charges'!$D:$P,COLUMN(F192)+5,FALSE)=0,"",VLOOKUP($A192,'Annex 2 Designated EHV charges'!$D:$P,COLUMN(F192)+5,FALSE)),"")</f>
        <v/>
      </c>
      <c r="G192" s="210" t="str">
        <f>IFERROR(IF(VLOOKUP($A192,'Annex 2 Designated EHV charges'!$D:$P,COLUMN(G192)+5,FALSE)=0,"",VLOOKUP($A192,'Annex 2 Designated EHV charges'!$D:$P,COLUMN(G192)+5,FALSE)),"")</f>
        <v/>
      </c>
      <c r="H192" s="210" t="str">
        <f>IFERROR(IF(VLOOKUP($A192,'Annex 2 Designated EHV charges'!$D:$P,COLUMN(H192)+5,FALSE)=0,"",VLOOKUP($A192,'Annex 2 Designated EHV charges'!$D:$P,COLUMN(H192)+5,FALSE)),"")</f>
        <v/>
      </c>
    </row>
    <row r="193" spans="1:8" x14ac:dyDescent="0.2">
      <c r="A193" s="204" t="str">
        <f t="array" ref="A193">IFERROR(INDEX('Annex 2 Designated EHV charges'!$D$11:$D$400, MATCH(0, IF(ISBLANK('Annex 2 Designated EHV charges'!$D$11:$D$400),1, COUNTIF(A$4:$A192, 'Annex 2 Designated EHV charges'!$D$11:$D$400)), 0)),"")</f>
        <v/>
      </c>
      <c r="B193" s="203" t="str">
        <f>IF($A193="","",VLOOKUP($A193,'Annex 2 Designated EHV charges'!$D:$O,2,0))</f>
        <v/>
      </c>
      <c r="C193" s="204" t="str">
        <f>IF($A193="","",VLOOKUP($A193,'Annex 2 Designated EHV charges'!$D:$O,3,0))</f>
        <v/>
      </c>
      <c r="D193" s="203" t="str">
        <f>IF($A193="","",VLOOKUP($A193,'Annex 2 Designated EHV charges'!$D:$O,4,0))</f>
        <v/>
      </c>
      <c r="E193" s="211" t="str">
        <f>IFERROR(IF(VLOOKUP($A193,'Annex 2 Designated EHV charges'!$D:$P,COLUMN(E193)+5,FALSE)=0,"",VLOOKUP($A193,'Annex 2 Designated EHV charges'!$D:$P,COLUMN(E193)+5,FALSE)),"")</f>
        <v/>
      </c>
      <c r="F193" s="210" t="str">
        <f>IFERROR(IF(VLOOKUP($A193,'Annex 2 Designated EHV charges'!$D:$P,COLUMN(F193)+5,FALSE)=0,"",VLOOKUP($A193,'Annex 2 Designated EHV charges'!$D:$P,COLUMN(F193)+5,FALSE)),"")</f>
        <v/>
      </c>
      <c r="G193" s="210" t="str">
        <f>IFERROR(IF(VLOOKUP($A193,'Annex 2 Designated EHV charges'!$D:$P,COLUMN(G193)+5,FALSE)=0,"",VLOOKUP($A193,'Annex 2 Designated EHV charges'!$D:$P,COLUMN(G193)+5,FALSE)),"")</f>
        <v/>
      </c>
      <c r="H193" s="210" t="str">
        <f>IFERROR(IF(VLOOKUP($A193,'Annex 2 Designated EHV charges'!$D:$P,COLUMN(H193)+5,FALSE)=0,"",VLOOKUP($A193,'Annex 2 Designated EHV charges'!$D:$P,COLUMN(H193)+5,FALSE)),"")</f>
        <v/>
      </c>
    </row>
    <row r="194" spans="1:8" x14ac:dyDescent="0.2">
      <c r="A194" s="204" t="str">
        <f t="array" ref="A194">IFERROR(INDEX('Annex 2 Designated EHV charges'!$D$11:$D$400, MATCH(0, IF(ISBLANK('Annex 2 Designated EHV charges'!$D$11:$D$400),1, COUNTIF(A$4:$A193, 'Annex 2 Designated EHV charges'!$D$11:$D$400)), 0)),"")</f>
        <v/>
      </c>
      <c r="B194" s="203" t="str">
        <f>IF($A194="","",VLOOKUP($A194,'Annex 2 Designated EHV charges'!$D:$O,2,0))</f>
        <v/>
      </c>
      <c r="C194" s="204" t="str">
        <f>IF($A194="","",VLOOKUP($A194,'Annex 2 Designated EHV charges'!$D:$O,3,0))</f>
        <v/>
      </c>
      <c r="D194" s="203" t="str">
        <f>IF($A194="","",VLOOKUP($A194,'Annex 2 Designated EHV charges'!$D:$O,4,0))</f>
        <v/>
      </c>
      <c r="E194" s="211" t="str">
        <f>IFERROR(IF(VLOOKUP($A194,'Annex 2 Designated EHV charges'!$D:$P,COLUMN(E194)+5,FALSE)=0,"",VLOOKUP($A194,'Annex 2 Designated EHV charges'!$D:$P,COLUMN(E194)+5,FALSE)),"")</f>
        <v/>
      </c>
      <c r="F194" s="210" t="str">
        <f>IFERROR(IF(VLOOKUP($A194,'Annex 2 Designated EHV charges'!$D:$P,COLUMN(F194)+5,FALSE)=0,"",VLOOKUP($A194,'Annex 2 Designated EHV charges'!$D:$P,COLUMN(F194)+5,FALSE)),"")</f>
        <v/>
      </c>
      <c r="G194" s="210" t="str">
        <f>IFERROR(IF(VLOOKUP($A194,'Annex 2 Designated EHV charges'!$D:$P,COLUMN(G194)+5,FALSE)=0,"",VLOOKUP($A194,'Annex 2 Designated EHV charges'!$D:$P,COLUMN(G194)+5,FALSE)),"")</f>
        <v/>
      </c>
      <c r="H194" s="210" t="str">
        <f>IFERROR(IF(VLOOKUP($A194,'Annex 2 Designated EHV charges'!$D:$P,COLUMN(H194)+5,FALSE)=0,"",VLOOKUP($A194,'Annex 2 Designated EHV charges'!$D:$P,COLUMN(H194)+5,FALSE)),"")</f>
        <v/>
      </c>
    </row>
    <row r="195" spans="1:8" x14ac:dyDescent="0.2">
      <c r="A195" s="204" t="str">
        <f t="array" ref="A195">IFERROR(INDEX('Annex 2 Designated EHV charges'!$D$11:$D$400, MATCH(0, IF(ISBLANK('Annex 2 Designated EHV charges'!$D$11:$D$400),1, COUNTIF(A$4:$A194, 'Annex 2 Designated EHV charges'!$D$11:$D$400)), 0)),"")</f>
        <v/>
      </c>
      <c r="B195" s="203" t="str">
        <f>IF($A195="","",VLOOKUP($A195,'Annex 2 Designated EHV charges'!$D:$O,2,0))</f>
        <v/>
      </c>
      <c r="C195" s="204" t="str">
        <f>IF($A195="","",VLOOKUP($A195,'Annex 2 Designated EHV charges'!$D:$O,3,0))</f>
        <v/>
      </c>
      <c r="D195" s="203" t="str">
        <f>IF($A195="","",VLOOKUP($A195,'Annex 2 Designated EHV charges'!$D:$O,4,0))</f>
        <v/>
      </c>
      <c r="E195" s="211" t="str">
        <f>IFERROR(IF(VLOOKUP($A195,'Annex 2 Designated EHV charges'!$D:$P,COLUMN(E195)+5,FALSE)=0,"",VLOOKUP($A195,'Annex 2 Designated EHV charges'!$D:$P,COLUMN(E195)+5,FALSE)),"")</f>
        <v/>
      </c>
      <c r="F195" s="210" t="str">
        <f>IFERROR(IF(VLOOKUP($A195,'Annex 2 Designated EHV charges'!$D:$P,COLUMN(F195)+5,FALSE)=0,"",VLOOKUP($A195,'Annex 2 Designated EHV charges'!$D:$P,COLUMN(F195)+5,FALSE)),"")</f>
        <v/>
      </c>
      <c r="G195" s="210" t="str">
        <f>IFERROR(IF(VLOOKUP($A195,'Annex 2 Designated EHV charges'!$D:$P,COLUMN(G195)+5,FALSE)=0,"",VLOOKUP($A195,'Annex 2 Designated EHV charges'!$D:$P,COLUMN(G195)+5,FALSE)),"")</f>
        <v/>
      </c>
      <c r="H195" s="210" t="str">
        <f>IFERROR(IF(VLOOKUP($A195,'Annex 2 Designated EHV charges'!$D:$P,COLUMN(H195)+5,FALSE)=0,"",VLOOKUP($A195,'Annex 2 Designated EHV charges'!$D:$P,COLUMN(H195)+5,FALSE)),"")</f>
        <v/>
      </c>
    </row>
    <row r="196" spans="1:8" x14ac:dyDescent="0.2">
      <c r="A196" s="204" t="str">
        <f t="array" ref="A196">IFERROR(INDEX('Annex 2 Designated EHV charges'!$D$11:$D$400, MATCH(0, IF(ISBLANK('Annex 2 Designated EHV charges'!$D$11:$D$400),1, COUNTIF(A$4:$A195, 'Annex 2 Designated EHV charges'!$D$11:$D$400)), 0)),"")</f>
        <v/>
      </c>
      <c r="B196" s="203" t="str">
        <f>IF($A196="","",VLOOKUP($A196,'Annex 2 Designated EHV charges'!$D:$O,2,0))</f>
        <v/>
      </c>
      <c r="C196" s="204" t="str">
        <f>IF($A196="","",VLOOKUP($A196,'Annex 2 Designated EHV charges'!$D:$O,3,0))</f>
        <v/>
      </c>
      <c r="D196" s="203" t="str">
        <f>IF($A196="","",VLOOKUP($A196,'Annex 2 Designated EHV charges'!$D:$O,4,0))</f>
        <v/>
      </c>
      <c r="E196" s="211" t="str">
        <f>IFERROR(IF(VLOOKUP($A196,'Annex 2 Designated EHV charges'!$D:$P,COLUMN(E196)+5,FALSE)=0,"",VLOOKUP($A196,'Annex 2 Designated EHV charges'!$D:$P,COLUMN(E196)+5,FALSE)),"")</f>
        <v/>
      </c>
      <c r="F196" s="210" t="str">
        <f>IFERROR(IF(VLOOKUP($A196,'Annex 2 Designated EHV charges'!$D:$P,COLUMN(F196)+5,FALSE)=0,"",VLOOKUP($A196,'Annex 2 Designated EHV charges'!$D:$P,COLUMN(F196)+5,FALSE)),"")</f>
        <v/>
      </c>
      <c r="G196" s="210" t="str">
        <f>IFERROR(IF(VLOOKUP($A196,'Annex 2 Designated EHV charges'!$D:$P,COLUMN(G196)+5,FALSE)=0,"",VLOOKUP($A196,'Annex 2 Designated EHV charges'!$D:$P,COLUMN(G196)+5,FALSE)),"")</f>
        <v/>
      </c>
      <c r="H196" s="210" t="str">
        <f>IFERROR(IF(VLOOKUP($A196,'Annex 2 Designated EHV charges'!$D:$P,COLUMN(H196)+5,FALSE)=0,"",VLOOKUP($A196,'Annex 2 Designated EHV charges'!$D:$P,COLUMN(H196)+5,FALSE)),"")</f>
        <v/>
      </c>
    </row>
    <row r="197" spans="1:8" x14ac:dyDescent="0.2">
      <c r="A197" s="204" t="str">
        <f t="array" ref="A197">IFERROR(INDEX('Annex 2 Designated EHV charges'!$D$11:$D$400, MATCH(0, IF(ISBLANK('Annex 2 Designated EHV charges'!$D$11:$D$400),1, COUNTIF(A$4:$A196, 'Annex 2 Designated EHV charges'!$D$11:$D$400)), 0)),"")</f>
        <v/>
      </c>
      <c r="B197" s="203" t="str">
        <f>IF($A197="","",VLOOKUP($A197,'Annex 2 Designated EHV charges'!$D:$O,2,0))</f>
        <v/>
      </c>
      <c r="C197" s="204" t="str">
        <f>IF($A197="","",VLOOKUP($A197,'Annex 2 Designated EHV charges'!$D:$O,3,0))</f>
        <v/>
      </c>
      <c r="D197" s="203" t="str">
        <f>IF($A197="","",VLOOKUP($A197,'Annex 2 Designated EHV charges'!$D:$O,4,0))</f>
        <v/>
      </c>
      <c r="E197" s="211" t="str">
        <f>IFERROR(IF(VLOOKUP($A197,'Annex 2 Designated EHV charges'!$D:$P,COLUMN(E197)+5,FALSE)=0,"",VLOOKUP($A197,'Annex 2 Designated EHV charges'!$D:$P,COLUMN(E197)+5,FALSE)),"")</f>
        <v/>
      </c>
      <c r="F197" s="210" t="str">
        <f>IFERROR(IF(VLOOKUP($A197,'Annex 2 Designated EHV charges'!$D:$P,COLUMN(F197)+5,FALSE)=0,"",VLOOKUP($A197,'Annex 2 Designated EHV charges'!$D:$P,COLUMN(F197)+5,FALSE)),"")</f>
        <v/>
      </c>
      <c r="G197" s="210" t="str">
        <f>IFERROR(IF(VLOOKUP($A197,'Annex 2 Designated EHV charges'!$D:$P,COLUMN(G197)+5,FALSE)=0,"",VLOOKUP($A197,'Annex 2 Designated EHV charges'!$D:$P,COLUMN(G197)+5,FALSE)),"")</f>
        <v/>
      </c>
      <c r="H197" s="210" t="str">
        <f>IFERROR(IF(VLOOKUP($A197,'Annex 2 Designated EHV charges'!$D:$P,COLUMN(H197)+5,FALSE)=0,"",VLOOKUP($A197,'Annex 2 Designated EHV charges'!$D:$P,COLUMN(H197)+5,FALSE)),"")</f>
        <v/>
      </c>
    </row>
    <row r="198" spans="1:8" x14ac:dyDescent="0.2">
      <c r="A198" s="204" t="str">
        <f t="array" ref="A198">IFERROR(INDEX('Annex 2 Designated EHV charges'!$D$11:$D$400, MATCH(0, IF(ISBLANK('Annex 2 Designated EHV charges'!$D$11:$D$400),1, COUNTIF(A$4:$A197, 'Annex 2 Designated EHV charges'!$D$11:$D$400)), 0)),"")</f>
        <v/>
      </c>
      <c r="B198" s="203" t="str">
        <f>IF($A198="","",VLOOKUP($A198,'Annex 2 Designated EHV charges'!$D:$O,2,0))</f>
        <v/>
      </c>
      <c r="C198" s="204" t="str">
        <f>IF($A198="","",VLOOKUP($A198,'Annex 2 Designated EHV charges'!$D:$O,3,0))</f>
        <v/>
      </c>
      <c r="D198" s="203" t="str">
        <f>IF($A198="","",VLOOKUP($A198,'Annex 2 Designated EHV charges'!$D:$O,4,0))</f>
        <v/>
      </c>
      <c r="E198" s="211" t="str">
        <f>IFERROR(IF(VLOOKUP($A198,'Annex 2 Designated EHV charges'!$D:$P,COLUMN(E198)+5,FALSE)=0,"",VLOOKUP($A198,'Annex 2 Designated EHV charges'!$D:$P,COLUMN(E198)+5,FALSE)),"")</f>
        <v/>
      </c>
      <c r="F198" s="210" t="str">
        <f>IFERROR(IF(VLOOKUP($A198,'Annex 2 Designated EHV charges'!$D:$P,COLUMN(F198)+5,FALSE)=0,"",VLOOKUP($A198,'Annex 2 Designated EHV charges'!$D:$P,COLUMN(F198)+5,FALSE)),"")</f>
        <v/>
      </c>
      <c r="G198" s="210" t="str">
        <f>IFERROR(IF(VLOOKUP($A198,'Annex 2 Designated EHV charges'!$D:$P,COLUMN(G198)+5,FALSE)=0,"",VLOOKUP($A198,'Annex 2 Designated EHV charges'!$D:$P,COLUMN(G198)+5,FALSE)),"")</f>
        <v/>
      </c>
      <c r="H198" s="210" t="str">
        <f>IFERROR(IF(VLOOKUP($A198,'Annex 2 Designated EHV charges'!$D:$P,COLUMN(H198)+5,FALSE)=0,"",VLOOKUP($A198,'Annex 2 Designated EHV charges'!$D:$P,COLUMN(H198)+5,FALSE)),"")</f>
        <v/>
      </c>
    </row>
    <row r="199" spans="1:8" x14ac:dyDescent="0.2">
      <c r="A199" s="204" t="str">
        <f t="array" ref="A199">IFERROR(INDEX('Annex 2 Designated EHV charges'!$D$11:$D$400, MATCH(0, IF(ISBLANK('Annex 2 Designated EHV charges'!$D$11:$D$400),1, COUNTIF(A$4:$A198, 'Annex 2 Designated EHV charges'!$D$11:$D$400)), 0)),"")</f>
        <v/>
      </c>
      <c r="B199" s="203" t="str">
        <f>IF($A199="","",VLOOKUP($A199,'Annex 2 Designated EHV charges'!$D:$O,2,0))</f>
        <v/>
      </c>
      <c r="C199" s="204" t="str">
        <f>IF($A199="","",VLOOKUP($A199,'Annex 2 Designated EHV charges'!$D:$O,3,0))</f>
        <v/>
      </c>
      <c r="D199" s="203" t="str">
        <f>IF($A199="","",VLOOKUP($A199,'Annex 2 Designated EHV charges'!$D:$O,4,0))</f>
        <v/>
      </c>
      <c r="E199" s="211" t="str">
        <f>IFERROR(IF(VLOOKUP($A199,'Annex 2 Designated EHV charges'!$D:$P,COLUMN(E199)+5,FALSE)=0,"",VLOOKUP($A199,'Annex 2 Designated EHV charges'!$D:$P,COLUMN(E199)+5,FALSE)),"")</f>
        <v/>
      </c>
      <c r="F199" s="210" t="str">
        <f>IFERROR(IF(VLOOKUP($A199,'Annex 2 Designated EHV charges'!$D:$P,COLUMN(F199)+5,FALSE)=0,"",VLOOKUP($A199,'Annex 2 Designated EHV charges'!$D:$P,COLUMN(F199)+5,FALSE)),"")</f>
        <v/>
      </c>
      <c r="G199" s="210" t="str">
        <f>IFERROR(IF(VLOOKUP($A199,'Annex 2 Designated EHV charges'!$D:$P,COLUMN(G199)+5,FALSE)=0,"",VLOOKUP($A199,'Annex 2 Designated EHV charges'!$D:$P,COLUMN(G199)+5,FALSE)),"")</f>
        <v/>
      </c>
      <c r="H199" s="210" t="str">
        <f>IFERROR(IF(VLOOKUP($A199,'Annex 2 Designated EHV charges'!$D:$P,COLUMN(H199)+5,FALSE)=0,"",VLOOKUP($A199,'Annex 2 Designated EHV charges'!$D:$P,COLUMN(H199)+5,FALSE)),"")</f>
        <v/>
      </c>
    </row>
    <row r="200" spans="1:8" x14ac:dyDescent="0.2">
      <c r="A200" s="204" t="str">
        <f t="array" ref="A200">IFERROR(INDEX('Annex 2 Designated EHV charges'!$D$11:$D$400, MATCH(0, IF(ISBLANK('Annex 2 Designated EHV charges'!$D$11:$D$400),1, COUNTIF(A$4:$A199, 'Annex 2 Designated EHV charges'!$D$11:$D$400)), 0)),"")</f>
        <v/>
      </c>
      <c r="B200" s="203" t="str">
        <f>IF($A200="","",VLOOKUP($A200,'Annex 2 Designated EHV charges'!$D:$O,2,0))</f>
        <v/>
      </c>
      <c r="C200" s="204" t="str">
        <f>IF($A200="","",VLOOKUP($A200,'Annex 2 Designated EHV charges'!$D:$O,3,0))</f>
        <v/>
      </c>
      <c r="D200" s="203" t="str">
        <f>IF($A200="","",VLOOKUP($A200,'Annex 2 Designated EHV charges'!$D:$O,4,0))</f>
        <v/>
      </c>
      <c r="E200" s="211" t="str">
        <f>IFERROR(IF(VLOOKUP($A200,'Annex 2 Designated EHV charges'!$D:$P,COLUMN(E200)+5,FALSE)=0,"",VLOOKUP($A200,'Annex 2 Designated EHV charges'!$D:$P,COLUMN(E200)+5,FALSE)),"")</f>
        <v/>
      </c>
      <c r="F200" s="210" t="str">
        <f>IFERROR(IF(VLOOKUP($A200,'Annex 2 Designated EHV charges'!$D:$P,COLUMN(F200)+5,FALSE)=0,"",VLOOKUP($A200,'Annex 2 Designated EHV charges'!$D:$P,COLUMN(F200)+5,FALSE)),"")</f>
        <v/>
      </c>
      <c r="G200" s="210" t="str">
        <f>IFERROR(IF(VLOOKUP($A200,'Annex 2 Designated EHV charges'!$D:$P,COLUMN(G200)+5,FALSE)=0,"",VLOOKUP($A200,'Annex 2 Designated EHV charges'!$D:$P,COLUMN(G200)+5,FALSE)),"")</f>
        <v/>
      </c>
      <c r="H200" s="210" t="str">
        <f>IFERROR(IF(VLOOKUP($A200,'Annex 2 Designated EHV charges'!$D:$P,COLUMN(H200)+5,FALSE)=0,"",VLOOKUP($A200,'Annex 2 Designated EHV charges'!$D:$P,COLUMN(H200)+5,FALSE)),"")</f>
        <v/>
      </c>
    </row>
    <row r="201" spans="1:8" x14ac:dyDescent="0.2">
      <c r="A201" s="204" t="str">
        <f t="array" ref="A201">IFERROR(INDEX('Annex 2 Designated EHV charges'!$D$11:$D$400, MATCH(0, IF(ISBLANK('Annex 2 Designated EHV charges'!$D$11:$D$400),1, COUNTIF(A$4:$A200, 'Annex 2 Designated EHV charges'!$D$11:$D$400)), 0)),"")</f>
        <v/>
      </c>
      <c r="B201" s="203" t="str">
        <f>IF($A201="","",VLOOKUP($A201,'Annex 2 Designated EHV charges'!$D:$O,2,0))</f>
        <v/>
      </c>
      <c r="C201" s="204" t="str">
        <f>IF($A201="","",VLOOKUP($A201,'Annex 2 Designated EHV charges'!$D:$O,3,0))</f>
        <v/>
      </c>
      <c r="D201" s="203" t="str">
        <f>IF($A201="","",VLOOKUP($A201,'Annex 2 Designated EHV charges'!$D:$O,4,0))</f>
        <v/>
      </c>
      <c r="E201" s="211" t="str">
        <f>IFERROR(IF(VLOOKUP($A201,'Annex 2 Designated EHV charges'!$D:$P,COLUMN(E201)+5,FALSE)=0,"",VLOOKUP($A201,'Annex 2 Designated EHV charges'!$D:$P,COLUMN(E201)+5,FALSE)),"")</f>
        <v/>
      </c>
      <c r="F201" s="210" t="str">
        <f>IFERROR(IF(VLOOKUP($A201,'Annex 2 Designated EHV charges'!$D:$P,COLUMN(F201)+5,FALSE)=0,"",VLOOKUP($A201,'Annex 2 Designated EHV charges'!$D:$P,COLUMN(F201)+5,FALSE)),"")</f>
        <v/>
      </c>
      <c r="G201" s="210" t="str">
        <f>IFERROR(IF(VLOOKUP($A201,'Annex 2 Designated EHV charges'!$D:$P,COLUMN(G201)+5,FALSE)=0,"",VLOOKUP($A201,'Annex 2 Designated EHV charges'!$D:$P,COLUMN(G201)+5,FALSE)),"")</f>
        <v/>
      </c>
      <c r="H201" s="210" t="str">
        <f>IFERROR(IF(VLOOKUP($A201,'Annex 2 Designated EHV charges'!$D:$P,COLUMN(H201)+5,FALSE)=0,"",VLOOKUP($A201,'Annex 2 Designated EHV charges'!$D:$P,COLUMN(H201)+5,FALSE)),"")</f>
        <v/>
      </c>
    </row>
    <row r="202" spans="1:8" x14ac:dyDescent="0.2">
      <c r="A202" s="204" t="str">
        <f t="array" ref="A202">IFERROR(INDEX('Annex 2 Designated EHV charges'!$D$11:$D$400, MATCH(0, IF(ISBLANK('Annex 2 Designated EHV charges'!$D$11:$D$400),1, COUNTIF(A$4:$A201, 'Annex 2 Designated EHV charges'!$D$11:$D$400)), 0)),"")</f>
        <v/>
      </c>
      <c r="B202" s="203" t="str">
        <f>IF($A202="","",VLOOKUP($A202,'Annex 2 Designated EHV charges'!$D:$O,2,0))</f>
        <v/>
      </c>
      <c r="C202" s="204" t="str">
        <f>IF($A202="","",VLOOKUP($A202,'Annex 2 Designated EHV charges'!$D:$O,3,0))</f>
        <v/>
      </c>
      <c r="D202" s="203" t="str">
        <f>IF($A202="","",VLOOKUP($A202,'Annex 2 Designated EHV charges'!$D:$O,4,0))</f>
        <v/>
      </c>
      <c r="E202" s="211" t="str">
        <f>IFERROR(IF(VLOOKUP($A202,'Annex 2 Designated EHV charges'!$D:$P,COLUMN(E202)+5,FALSE)=0,"",VLOOKUP($A202,'Annex 2 Designated EHV charges'!$D:$P,COLUMN(E202)+5,FALSE)),"")</f>
        <v/>
      </c>
      <c r="F202" s="210" t="str">
        <f>IFERROR(IF(VLOOKUP($A202,'Annex 2 Designated EHV charges'!$D:$P,COLUMN(F202)+5,FALSE)=0,"",VLOOKUP($A202,'Annex 2 Designated EHV charges'!$D:$P,COLUMN(F202)+5,FALSE)),"")</f>
        <v/>
      </c>
      <c r="G202" s="210" t="str">
        <f>IFERROR(IF(VLOOKUP($A202,'Annex 2 Designated EHV charges'!$D:$P,COLUMN(G202)+5,FALSE)=0,"",VLOOKUP($A202,'Annex 2 Designated EHV charges'!$D:$P,COLUMN(G202)+5,FALSE)),"")</f>
        <v/>
      </c>
      <c r="H202" s="210" t="str">
        <f>IFERROR(IF(VLOOKUP($A202,'Annex 2 Designated EHV charges'!$D:$P,COLUMN(H202)+5,FALSE)=0,"",VLOOKUP($A202,'Annex 2 Designated EHV charges'!$D:$P,COLUMN(H202)+5,FALSE)),"")</f>
        <v/>
      </c>
    </row>
    <row r="203" spans="1:8" x14ac:dyDescent="0.2">
      <c r="A203" s="204" t="str">
        <f t="array" ref="A203">IFERROR(INDEX('Annex 2 Designated EHV charges'!$D$11:$D$400, MATCH(0, IF(ISBLANK('Annex 2 Designated EHV charges'!$D$11:$D$400),1, COUNTIF(A$4:$A202, 'Annex 2 Designated EHV charges'!$D$11:$D$400)), 0)),"")</f>
        <v/>
      </c>
      <c r="B203" s="203" t="str">
        <f>IF($A203="","",VLOOKUP($A203,'Annex 2 Designated EHV charges'!$D:$O,2,0))</f>
        <v/>
      </c>
      <c r="C203" s="204" t="str">
        <f>IF($A203="","",VLOOKUP($A203,'Annex 2 Designated EHV charges'!$D:$O,3,0))</f>
        <v/>
      </c>
      <c r="D203" s="203" t="str">
        <f>IF($A203="","",VLOOKUP($A203,'Annex 2 Designated EHV charges'!$D:$O,4,0))</f>
        <v/>
      </c>
      <c r="E203" s="211" t="str">
        <f>IFERROR(IF(VLOOKUP($A203,'Annex 2 Designated EHV charges'!$D:$P,COLUMN(E203)+5,FALSE)=0,"",VLOOKUP($A203,'Annex 2 Designated EHV charges'!$D:$P,COLUMN(E203)+5,FALSE)),"")</f>
        <v/>
      </c>
      <c r="F203" s="210" t="str">
        <f>IFERROR(IF(VLOOKUP($A203,'Annex 2 Designated EHV charges'!$D:$P,COLUMN(F203)+5,FALSE)=0,"",VLOOKUP($A203,'Annex 2 Designated EHV charges'!$D:$P,COLUMN(F203)+5,FALSE)),"")</f>
        <v/>
      </c>
      <c r="G203" s="210" t="str">
        <f>IFERROR(IF(VLOOKUP($A203,'Annex 2 Designated EHV charges'!$D:$P,COLUMN(G203)+5,FALSE)=0,"",VLOOKUP($A203,'Annex 2 Designated EHV charges'!$D:$P,COLUMN(G203)+5,FALSE)),"")</f>
        <v/>
      </c>
      <c r="H203" s="210" t="str">
        <f>IFERROR(IF(VLOOKUP($A203,'Annex 2 Designated EHV charges'!$D:$P,COLUMN(H203)+5,FALSE)=0,"",VLOOKUP($A203,'Annex 2 Designated EHV charges'!$D:$P,COLUMN(H203)+5,FALSE)),"")</f>
        <v/>
      </c>
    </row>
    <row r="204" spans="1:8" x14ac:dyDescent="0.2">
      <c r="A204" s="204" t="str">
        <f t="array" ref="A204">IFERROR(INDEX('Annex 2 Designated EHV charges'!$D$11:$D$400, MATCH(0, IF(ISBLANK('Annex 2 Designated EHV charges'!$D$11:$D$400),1, COUNTIF(A$4:$A203, 'Annex 2 Designated EHV charges'!$D$11:$D$400)), 0)),"")</f>
        <v/>
      </c>
      <c r="B204" s="203" t="str">
        <f>IF($A204="","",VLOOKUP($A204,'Annex 2 Designated EHV charges'!$D:$O,2,0))</f>
        <v/>
      </c>
      <c r="C204" s="204" t="str">
        <f>IF($A204="","",VLOOKUP($A204,'Annex 2 Designated EHV charges'!$D:$O,3,0))</f>
        <v/>
      </c>
      <c r="D204" s="203" t="str">
        <f>IF($A204="","",VLOOKUP($A204,'Annex 2 Designated EHV charges'!$D:$O,4,0))</f>
        <v/>
      </c>
      <c r="E204" s="211" t="str">
        <f>IFERROR(IF(VLOOKUP($A204,'Annex 2 Designated EHV charges'!$D:$P,COLUMN(E204)+5,FALSE)=0,"",VLOOKUP($A204,'Annex 2 Designated EHV charges'!$D:$P,COLUMN(E204)+5,FALSE)),"")</f>
        <v/>
      </c>
      <c r="F204" s="210" t="str">
        <f>IFERROR(IF(VLOOKUP($A204,'Annex 2 Designated EHV charges'!$D:$P,COLUMN(F204)+5,FALSE)=0,"",VLOOKUP($A204,'Annex 2 Designated EHV charges'!$D:$P,COLUMN(F204)+5,FALSE)),"")</f>
        <v/>
      </c>
      <c r="G204" s="210" t="str">
        <f>IFERROR(IF(VLOOKUP($A204,'Annex 2 Designated EHV charges'!$D:$P,COLUMN(G204)+5,FALSE)=0,"",VLOOKUP($A204,'Annex 2 Designated EHV charges'!$D:$P,COLUMN(G204)+5,FALSE)),"")</f>
        <v/>
      </c>
      <c r="H204" s="210" t="str">
        <f>IFERROR(IF(VLOOKUP($A204,'Annex 2 Designated EHV charges'!$D:$P,COLUMN(H204)+5,FALSE)=0,"",VLOOKUP($A204,'Annex 2 Designated EHV charges'!$D:$P,COLUMN(H204)+5,FALSE)),"")</f>
        <v/>
      </c>
    </row>
    <row r="205" spans="1:8" x14ac:dyDescent="0.2">
      <c r="A205" s="204" t="str">
        <f t="array" ref="A205">IFERROR(INDEX('Annex 2 Designated EHV charges'!$D$11:$D$400, MATCH(0, IF(ISBLANK('Annex 2 Designated EHV charges'!$D$11:$D$400),1, COUNTIF(A$4:$A204, 'Annex 2 Designated EHV charges'!$D$11:$D$400)), 0)),"")</f>
        <v/>
      </c>
      <c r="B205" s="203" t="str">
        <f>IF($A205="","",VLOOKUP($A205,'Annex 2 Designated EHV charges'!$D:$O,2,0))</f>
        <v/>
      </c>
      <c r="C205" s="204" t="str">
        <f>IF($A205="","",VLOOKUP($A205,'Annex 2 Designated EHV charges'!$D:$O,3,0))</f>
        <v/>
      </c>
      <c r="D205" s="203" t="str">
        <f>IF($A205="","",VLOOKUP($A205,'Annex 2 Designated EHV charges'!$D:$O,4,0))</f>
        <v/>
      </c>
      <c r="E205" s="211" t="str">
        <f>IFERROR(IF(VLOOKUP($A205,'Annex 2 Designated EHV charges'!$D:$P,COLUMN(E205)+5,FALSE)=0,"",VLOOKUP($A205,'Annex 2 Designated EHV charges'!$D:$P,COLUMN(E205)+5,FALSE)),"")</f>
        <v/>
      </c>
      <c r="F205" s="210" t="str">
        <f>IFERROR(IF(VLOOKUP($A205,'Annex 2 Designated EHV charges'!$D:$P,COLUMN(F205)+5,FALSE)=0,"",VLOOKUP($A205,'Annex 2 Designated EHV charges'!$D:$P,COLUMN(F205)+5,FALSE)),"")</f>
        <v/>
      </c>
      <c r="G205" s="210" t="str">
        <f>IFERROR(IF(VLOOKUP($A205,'Annex 2 Designated EHV charges'!$D:$P,COLUMN(G205)+5,FALSE)=0,"",VLOOKUP($A205,'Annex 2 Designated EHV charges'!$D:$P,COLUMN(G205)+5,FALSE)),"")</f>
        <v/>
      </c>
      <c r="H205" s="210" t="str">
        <f>IFERROR(IF(VLOOKUP($A205,'Annex 2 Designated EHV charges'!$D:$P,COLUMN(H205)+5,FALSE)=0,"",VLOOKUP($A205,'Annex 2 Designated EHV charges'!$D:$P,COLUMN(H205)+5,FALSE)),"")</f>
        <v/>
      </c>
    </row>
    <row r="206" spans="1:8" x14ac:dyDescent="0.2">
      <c r="A206" s="204" t="str">
        <f t="array" ref="A206">IFERROR(INDEX('Annex 2 Designated EHV charges'!$D$11:$D$400, MATCH(0, IF(ISBLANK('Annex 2 Designated EHV charges'!$D$11:$D$400),1, COUNTIF(A$4:$A205, 'Annex 2 Designated EHV charges'!$D$11:$D$400)), 0)),"")</f>
        <v/>
      </c>
      <c r="B206" s="203" t="str">
        <f>IF($A206="","",VLOOKUP($A206,'Annex 2 Designated EHV charges'!$D:$O,2,0))</f>
        <v/>
      </c>
      <c r="C206" s="204" t="str">
        <f>IF($A206="","",VLOOKUP($A206,'Annex 2 Designated EHV charges'!$D:$O,3,0))</f>
        <v/>
      </c>
      <c r="D206" s="203" t="str">
        <f>IF($A206="","",VLOOKUP($A206,'Annex 2 Designated EHV charges'!$D:$O,4,0))</f>
        <v/>
      </c>
      <c r="E206" s="211" t="str">
        <f>IFERROR(IF(VLOOKUP($A206,'Annex 2 Designated EHV charges'!$D:$P,COLUMN(E206)+5,FALSE)=0,"",VLOOKUP($A206,'Annex 2 Designated EHV charges'!$D:$P,COLUMN(E206)+5,FALSE)),"")</f>
        <v/>
      </c>
      <c r="F206" s="210" t="str">
        <f>IFERROR(IF(VLOOKUP($A206,'Annex 2 Designated EHV charges'!$D:$P,COLUMN(F206)+5,FALSE)=0,"",VLOOKUP($A206,'Annex 2 Designated EHV charges'!$D:$P,COLUMN(F206)+5,FALSE)),"")</f>
        <v/>
      </c>
      <c r="G206" s="210" t="str">
        <f>IFERROR(IF(VLOOKUP($A206,'Annex 2 Designated EHV charges'!$D:$P,COLUMN(G206)+5,FALSE)=0,"",VLOOKUP($A206,'Annex 2 Designated EHV charges'!$D:$P,COLUMN(G206)+5,FALSE)),"")</f>
        <v/>
      </c>
      <c r="H206" s="210" t="str">
        <f>IFERROR(IF(VLOOKUP($A206,'Annex 2 Designated EHV charges'!$D:$P,COLUMN(H206)+5,FALSE)=0,"",VLOOKUP($A206,'Annex 2 Designated EHV charges'!$D:$P,COLUMN(H206)+5,FALSE)),"")</f>
        <v/>
      </c>
    </row>
    <row r="207" spans="1:8" x14ac:dyDescent="0.2">
      <c r="A207" s="204" t="str">
        <f t="array" ref="A207">IFERROR(INDEX('Annex 2 Designated EHV charges'!$D$11:$D$400, MATCH(0, IF(ISBLANK('Annex 2 Designated EHV charges'!$D$11:$D$400),1, COUNTIF(A$4:$A206, 'Annex 2 Designated EHV charges'!$D$11:$D$400)), 0)),"")</f>
        <v/>
      </c>
      <c r="B207" s="203" t="str">
        <f>IF($A207="","",VLOOKUP($A207,'Annex 2 Designated EHV charges'!$D:$O,2,0))</f>
        <v/>
      </c>
      <c r="C207" s="204" t="str">
        <f>IF($A207="","",VLOOKUP($A207,'Annex 2 Designated EHV charges'!$D:$O,3,0))</f>
        <v/>
      </c>
      <c r="D207" s="203" t="str">
        <f>IF($A207="","",VLOOKUP($A207,'Annex 2 Designated EHV charges'!$D:$O,4,0))</f>
        <v/>
      </c>
      <c r="E207" s="211" t="str">
        <f>IFERROR(IF(VLOOKUP($A207,'Annex 2 Designated EHV charges'!$D:$P,COLUMN(E207)+5,FALSE)=0,"",VLOOKUP($A207,'Annex 2 Designated EHV charges'!$D:$P,COLUMN(E207)+5,FALSE)),"")</f>
        <v/>
      </c>
      <c r="F207" s="210" t="str">
        <f>IFERROR(IF(VLOOKUP($A207,'Annex 2 Designated EHV charges'!$D:$P,COLUMN(F207)+5,FALSE)=0,"",VLOOKUP($A207,'Annex 2 Designated EHV charges'!$D:$P,COLUMN(F207)+5,FALSE)),"")</f>
        <v/>
      </c>
      <c r="G207" s="210" t="str">
        <f>IFERROR(IF(VLOOKUP($A207,'Annex 2 Designated EHV charges'!$D:$P,COLUMN(G207)+5,FALSE)=0,"",VLOOKUP($A207,'Annex 2 Designated EHV charges'!$D:$P,COLUMN(G207)+5,FALSE)),"")</f>
        <v/>
      </c>
      <c r="H207" s="210" t="str">
        <f>IFERROR(IF(VLOOKUP($A207,'Annex 2 Designated EHV charges'!$D:$P,COLUMN(H207)+5,FALSE)=0,"",VLOOKUP($A207,'Annex 2 Designated EHV charges'!$D:$P,COLUMN(H207)+5,FALSE)),"")</f>
        <v/>
      </c>
    </row>
    <row r="208" spans="1:8" x14ac:dyDescent="0.2">
      <c r="A208" s="204" t="str">
        <f t="array" ref="A208">IFERROR(INDEX('Annex 2 Designated EHV charges'!$D$11:$D$400, MATCH(0, IF(ISBLANK('Annex 2 Designated EHV charges'!$D$11:$D$400),1, COUNTIF(A$4:$A207, 'Annex 2 Designated EHV charges'!$D$11:$D$400)), 0)),"")</f>
        <v/>
      </c>
      <c r="B208" s="203" t="str">
        <f>IF($A208="","",VLOOKUP($A208,'Annex 2 Designated EHV charges'!$D:$O,2,0))</f>
        <v/>
      </c>
      <c r="C208" s="204" t="str">
        <f>IF($A208="","",VLOOKUP($A208,'Annex 2 Designated EHV charges'!$D:$O,3,0))</f>
        <v/>
      </c>
      <c r="D208" s="203" t="str">
        <f>IF($A208="","",VLOOKUP($A208,'Annex 2 Designated EHV charges'!$D:$O,4,0))</f>
        <v/>
      </c>
      <c r="E208" s="211" t="str">
        <f>IFERROR(IF(VLOOKUP($A208,'Annex 2 Designated EHV charges'!$D:$P,COLUMN(E208)+5,FALSE)=0,"",VLOOKUP($A208,'Annex 2 Designated EHV charges'!$D:$P,COLUMN(E208)+5,FALSE)),"")</f>
        <v/>
      </c>
      <c r="F208" s="210" t="str">
        <f>IFERROR(IF(VLOOKUP($A208,'Annex 2 Designated EHV charges'!$D:$P,COLUMN(F208)+5,FALSE)=0,"",VLOOKUP($A208,'Annex 2 Designated EHV charges'!$D:$P,COLUMN(F208)+5,FALSE)),"")</f>
        <v/>
      </c>
      <c r="G208" s="210" t="str">
        <f>IFERROR(IF(VLOOKUP($A208,'Annex 2 Designated EHV charges'!$D:$P,COLUMN(G208)+5,FALSE)=0,"",VLOOKUP($A208,'Annex 2 Designated EHV charges'!$D:$P,COLUMN(G208)+5,FALSE)),"")</f>
        <v/>
      </c>
      <c r="H208" s="210" t="str">
        <f>IFERROR(IF(VLOOKUP($A208,'Annex 2 Designated EHV charges'!$D:$P,COLUMN(H208)+5,FALSE)=0,"",VLOOKUP($A208,'Annex 2 Designated EHV charges'!$D:$P,COLUMN(H208)+5,FALSE)),"")</f>
        <v/>
      </c>
    </row>
    <row r="209" spans="1:8" x14ac:dyDescent="0.2">
      <c r="A209" s="204" t="str">
        <f t="array" ref="A209">IFERROR(INDEX('Annex 2 Designated EHV charges'!$D$11:$D$400, MATCH(0, IF(ISBLANK('Annex 2 Designated EHV charges'!$D$11:$D$400),1, COUNTIF(A$4:$A208, 'Annex 2 Designated EHV charges'!$D$11:$D$400)), 0)),"")</f>
        <v/>
      </c>
      <c r="B209" s="203" t="str">
        <f>IF($A209="","",VLOOKUP($A209,'Annex 2 Designated EHV charges'!$D:$O,2,0))</f>
        <v/>
      </c>
      <c r="C209" s="204" t="str">
        <f>IF($A209="","",VLOOKUP($A209,'Annex 2 Designated EHV charges'!$D:$O,3,0))</f>
        <v/>
      </c>
      <c r="D209" s="203" t="str">
        <f>IF($A209="","",VLOOKUP($A209,'Annex 2 Designated EHV charges'!$D:$O,4,0))</f>
        <v/>
      </c>
      <c r="E209" s="211" t="str">
        <f>IFERROR(IF(VLOOKUP($A209,'Annex 2 Designated EHV charges'!$D:$P,COLUMN(E209)+5,FALSE)=0,"",VLOOKUP($A209,'Annex 2 Designated EHV charges'!$D:$P,COLUMN(E209)+5,FALSE)),"")</f>
        <v/>
      </c>
      <c r="F209" s="210" t="str">
        <f>IFERROR(IF(VLOOKUP($A209,'Annex 2 Designated EHV charges'!$D:$P,COLUMN(F209)+5,FALSE)=0,"",VLOOKUP($A209,'Annex 2 Designated EHV charges'!$D:$P,COLUMN(F209)+5,FALSE)),"")</f>
        <v/>
      </c>
      <c r="G209" s="210" t="str">
        <f>IFERROR(IF(VLOOKUP($A209,'Annex 2 Designated EHV charges'!$D:$P,COLUMN(G209)+5,FALSE)=0,"",VLOOKUP($A209,'Annex 2 Designated EHV charges'!$D:$P,COLUMN(G209)+5,FALSE)),"")</f>
        <v/>
      </c>
      <c r="H209" s="210" t="str">
        <f>IFERROR(IF(VLOOKUP($A209,'Annex 2 Designated EHV charges'!$D:$P,COLUMN(H209)+5,FALSE)=0,"",VLOOKUP($A209,'Annex 2 Designated EHV charges'!$D:$P,COLUMN(H209)+5,FALSE)),"")</f>
        <v/>
      </c>
    </row>
    <row r="210" spans="1:8" x14ac:dyDescent="0.2">
      <c r="A210" s="204" t="str">
        <f t="array" ref="A210">IFERROR(INDEX('Annex 2 Designated EHV charges'!$D$11:$D$400, MATCH(0, IF(ISBLANK('Annex 2 Designated EHV charges'!$D$11:$D$400),1, COUNTIF(A$4:$A209, 'Annex 2 Designated EHV charges'!$D$11:$D$400)), 0)),"")</f>
        <v/>
      </c>
      <c r="B210" s="203" t="str">
        <f>IF($A210="","",VLOOKUP($A210,'Annex 2 Designated EHV charges'!$D:$O,2,0))</f>
        <v/>
      </c>
      <c r="C210" s="204" t="str">
        <f>IF($A210="","",VLOOKUP($A210,'Annex 2 Designated EHV charges'!$D:$O,3,0))</f>
        <v/>
      </c>
      <c r="D210" s="203" t="str">
        <f>IF($A210="","",VLOOKUP($A210,'Annex 2 Designated EHV charges'!$D:$O,4,0))</f>
        <v/>
      </c>
      <c r="E210" s="211" t="str">
        <f>IFERROR(IF(VLOOKUP($A210,'Annex 2 Designated EHV charges'!$D:$P,COLUMN(E210)+5,FALSE)=0,"",VLOOKUP($A210,'Annex 2 Designated EHV charges'!$D:$P,COLUMN(E210)+5,FALSE)),"")</f>
        <v/>
      </c>
      <c r="F210" s="210" t="str">
        <f>IFERROR(IF(VLOOKUP($A210,'Annex 2 Designated EHV charges'!$D:$P,COLUMN(F210)+5,FALSE)=0,"",VLOOKUP($A210,'Annex 2 Designated EHV charges'!$D:$P,COLUMN(F210)+5,FALSE)),"")</f>
        <v/>
      </c>
      <c r="G210" s="210" t="str">
        <f>IFERROR(IF(VLOOKUP($A210,'Annex 2 Designated EHV charges'!$D:$P,COLUMN(G210)+5,FALSE)=0,"",VLOOKUP($A210,'Annex 2 Designated EHV charges'!$D:$P,COLUMN(G210)+5,FALSE)),"")</f>
        <v/>
      </c>
      <c r="H210" s="210" t="str">
        <f>IFERROR(IF(VLOOKUP($A210,'Annex 2 Designated EHV charges'!$D:$P,COLUMN(H210)+5,FALSE)=0,"",VLOOKUP($A210,'Annex 2 Designated EHV charges'!$D:$P,COLUMN(H210)+5,FALSE)),"")</f>
        <v/>
      </c>
    </row>
    <row r="211" spans="1:8" x14ac:dyDescent="0.2">
      <c r="A211" s="204" t="str">
        <f t="array" ref="A211">IFERROR(INDEX('Annex 2 Designated EHV charges'!$D$11:$D$400, MATCH(0, IF(ISBLANK('Annex 2 Designated EHV charges'!$D$11:$D$400),1, COUNTIF(A$4:$A210, 'Annex 2 Designated EHV charges'!$D$11:$D$400)), 0)),"")</f>
        <v/>
      </c>
      <c r="B211" s="203" t="str">
        <f>IF($A211="","",VLOOKUP($A211,'Annex 2 Designated EHV charges'!$D:$O,2,0))</f>
        <v/>
      </c>
      <c r="C211" s="204" t="str">
        <f>IF($A211="","",VLOOKUP($A211,'Annex 2 Designated EHV charges'!$D:$O,3,0))</f>
        <v/>
      </c>
      <c r="D211" s="203" t="str">
        <f>IF($A211="","",VLOOKUP($A211,'Annex 2 Designated EHV charges'!$D:$O,4,0))</f>
        <v/>
      </c>
      <c r="E211" s="211" t="str">
        <f>IFERROR(IF(VLOOKUP($A211,'Annex 2 Designated EHV charges'!$D:$P,COLUMN(E211)+5,FALSE)=0,"",VLOOKUP($A211,'Annex 2 Designated EHV charges'!$D:$P,COLUMN(E211)+5,FALSE)),"")</f>
        <v/>
      </c>
      <c r="F211" s="210" t="str">
        <f>IFERROR(IF(VLOOKUP($A211,'Annex 2 Designated EHV charges'!$D:$P,COLUMN(F211)+5,FALSE)=0,"",VLOOKUP($A211,'Annex 2 Designated EHV charges'!$D:$P,COLUMN(F211)+5,FALSE)),"")</f>
        <v/>
      </c>
      <c r="G211" s="210" t="str">
        <f>IFERROR(IF(VLOOKUP($A211,'Annex 2 Designated EHV charges'!$D:$P,COLUMN(G211)+5,FALSE)=0,"",VLOOKUP($A211,'Annex 2 Designated EHV charges'!$D:$P,COLUMN(G211)+5,FALSE)),"")</f>
        <v/>
      </c>
      <c r="H211" s="210" t="str">
        <f>IFERROR(IF(VLOOKUP($A211,'Annex 2 Designated EHV charges'!$D:$P,COLUMN(H211)+5,FALSE)=0,"",VLOOKUP($A211,'Annex 2 Designated EHV charges'!$D:$P,COLUMN(H211)+5,FALSE)),"")</f>
        <v/>
      </c>
    </row>
    <row r="212" spans="1:8" x14ac:dyDescent="0.2">
      <c r="A212" s="204" t="str">
        <f t="array" ref="A212">IFERROR(INDEX('Annex 2 Designated EHV charges'!$D$11:$D$400, MATCH(0, IF(ISBLANK('Annex 2 Designated EHV charges'!$D$11:$D$400),1, COUNTIF(A$4:$A211, 'Annex 2 Designated EHV charges'!$D$11:$D$400)), 0)),"")</f>
        <v/>
      </c>
      <c r="B212" s="203" t="str">
        <f>IF($A212="","",VLOOKUP($A212,'Annex 2 Designated EHV charges'!$D:$O,2,0))</f>
        <v/>
      </c>
      <c r="C212" s="204" t="str">
        <f>IF($A212="","",VLOOKUP($A212,'Annex 2 Designated EHV charges'!$D:$O,3,0))</f>
        <v/>
      </c>
      <c r="D212" s="203" t="str">
        <f>IF($A212="","",VLOOKUP($A212,'Annex 2 Designated EHV charges'!$D:$O,4,0))</f>
        <v/>
      </c>
      <c r="E212" s="211" t="str">
        <f>IFERROR(IF(VLOOKUP($A212,'Annex 2 Designated EHV charges'!$D:$P,COLUMN(E212)+5,FALSE)=0,"",VLOOKUP($A212,'Annex 2 Designated EHV charges'!$D:$P,COLUMN(E212)+5,FALSE)),"")</f>
        <v/>
      </c>
      <c r="F212" s="210" t="str">
        <f>IFERROR(IF(VLOOKUP($A212,'Annex 2 Designated EHV charges'!$D:$P,COLUMN(F212)+5,FALSE)=0,"",VLOOKUP($A212,'Annex 2 Designated EHV charges'!$D:$P,COLUMN(F212)+5,FALSE)),"")</f>
        <v/>
      </c>
      <c r="G212" s="210" t="str">
        <f>IFERROR(IF(VLOOKUP($A212,'Annex 2 Designated EHV charges'!$D:$P,COLUMN(G212)+5,FALSE)=0,"",VLOOKUP($A212,'Annex 2 Designated EHV charges'!$D:$P,COLUMN(G212)+5,FALSE)),"")</f>
        <v/>
      </c>
      <c r="H212" s="210" t="str">
        <f>IFERROR(IF(VLOOKUP($A212,'Annex 2 Designated EHV charges'!$D:$P,COLUMN(H212)+5,FALSE)=0,"",VLOOKUP($A212,'Annex 2 Designated EHV charges'!$D:$P,COLUMN(H212)+5,FALSE)),"")</f>
        <v/>
      </c>
    </row>
    <row r="213" spans="1:8" x14ac:dyDescent="0.2">
      <c r="A213" s="204" t="str">
        <f t="array" ref="A213">IFERROR(INDEX('Annex 2 Designated EHV charges'!$D$11:$D$400, MATCH(0, IF(ISBLANK('Annex 2 Designated EHV charges'!$D$11:$D$400),1, COUNTIF(A$4:$A212, 'Annex 2 Designated EHV charges'!$D$11:$D$400)), 0)),"")</f>
        <v/>
      </c>
      <c r="B213" s="203" t="str">
        <f>IF($A213="","",VLOOKUP($A213,'Annex 2 Designated EHV charges'!$D:$O,2,0))</f>
        <v/>
      </c>
      <c r="C213" s="204" t="str">
        <f>IF($A213="","",VLOOKUP($A213,'Annex 2 Designated EHV charges'!$D:$O,3,0))</f>
        <v/>
      </c>
      <c r="D213" s="203" t="str">
        <f>IF($A213="","",VLOOKUP($A213,'Annex 2 Designated EHV charges'!$D:$O,4,0))</f>
        <v/>
      </c>
      <c r="E213" s="211" t="str">
        <f>IFERROR(IF(VLOOKUP($A213,'Annex 2 Designated EHV charges'!$D:$P,COLUMN(E213)+5,FALSE)=0,"",VLOOKUP($A213,'Annex 2 Designated EHV charges'!$D:$P,COLUMN(E213)+5,FALSE)),"")</f>
        <v/>
      </c>
      <c r="F213" s="210" t="str">
        <f>IFERROR(IF(VLOOKUP($A213,'Annex 2 Designated EHV charges'!$D:$P,COLUMN(F213)+5,FALSE)=0,"",VLOOKUP($A213,'Annex 2 Designated EHV charges'!$D:$P,COLUMN(F213)+5,FALSE)),"")</f>
        <v/>
      </c>
      <c r="G213" s="210" t="str">
        <f>IFERROR(IF(VLOOKUP($A213,'Annex 2 Designated EHV charges'!$D:$P,COLUMN(G213)+5,FALSE)=0,"",VLOOKUP($A213,'Annex 2 Designated EHV charges'!$D:$P,COLUMN(G213)+5,FALSE)),"")</f>
        <v/>
      </c>
      <c r="H213" s="210" t="str">
        <f>IFERROR(IF(VLOOKUP($A213,'Annex 2 Designated EHV charges'!$D:$P,COLUMN(H213)+5,FALSE)=0,"",VLOOKUP($A213,'Annex 2 Designated EHV charges'!$D:$P,COLUMN(H213)+5,FALSE)),"")</f>
        <v/>
      </c>
    </row>
    <row r="214" spans="1:8" x14ac:dyDescent="0.2">
      <c r="A214" s="204" t="str">
        <f t="array" ref="A214">IFERROR(INDEX('Annex 2 Designated EHV charges'!$D$11:$D$400, MATCH(0, IF(ISBLANK('Annex 2 Designated EHV charges'!$D$11:$D$400),1, COUNTIF(A$4:$A213, 'Annex 2 Designated EHV charges'!$D$11:$D$400)), 0)),"")</f>
        <v/>
      </c>
      <c r="B214" s="203" t="str">
        <f>IF($A214="","",VLOOKUP($A214,'Annex 2 Designated EHV charges'!$D:$O,2,0))</f>
        <v/>
      </c>
      <c r="C214" s="204" t="str">
        <f>IF($A214="","",VLOOKUP($A214,'Annex 2 Designated EHV charges'!$D:$O,3,0))</f>
        <v/>
      </c>
      <c r="D214" s="203" t="str">
        <f>IF($A214="","",VLOOKUP($A214,'Annex 2 Designated EHV charges'!$D:$O,4,0))</f>
        <v/>
      </c>
      <c r="E214" s="211" t="str">
        <f>IFERROR(IF(VLOOKUP($A214,'Annex 2 Designated EHV charges'!$D:$P,COLUMN(E214)+5,FALSE)=0,"",VLOOKUP($A214,'Annex 2 Designated EHV charges'!$D:$P,COLUMN(E214)+5,FALSE)),"")</f>
        <v/>
      </c>
      <c r="F214" s="210" t="str">
        <f>IFERROR(IF(VLOOKUP($A214,'Annex 2 Designated EHV charges'!$D:$P,COLUMN(F214)+5,FALSE)=0,"",VLOOKUP($A214,'Annex 2 Designated EHV charges'!$D:$P,COLUMN(F214)+5,FALSE)),"")</f>
        <v/>
      </c>
      <c r="G214" s="210" t="str">
        <f>IFERROR(IF(VLOOKUP($A214,'Annex 2 Designated EHV charges'!$D:$P,COLUMN(G214)+5,FALSE)=0,"",VLOOKUP($A214,'Annex 2 Designated EHV charges'!$D:$P,COLUMN(G214)+5,FALSE)),"")</f>
        <v/>
      </c>
      <c r="H214" s="210" t="str">
        <f>IFERROR(IF(VLOOKUP($A214,'Annex 2 Designated EHV charges'!$D:$P,COLUMN(H214)+5,FALSE)=0,"",VLOOKUP($A214,'Annex 2 Designated EHV charges'!$D:$P,COLUMN(H214)+5,FALSE)),"")</f>
        <v/>
      </c>
    </row>
    <row r="215" spans="1:8" x14ac:dyDescent="0.2">
      <c r="A215" s="204" t="str">
        <f t="array" ref="A215">IFERROR(INDEX('Annex 2 Designated EHV charges'!$D$11:$D$400, MATCH(0, IF(ISBLANK('Annex 2 Designated EHV charges'!$D$11:$D$400),1, COUNTIF(A$4:$A214, 'Annex 2 Designated EHV charges'!$D$11:$D$400)), 0)),"")</f>
        <v/>
      </c>
      <c r="B215" s="203" t="str">
        <f>IF($A215="","",VLOOKUP($A215,'Annex 2 Designated EHV charges'!$D:$O,2,0))</f>
        <v/>
      </c>
      <c r="C215" s="204" t="str">
        <f>IF($A215="","",VLOOKUP($A215,'Annex 2 Designated EHV charges'!$D:$O,3,0))</f>
        <v/>
      </c>
      <c r="D215" s="203" t="str">
        <f>IF($A215="","",VLOOKUP($A215,'Annex 2 Designated EHV charges'!$D:$O,4,0))</f>
        <v/>
      </c>
      <c r="E215" s="211" t="str">
        <f>IFERROR(IF(VLOOKUP($A215,'Annex 2 Designated EHV charges'!$D:$P,COLUMN(E215)+5,FALSE)=0,"",VLOOKUP($A215,'Annex 2 Designated EHV charges'!$D:$P,COLUMN(E215)+5,FALSE)),"")</f>
        <v/>
      </c>
      <c r="F215" s="210" t="str">
        <f>IFERROR(IF(VLOOKUP($A215,'Annex 2 Designated EHV charges'!$D:$P,COLUMN(F215)+5,FALSE)=0,"",VLOOKUP($A215,'Annex 2 Designated EHV charges'!$D:$P,COLUMN(F215)+5,FALSE)),"")</f>
        <v/>
      </c>
      <c r="G215" s="210" t="str">
        <f>IFERROR(IF(VLOOKUP($A215,'Annex 2 Designated EHV charges'!$D:$P,COLUMN(G215)+5,FALSE)=0,"",VLOOKUP($A215,'Annex 2 Designated EHV charges'!$D:$P,COLUMN(G215)+5,FALSE)),"")</f>
        <v/>
      </c>
      <c r="H215" s="210" t="str">
        <f>IFERROR(IF(VLOOKUP($A215,'Annex 2 Designated EHV charges'!$D:$P,COLUMN(H215)+5,FALSE)=0,"",VLOOKUP($A215,'Annex 2 Designated EHV charges'!$D:$P,COLUMN(H215)+5,FALSE)),"")</f>
        <v/>
      </c>
    </row>
    <row r="216" spans="1:8" x14ac:dyDescent="0.2">
      <c r="A216" s="204" t="str">
        <f t="array" ref="A216">IFERROR(INDEX('Annex 2 Designated EHV charges'!$D$11:$D$400, MATCH(0, IF(ISBLANK('Annex 2 Designated EHV charges'!$D$11:$D$400),1, COUNTIF(A$4:$A215, 'Annex 2 Designated EHV charges'!$D$11:$D$400)), 0)),"")</f>
        <v/>
      </c>
      <c r="B216" s="203" t="str">
        <f>IF($A216="","",VLOOKUP($A216,'Annex 2 Designated EHV charges'!$D:$O,2,0))</f>
        <v/>
      </c>
      <c r="C216" s="204" t="str">
        <f>IF($A216="","",VLOOKUP($A216,'Annex 2 Designated EHV charges'!$D:$O,3,0))</f>
        <v/>
      </c>
      <c r="D216" s="203" t="str">
        <f>IF($A216="","",VLOOKUP($A216,'Annex 2 Designated EHV charges'!$D:$O,4,0))</f>
        <v/>
      </c>
      <c r="E216" s="211" t="str">
        <f>IFERROR(IF(VLOOKUP($A216,'Annex 2 Designated EHV charges'!$D:$P,COLUMN(E216)+5,FALSE)=0,"",VLOOKUP($A216,'Annex 2 Designated EHV charges'!$D:$P,COLUMN(E216)+5,FALSE)),"")</f>
        <v/>
      </c>
      <c r="F216" s="210" t="str">
        <f>IFERROR(IF(VLOOKUP($A216,'Annex 2 Designated EHV charges'!$D:$P,COLUMN(F216)+5,FALSE)=0,"",VLOOKUP($A216,'Annex 2 Designated EHV charges'!$D:$P,COLUMN(F216)+5,FALSE)),"")</f>
        <v/>
      </c>
      <c r="G216" s="210" t="str">
        <f>IFERROR(IF(VLOOKUP($A216,'Annex 2 Designated EHV charges'!$D:$P,COLUMN(G216)+5,FALSE)=0,"",VLOOKUP($A216,'Annex 2 Designated EHV charges'!$D:$P,COLUMN(G216)+5,FALSE)),"")</f>
        <v/>
      </c>
      <c r="H216" s="210" t="str">
        <f>IFERROR(IF(VLOOKUP($A216,'Annex 2 Designated EHV charges'!$D:$P,COLUMN(H216)+5,FALSE)=0,"",VLOOKUP($A216,'Annex 2 Designated EHV charges'!$D:$P,COLUMN(H216)+5,FALSE)),"")</f>
        <v/>
      </c>
    </row>
    <row r="217" spans="1:8" x14ac:dyDescent="0.2">
      <c r="A217" s="204" t="str">
        <f t="array" ref="A217">IFERROR(INDEX('Annex 2 Designated EHV charges'!$D$11:$D$400, MATCH(0, IF(ISBLANK('Annex 2 Designated EHV charges'!$D$11:$D$400),1, COUNTIF(A$4:$A216, 'Annex 2 Designated EHV charges'!$D$11:$D$400)), 0)),"")</f>
        <v/>
      </c>
      <c r="B217" s="203" t="str">
        <f>IF($A217="","",VLOOKUP($A217,'Annex 2 Designated EHV charges'!$D:$O,2,0))</f>
        <v/>
      </c>
      <c r="C217" s="204" t="str">
        <f>IF($A217="","",VLOOKUP($A217,'Annex 2 Designated EHV charges'!$D:$O,3,0))</f>
        <v/>
      </c>
      <c r="D217" s="203" t="str">
        <f>IF($A217="","",VLOOKUP($A217,'Annex 2 Designated EHV charges'!$D:$O,4,0))</f>
        <v/>
      </c>
      <c r="E217" s="211" t="str">
        <f>IFERROR(IF(VLOOKUP($A217,'Annex 2 Designated EHV charges'!$D:$P,COLUMN(E217)+5,FALSE)=0,"",VLOOKUP($A217,'Annex 2 Designated EHV charges'!$D:$P,COLUMN(E217)+5,FALSE)),"")</f>
        <v/>
      </c>
      <c r="F217" s="210" t="str">
        <f>IFERROR(IF(VLOOKUP($A217,'Annex 2 Designated EHV charges'!$D:$P,COLUMN(F217)+5,FALSE)=0,"",VLOOKUP($A217,'Annex 2 Designated EHV charges'!$D:$P,COLUMN(F217)+5,FALSE)),"")</f>
        <v/>
      </c>
      <c r="G217" s="210" t="str">
        <f>IFERROR(IF(VLOOKUP($A217,'Annex 2 Designated EHV charges'!$D:$P,COLUMN(G217)+5,FALSE)=0,"",VLOOKUP($A217,'Annex 2 Designated EHV charges'!$D:$P,COLUMN(G217)+5,FALSE)),"")</f>
        <v/>
      </c>
      <c r="H217" s="210" t="str">
        <f>IFERROR(IF(VLOOKUP($A217,'Annex 2 Designated EHV charges'!$D:$P,COLUMN(H217)+5,FALSE)=0,"",VLOOKUP($A217,'Annex 2 Designated EHV charges'!$D:$P,COLUMN(H217)+5,FALSE)),"")</f>
        <v/>
      </c>
    </row>
    <row r="218" spans="1:8" x14ac:dyDescent="0.2">
      <c r="A218" s="204" t="str">
        <f t="array" ref="A218">IFERROR(INDEX('Annex 2 Designated EHV charges'!$D$11:$D$400, MATCH(0, IF(ISBLANK('Annex 2 Designated EHV charges'!$D$11:$D$400),1, COUNTIF(A$4:$A217, 'Annex 2 Designated EHV charges'!$D$11:$D$400)), 0)),"")</f>
        <v/>
      </c>
      <c r="B218" s="203" t="str">
        <f>IF($A218="","",VLOOKUP($A218,'Annex 2 Designated EHV charges'!$D:$O,2,0))</f>
        <v/>
      </c>
      <c r="C218" s="204" t="str">
        <f>IF($A218="","",VLOOKUP($A218,'Annex 2 Designated EHV charges'!$D:$O,3,0))</f>
        <v/>
      </c>
      <c r="D218" s="203" t="str">
        <f>IF($A218="","",VLOOKUP($A218,'Annex 2 Designated EHV charges'!$D:$O,4,0))</f>
        <v/>
      </c>
      <c r="E218" s="211" t="str">
        <f>IFERROR(IF(VLOOKUP($A218,'Annex 2 Designated EHV charges'!$D:$P,COLUMN(E218)+5,FALSE)=0,"",VLOOKUP($A218,'Annex 2 Designated EHV charges'!$D:$P,COLUMN(E218)+5,FALSE)),"")</f>
        <v/>
      </c>
      <c r="F218" s="210" t="str">
        <f>IFERROR(IF(VLOOKUP($A218,'Annex 2 Designated EHV charges'!$D:$P,COLUMN(F218)+5,FALSE)=0,"",VLOOKUP($A218,'Annex 2 Designated EHV charges'!$D:$P,COLUMN(F218)+5,FALSE)),"")</f>
        <v/>
      </c>
      <c r="G218" s="210" t="str">
        <f>IFERROR(IF(VLOOKUP($A218,'Annex 2 Designated EHV charges'!$D:$P,COLUMN(G218)+5,FALSE)=0,"",VLOOKUP($A218,'Annex 2 Designated EHV charges'!$D:$P,COLUMN(G218)+5,FALSE)),"")</f>
        <v/>
      </c>
      <c r="H218" s="210" t="str">
        <f>IFERROR(IF(VLOOKUP($A218,'Annex 2 Designated EHV charges'!$D:$P,COLUMN(H218)+5,FALSE)=0,"",VLOOKUP($A218,'Annex 2 Designated EHV charges'!$D:$P,COLUMN(H218)+5,FALSE)),"")</f>
        <v/>
      </c>
    </row>
    <row r="219" spans="1:8" x14ac:dyDescent="0.2">
      <c r="A219" s="204" t="str">
        <f t="array" ref="A219">IFERROR(INDEX('Annex 2 Designated EHV charges'!$D$11:$D$400, MATCH(0, IF(ISBLANK('Annex 2 Designated EHV charges'!$D$11:$D$400),1, COUNTIF(A$4:$A218, 'Annex 2 Designated EHV charges'!$D$11:$D$400)), 0)),"")</f>
        <v/>
      </c>
      <c r="B219" s="203" t="str">
        <f>IF($A219="","",VLOOKUP($A219,'Annex 2 Designated EHV charges'!$D:$O,2,0))</f>
        <v/>
      </c>
      <c r="C219" s="204" t="str">
        <f>IF($A219="","",VLOOKUP($A219,'Annex 2 Designated EHV charges'!$D:$O,3,0))</f>
        <v/>
      </c>
      <c r="D219" s="203" t="str">
        <f>IF($A219="","",VLOOKUP($A219,'Annex 2 Designated EHV charges'!$D:$O,4,0))</f>
        <v/>
      </c>
      <c r="E219" s="211" t="str">
        <f>IFERROR(IF(VLOOKUP($A219,'Annex 2 Designated EHV charges'!$D:$P,COLUMN(E219)+5,FALSE)=0,"",VLOOKUP($A219,'Annex 2 Designated EHV charges'!$D:$P,COLUMN(E219)+5,FALSE)),"")</f>
        <v/>
      </c>
      <c r="F219" s="210" t="str">
        <f>IFERROR(IF(VLOOKUP($A219,'Annex 2 Designated EHV charges'!$D:$P,COLUMN(F219)+5,FALSE)=0,"",VLOOKUP($A219,'Annex 2 Designated EHV charges'!$D:$P,COLUMN(F219)+5,FALSE)),"")</f>
        <v/>
      </c>
      <c r="G219" s="210" t="str">
        <f>IFERROR(IF(VLOOKUP($A219,'Annex 2 Designated EHV charges'!$D:$P,COLUMN(G219)+5,FALSE)=0,"",VLOOKUP($A219,'Annex 2 Designated EHV charges'!$D:$P,COLUMN(G219)+5,FALSE)),"")</f>
        <v/>
      </c>
      <c r="H219" s="210" t="str">
        <f>IFERROR(IF(VLOOKUP($A219,'Annex 2 Designated EHV charges'!$D:$P,COLUMN(H219)+5,FALSE)=0,"",VLOOKUP($A219,'Annex 2 Designated EHV charges'!$D:$P,COLUMN(H219)+5,FALSE)),"")</f>
        <v/>
      </c>
    </row>
    <row r="220" spans="1:8" x14ac:dyDescent="0.2">
      <c r="A220" s="204" t="str">
        <f t="array" ref="A220">IFERROR(INDEX('Annex 2 Designated EHV charges'!$D$11:$D$400, MATCH(0, IF(ISBLANK('Annex 2 Designated EHV charges'!$D$11:$D$400),1, COUNTIF(A$4:$A219, 'Annex 2 Designated EHV charges'!$D$11:$D$400)), 0)),"")</f>
        <v/>
      </c>
      <c r="B220" s="203" t="str">
        <f>IF($A220="","",VLOOKUP($A220,'Annex 2 Designated EHV charges'!$D:$O,2,0))</f>
        <v/>
      </c>
      <c r="C220" s="204" t="str">
        <f>IF($A220="","",VLOOKUP($A220,'Annex 2 Designated EHV charges'!$D:$O,3,0))</f>
        <v/>
      </c>
      <c r="D220" s="203" t="str">
        <f>IF($A220="","",VLOOKUP($A220,'Annex 2 Designated EHV charges'!$D:$O,4,0))</f>
        <v/>
      </c>
      <c r="E220" s="211" t="str">
        <f>IFERROR(IF(VLOOKUP($A220,'Annex 2 Designated EHV charges'!$D:$P,COLUMN(E220)+5,FALSE)=0,"",VLOOKUP($A220,'Annex 2 Designated EHV charges'!$D:$P,COLUMN(E220)+5,FALSE)),"")</f>
        <v/>
      </c>
      <c r="F220" s="210" t="str">
        <f>IFERROR(IF(VLOOKUP($A220,'Annex 2 Designated EHV charges'!$D:$P,COLUMN(F220)+5,FALSE)=0,"",VLOOKUP($A220,'Annex 2 Designated EHV charges'!$D:$P,COLUMN(F220)+5,FALSE)),"")</f>
        <v/>
      </c>
      <c r="G220" s="210" t="str">
        <f>IFERROR(IF(VLOOKUP($A220,'Annex 2 Designated EHV charges'!$D:$P,COLUMN(G220)+5,FALSE)=0,"",VLOOKUP($A220,'Annex 2 Designated EHV charges'!$D:$P,COLUMN(G220)+5,FALSE)),"")</f>
        <v/>
      </c>
      <c r="H220" s="210" t="str">
        <f>IFERROR(IF(VLOOKUP($A220,'Annex 2 Designated EHV charges'!$D:$P,COLUMN(H220)+5,FALSE)=0,"",VLOOKUP($A220,'Annex 2 Designated EHV charges'!$D:$P,COLUMN(H220)+5,FALSE)),"")</f>
        <v/>
      </c>
    </row>
    <row r="221" spans="1:8" x14ac:dyDescent="0.2">
      <c r="A221" s="204" t="str">
        <f t="array" ref="A221">IFERROR(INDEX('Annex 2 Designated EHV charges'!$D$11:$D$400, MATCH(0, IF(ISBLANK('Annex 2 Designated EHV charges'!$D$11:$D$400),1, COUNTIF(A$4:$A220, 'Annex 2 Designated EHV charges'!$D$11:$D$400)), 0)),"")</f>
        <v/>
      </c>
      <c r="B221" s="203" t="str">
        <f>IF($A221="","",VLOOKUP($A221,'Annex 2 Designated EHV charges'!$D:$O,2,0))</f>
        <v/>
      </c>
      <c r="C221" s="204" t="str">
        <f>IF($A221="","",VLOOKUP($A221,'Annex 2 Designated EHV charges'!$D:$O,3,0))</f>
        <v/>
      </c>
      <c r="D221" s="203" t="str">
        <f>IF($A221="","",VLOOKUP($A221,'Annex 2 Designated EHV charges'!$D:$O,4,0))</f>
        <v/>
      </c>
      <c r="E221" s="211" t="str">
        <f>IFERROR(IF(VLOOKUP($A221,'Annex 2 Designated EHV charges'!$D:$P,COLUMN(E221)+5,FALSE)=0,"",VLOOKUP($A221,'Annex 2 Designated EHV charges'!$D:$P,COLUMN(E221)+5,FALSE)),"")</f>
        <v/>
      </c>
      <c r="F221" s="210" t="str">
        <f>IFERROR(IF(VLOOKUP($A221,'Annex 2 Designated EHV charges'!$D:$P,COLUMN(F221)+5,FALSE)=0,"",VLOOKUP($A221,'Annex 2 Designated EHV charges'!$D:$P,COLUMN(F221)+5,FALSE)),"")</f>
        <v/>
      </c>
      <c r="G221" s="210" t="str">
        <f>IFERROR(IF(VLOOKUP($A221,'Annex 2 Designated EHV charges'!$D:$P,COLUMN(G221)+5,FALSE)=0,"",VLOOKUP($A221,'Annex 2 Designated EHV charges'!$D:$P,COLUMN(G221)+5,FALSE)),"")</f>
        <v/>
      </c>
      <c r="H221" s="210" t="str">
        <f>IFERROR(IF(VLOOKUP($A221,'Annex 2 Designated EHV charges'!$D:$P,COLUMN(H221)+5,FALSE)=0,"",VLOOKUP($A221,'Annex 2 Designated EHV charges'!$D:$P,COLUMN(H221)+5,FALSE)),"")</f>
        <v/>
      </c>
    </row>
    <row r="222" spans="1:8" x14ac:dyDescent="0.2">
      <c r="A222" s="204" t="str">
        <f t="array" ref="A222">IFERROR(INDEX('Annex 2 Designated EHV charges'!$D$11:$D$400, MATCH(0, IF(ISBLANK('Annex 2 Designated EHV charges'!$D$11:$D$400),1, COUNTIF(A$4:$A221, 'Annex 2 Designated EHV charges'!$D$11:$D$400)), 0)),"")</f>
        <v/>
      </c>
      <c r="B222" s="203" t="str">
        <f>IF($A222="","",VLOOKUP($A222,'Annex 2 Designated EHV charges'!$D:$O,2,0))</f>
        <v/>
      </c>
      <c r="C222" s="204" t="str">
        <f>IF($A222="","",VLOOKUP($A222,'Annex 2 Designated EHV charges'!$D:$O,3,0))</f>
        <v/>
      </c>
      <c r="D222" s="203" t="str">
        <f>IF($A222="","",VLOOKUP($A222,'Annex 2 Designated EHV charges'!$D:$O,4,0))</f>
        <v/>
      </c>
      <c r="E222" s="211" t="str">
        <f>IFERROR(IF(VLOOKUP($A222,'Annex 2 Designated EHV charges'!$D:$P,COLUMN(E222)+5,FALSE)=0,"",VLOOKUP($A222,'Annex 2 Designated EHV charges'!$D:$P,COLUMN(E222)+5,FALSE)),"")</f>
        <v/>
      </c>
      <c r="F222" s="210" t="str">
        <f>IFERROR(IF(VLOOKUP($A222,'Annex 2 Designated EHV charges'!$D:$P,COLUMN(F222)+5,FALSE)=0,"",VLOOKUP($A222,'Annex 2 Designated EHV charges'!$D:$P,COLUMN(F222)+5,FALSE)),"")</f>
        <v/>
      </c>
      <c r="G222" s="210" t="str">
        <f>IFERROR(IF(VLOOKUP($A222,'Annex 2 Designated EHV charges'!$D:$P,COLUMN(G222)+5,FALSE)=0,"",VLOOKUP($A222,'Annex 2 Designated EHV charges'!$D:$P,COLUMN(G222)+5,FALSE)),"")</f>
        <v/>
      </c>
      <c r="H222" s="210" t="str">
        <f>IFERROR(IF(VLOOKUP($A222,'Annex 2 Designated EHV charges'!$D:$P,COLUMN(H222)+5,FALSE)=0,"",VLOOKUP($A222,'Annex 2 Designated EHV charges'!$D:$P,COLUMN(H222)+5,FALSE)),"")</f>
        <v/>
      </c>
    </row>
    <row r="223" spans="1:8" x14ac:dyDescent="0.2">
      <c r="A223" s="204" t="str">
        <f t="array" ref="A223">IFERROR(INDEX('Annex 2 Designated EHV charges'!$D$11:$D$400, MATCH(0, IF(ISBLANK('Annex 2 Designated EHV charges'!$D$11:$D$400),1, COUNTIF(A$4:$A222, 'Annex 2 Designated EHV charges'!$D$11:$D$400)), 0)),"")</f>
        <v/>
      </c>
      <c r="B223" s="203" t="str">
        <f>IF($A223="","",VLOOKUP($A223,'Annex 2 Designated EHV charges'!$D:$O,2,0))</f>
        <v/>
      </c>
      <c r="C223" s="204" t="str">
        <f>IF($A223="","",VLOOKUP($A223,'Annex 2 Designated EHV charges'!$D:$O,3,0))</f>
        <v/>
      </c>
      <c r="D223" s="203" t="str">
        <f>IF($A223="","",VLOOKUP($A223,'Annex 2 Designated EHV charges'!$D:$O,4,0))</f>
        <v/>
      </c>
      <c r="E223" s="211" t="str">
        <f>IFERROR(IF(VLOOKUP($A223,'Annex 2 Designated EHV charges'!$D:$P,COLUMN(E223)+5,FALSE)=0,"",VLOOKUP($A223,'Annex 2 Designated EHV charges'!$D:$P,COLUMN(E223)+5,FALSE)),"")</f>
        <v/>
      </c>
      <c r="F223" s="210" t="str">
        <f>IFERROR(IF(VLOOKUP($A223,'Annex 2 Designated EHV charges'!$D:$P,COLUMN(F223)+5,FALSE)=0,"",VLOOKUP($A223,'Annex 2 Designated EHV charges'!$D:$P,COLUMN(F223)+5,FALSE)),"")</f>
        <v/>
      </c>
      <c r="G223" s="210" t="str">
        <f>IFERROR(IF(VLOOKUP($A223,'Annex 2 Designated EHV charges'!$D:$P,COLUMN(G223)+5,FALSE)=0,"",VLOOKUP($A223,'Annex 2 Designated EHV charges'!$D:$P,COLUMN(G223)+5,FALSE)),"")</f>
        <v/>
      </c>
      <c r="H223" s="210" t="str">
        <f>IFERROR(IF(VLOOKUP($A223,'Annex 2 Designated EHV charges'!$D:$P,COLUMN(H223)+5,FALSE)=0,"",VLOOKUP($A223,'Annex 2 Designated EHV charges'!$D:$P,COLUMN(H223)+5,FALSE)),"")</f>
        <v/>
      </c>
    </row>
    <row r="224" spans="1:8" x14ac:dyDescent="0.2">
      <c r="A224" s="204" t="str">
        <f t="array" ref="A224">IFERROR(INDEX('Annex 2 Designated EHV charges'!$D$11:$D$400, MATCH(0, IF(ISBLANK('Annex 2 Designated EHV charges'!$D$11:$D$400),1, COUNTIF(A$4:$A223, 'Annex 2 Designated EHV charges'!$D$11:$D$400)), 0)),"")</f>
        <v/>
      </c>
      <c r="B224" s="203" t="str">
        <f>IF($A224="","",VLOOKUP($A224,'Annex 2 Designated EHV charges'!$D:$O,2,0))</f>
        <v/>
      </c>
      <c r="C224" s="204" t="str">
        <f>IF($A224="","",VLOOKUP($A224,'Annex 2 Designated EHV charges'!$D:$O,3,0))</f>
        <v/>
      </c>
      <c r="D224" s="203" t="str">
        <f>IF($A224="","",VLOOKUP($A224,'Annex 2 Designated EHV charges'!$D:$O,4,0))</f>
        <v/>
      </c>
      <c r="E224" s="211" t="str">
        <f>IFERROR(IF(VLOOKUP($A224,'Annex 2 Designated EHV charges'!$D:$P,COLUMN(E224)+5,FALSE)=0,"",VLOOKUP($A224,'Annex 2 Designated EHV charges'!$D:$P,COLUMN(E224)+5,FALSE)),"")</f>
        <v/>
      </c>
      <c r="F224" s="210" t="str">
        <f>IFERROR(IF(VLOOKUP($A224,'Annex 2 Designated EHV charges'!$D:$P,COLUMN(F224)+5,FALSE)=0,"",VLOOKUP($A224,'Annex 2 Designated EHV charges'!$D:$P,COLUMN(F224)+5,FALSE)),"")</f>
        <v/>
      </c>
      <c r="G224" s="210" t="str">
        <f>IFERROR(IF(VLOOKUP($A224,'Annex 2 Designated EHV charges'!$D:$P,COLUMN(G224)+5,FALSE)=0,"",VLOOKUP($A224,'Annex 2 Designated EHV charges'!$D:$P,COLUMN(G224)+5,FALSE)),"")</f>
        <v/>
      </c>
      <c r="H224" s="210" t="str">
        <f>IFERROR(IF(VLOOKUP($A224,'Annex 2 Designated EHV charges'!$D:$P,COLUMN(H224)+5,FALSE)=0,"",VLOOKUP($A224,'Annex 2 Designated EHV charges'!$D:$P,COLUMN(H224)+5,FALSE)),"")</f>
        <v/>
      </c>
    </row>
    <row r="225" spans="1:8" x14ac:dyDescent="0.2">
      <c r="A225" s="204" t="str">
        <f t="array" ref="A225">IFERROR(INDEX('Annex 2 Designated EHV charges'!$D$11:$D$400, MATCH(0, IF(ISBLANK('Annex 2 Designated EHV charges'!$D$11:$D$400),1, COUNTIF(A$4:$A224, 'Annex 2 Designated EHV charges'!$D$11:$D$400)), 0)),"")</f>
        <v/>
      </c>
      <c r="B225" s="203" t="str">
        <f>IF($A225="","",VLOOKUP($A225,'Annex 2 Designated EHV charges'!$D:$O,2,0))</f>
        <v/>
      </c>
      <c r="C225" s="204" t="str">
        <f>IF($A225="","",VLOOKUP($A225,'Annex 2 Designated EHV charges'!$D:$O,3,0))</f>
        <v/>
      </c>
      <c r="D225" s="203" t="str">
        <f>IF($A225="","",VLOOKUP($A225,'Annex 2 Designated EHV charges'!$D:$O,4,0))</f>
        <v/>
      </c>
      <c r="E225" s="211" t="str">
        <f>IFERROR(IF(VLOOKUP($A225,'Annex 2 Designated EHV charges'!$D:$P,COLUMN(E225)+5,FALSE)=0,"",VLOOKUP($A225,'Annex 2 Designated EHV charges'!$D:$P,COLUMN(E225)+5,FALSE)),"")</f>
        <v/>
      </c>
      <c r="F225" s="210" t="str">
        <f>IFERROR(IF(VLOOKUP($A225,'Annex 2 Designated EHV charges'!$D:$P,COLUMN(F225)+5,FALSE)=0,"",VLOOKUP($A225,'Annex 2 Designated EHV charges'!$D:$P,COLUMN(F225)+5,FALSE)),"")</f>
        <v/>
      </c>
      <c r="G225" s="210" t="str">
        <f>IFERROR(IF(VLOOKUP($A225,'Annex 2 Designated EHV charges'!$D:$P,COLUMN(G225)+5,FALSE)=0,"",VLOOKUP($A225,'Annex 2 Designated EHV charges'!$D:$P,COLUMN(G225)+5,FALSE)),"")</f>
        <v/>
      </c>
      <c r="H225" s="210" t="str">
        <f>IFERROR(IF(VLOOKUP($A225,'Annex 2 Designated EHV charges'!$D:$P,COLUMN(H225)+5,FALSE)=0,"",VLOOKUP($A225,'Annex 2 Designated EHV charges'!$D:$P,COLUMN(H225)+5,FALSE)),"")</f>
        <v/>
      </c>
    </row>
    <row r="226" spans="1:8" x14ac:dyDescent="0.2">
      <c r="A226" s="204" t="str">
        <f t="array" ref="A226">IFERROR(INDEX('Annex 2 Designated EHV charges'!$D$11:$D$400, MATCH(0, IF(ISBLANK('Annex 2 Designated EHV charges'!$D$11:$D$400),1, COUNTIF(A$4:$A225, 'Annex 2 Designated EHV charges'!$D$11:$D$400)), 0)),"")</f>
        <v/>
      </c>
      <c r="B226" s="203" t="str">
        <f>IF($A226="","",VLOOKUP($A226,'Annex 2 Designated EHV charges'!$D:$O,2,0))</f>
        <v/>
      </c>
      <c r="C226" s="204" t="str">
        <f>IF($A226="","",VLOOKUP($A226,'Annex 2 Designated EHV charges'!$D:$O,3,0))</f>
        <v/>
      </c>
      <c r="D226" s="203" t="str">
        <f>IF($A226="","",VLOOKUP($A226,'Annex 2 Designated EHV charges'!$D:$O,4,0))</f>
        <v/>
      </c>
      <c r="E226" s="211" t="str">
        <f>IFERROR(IF(VLOOKUP($A226,'Annex 2 Designated EHV charges'!$D:$P,COLUMN(E226)+5,FALSE)=0,"",VLOOKUP($A226,'Annex 2 Designated EHV charges'!$D:$P,COLUMN(E226)+5,FALSE)),"")</f>
        <v/>
      </c>
      <c r="F226" s="210" t="str">
        <f>IFERROR(IF(VLOOKUP($A226,'Annex 2 Designated EHV charges'!$D:$P,COLUMN(F226)+5,FALSE)=0,"",VLOOKUP($A226,'Annex 2 Designated EHV charges'!$D:$P,COLUMN(F226)+5,FALSE)),"")</f>
        <v/>
      </c>
      <c r="G226" s="210" t="str">
        <f>IFERROR(IF(VLOOKUP($A226,'Annex 2 Designated EHV charges'!$D:$P,COLUMN(G226)+5,FALSE)=0,"",VLOOKUP($A226,'Annex 2 Designated EHV charges'!$D:$P,COLUMN(G226)+5,FALSE)),"")</f>
        <v/>
      </c>
      <c r="H226" s="210" t="str">
        <f>IFERROR(IF(VLOOKUP($A226,'Annex 2 Designated EHV charges'!$D:$P,COLUMN(H226)+5,FALSE)=0,"",VLOOKUP($A226,'Annex 2 Designated EHV charges'!$D:$P,COLUMN(H226)+5,FALSE)),"")</f>
        <v/>
      </c>
    </row>
    <row r="227" spans="1:8" x14ac:dyDescent="0.2">
      <c r="A227" s="204" t="str">
        <f t="array" ref="A227">IFERROR(INDEX('Annex 2 Designated EHV charges'!$D$11:$D$400, MATCH(0, IF(ISBLANK('Annex 2 Designated EHV charges'!$D$11:$D$400),1, COUNTIF(A$4:$A226, 'Annex 2 Designated EHV charges'!$D$11:$D$400)), 0)),"")</f>
        <v/>
      </c>
      <c r="B227" s="203" t="str">
        <f>IF($A227="","",VLOOKUP($A227,'Annex 2 Designated EHV charges'!$D:$O,2,0))</f>
        <v/>
      </c>
      <c r="C227" s="204" t="str">
        <f>IF($A227="","",VLOOKUP($A227,'Annex 2 Designated EHV charges'!$D:$O,3,0))</f>
        <v/>
      </c>
      <c r="D227" s="203" t="str">
        <f>IF($A227="","",VLOOKUP($A227,'Annex 2 Designated EHV charges'!$D:$O,4,0))</f>
        <v/>
      </c>
      <c r="E227" s="211" t="str">
        <f>IFERROR(IF(VLOOKUP($A227,'Annex 2 Designated EHV charges'!$D:$P,COLUMN(E227)+5,FALSE)=0,"",VLOOKUP($A227,'Annex 2 Designated EHV charges'!$D:$P,COLUMN(E227)+5,FALSE)),"")</f>
        <v/>
      </c>
      <c r="F227" s="210" t="str">
        <f>IFERROR(IF(VLOOKUP($A227,'Annex 2 Designated EHV charges'!$D:$P,COLUMN(F227)+5,FALSE)=0,"",VLOOKUP($A227,'Annex 2 Designated EHV charges'!$D:$P,COLUMN(F227)+5,FALSE)),"")</f>
        <v/>
      </c>
      <c r="G227" s="210" t="str">
        <f>IFERROR(IF(VLOOKUP($A227,'Annex 2 Designated EHV charges'!$D:$P,COLUMN(G227)+5,FALSE)=0,"",VLOOKUP($A227,'Annex 2 Designated EHV charges'!$D:$P,COLUMN(G227)+5,FALSE)),"")</f>
        <v/>
      </c>
      <c r="H227" s="210" t="str">
        <f>IFERROR(IF(VLOOKUP($A227,'Annex 2 Designated EHV charges'!$D:$P,COLUMN(H227)+5,FALSE)=0,"",VLOOKUP($A227,'Annex 2 Designated EHV charges'!$D:$P,COLUMN(H227)+5,FALSE)),"")</f>
        <v/>
      </c>
    </row>
    <row r="228" spans="1:8" x14ac:dyDescent="0.2">
      <c r="A228" s="204" t="str">
        <f t="array" ref="A228">IFERROR(INDEX('Annex 2 Designated EHV charges'!$D$11:$D$400, MATCH(0, IF(ISBLANK('Annex 2 Designated EHV charges'!$D$11:$D$400),1, COUNTIF(A$4:$A227, 'Annex 2 Designated EHV charges'!$D$11:$D$400)), 0)),"")</f>
        <v/>
      </c>
      <c r="B228" s="203" t="str">
        <f>IF($A228="","",VLOOKUP($A228,'Annex 2 Designated EHV charges'!$D:$O,2,0))</f>
        <v/>
      </c>
      <c r="C228" s="204" t="str">
        <f>IF($A228="","",VLOOKUP($A228,'Annex 2 Designated EHV charges'!$D:$O,3,0))</f>
        <v/>
      </c>
      <c r="D228" s="203" t="str">
        <f>IF($A228="","",VLOOKUP($A228,'Annex 2 Designated EHV charges'!$D:$O,4,0))</f>
        <v/>
      </c>
      <c r="E228" s="211" t="str">
        <f>IFERROR(IF(VLOOKUP($A228,'Annex 2 Designated EHV charges'!$D:$P,COLUMN(E228)+5,FALSE)=0,"",VLOOKUP($A228,'Annex 2 Designated EHV charges'!$D:$P,COLUMN(E228)+5,FALSE)),"")</f>
        <v/>
      </c>
      <c r="F228" s="210" t="str">
        <f>IFERROR(IF(VLOOKUP($A228,'Annex 2 Designated EHV charges'!$D:$P,COLUMN(F228)+5,FALSE)=0,"",VLOOKUP($A228,'Annex 2 Designated EHV charges'!$D:$P,COLUMN(F228)+5,FALSE)),"")</f>
        <v/>
      </c>
      <c r="G228" s="210" t="str">
        <f>IFERROR(IF(VLOOKUP($A228,'Annex 2 Designated EHV charges'!$D:$P,COLUMN(G228)+5,FALSE)=0,"",VLOOKUP($A228,'Annex 2 Designated EHV charges'!$D:$P,COLUMN(G228)+5,FALSE)),"")</f>
        <v/>
      </c>
      <c r="H228" s="210" t="str">
        <f>IFERROR(IF(VLOOKUP($A228,'Annex 2 Designated EHV charges'!$D:$P,COLUMN(H228)+5,FALSE)=0,"",VLOOKUP($A228,'Annex 2 Designated EHV charges'!$D:$P,COLUMN(H228)+5,FALSE)),"")</f>
        <v/>
      </c>
    </row>
    <row r="229" spans="1:8" x14ac:dyDescent="0.2">
      <c r="A229" s="204" t="str">
        <f t="array" ref="A229">IFERROR(INDEX('Annex 2 Designated EHV charges'!$D$11:$D$400, MATCH(0, IF(ISBLANK('Annex 2 Designated EHV charges'!$D$11:$D$400),1, COUNTIF(A$4:$A228, 'Annex 2 Designated EHV charges'!$D$11:$D$400)), 0)),"")</f>
        <v/>
      </c>
      <c r="B229" s="203" t="str">
        <f>IF($A229="","",VLOOKUP($A229,'Annex 2 Designated EHV charges'!$D:$O,2,0))</f>
        <v/>
      </c>
      <c r="C229" s="204" t="str">
        <f>IF($A229="","",VLOOKUP($A229,'Annex 2 Designated EHV charges'!$D:$O,3,0))</f>
        <v/>
      </c>
      <c r="D229" s="203" t="str">
        <f>IF($A229="","",VLOOKUP($A229,'Annex 2 Designated EHV charges'!$D:$O,4,0))</f>
        <v/>
      </c>
      <c r="E229" s="211" t="str">
        <f>IFERROR(IF(VLOOKUP($A229,'Annex 2 Designated EHV charges'!$D:$P,COLUMN(E229)+5,FALSE)=0,"",VLOOKUP($A229,'Annex 2 Designated EHV charges'!$D:$P,COLUMN(E229)+5,FALSE)),"")</f>
        <v/>
      </c>
      <c r="F229" s="210" t="str">
        <f>IFERROR(IF(VLOOKUP($A229,'Annex 2 Designated EHV charges'!$D:$P,COLUMN(F229)+5,FALSE)=0,"",VLOOKUP($A229,'Annex 2 Designated EHV charges'!$D:$P,COLUMN(F229)+5,FALSE)),"")</f>
        <v/>
      </c>
      <c r="G229" s="210" t="str">
        <f>IFERROR(IF(VLOOKUP($A229,'Annex 2 Designated EHV charges'!$D:$P,COLUMN(G229)+5,FALSE)=0,"",VLOOKUP($A229,'Annex 2 Designated EHV charges'!$D:$P,COLUMN(G229)+5,FALSE)),"")</f>
        <v/>
      </c>
      <c r="H229" s="210" t="str">
        <f>IFERROR(IF(VLOOKUP($A229,'Annex 2 Designated EHV charges'!$D:$P,COLUMN(H229)+5,FALSE)=0,"",VLOOKUP($A229,'Annex 2 Designated EHV charges'!$D:$P,COLUMN(H229)+5,FALSE)),"")</f>
        <v/>
      </c>
    </row>
    <row r="230" spans="1:8" x14ac:dyDescent="0.2">
      <c r="A230" s="204" t="str">
        <f t="array" ref="A230">IFERROR(INDEX('Annex 2 Designated EHV charges'!$D$11:$D$400, MATCH(0, IF(ISBLANK('Annex 2 Designated EHV charges'!$D$11:$D$400),1, COUNTIF(A$4:$A229, 'Annex 2 Designated EHV charges'!$D$11:$D$400)), 0)),"")</f>
        <v/>
      </c>
      <c r="B230" s="203" t="str">
        <f>IF($A230="","",VLOOKUP($A230,'Annex 2 Designated EHV charges'!$D:$O,2,0))</f>
        <v/>
      </c>
      <c r="C230" s="204" t="str">
        <f>IF($A230="","",VLOOKUP($A230,'Annex 2 Designated EHV charges'!$D:$O,3,0))</f>
        <v/>
      </c>
      <c r="D230" s="203" t="str">
        <f>IF($A230="","",VLOOKUP($A230,'Annex 2 Designated EHV charges'!$D:$O,4,0))</f>
        <v/>
      </c>
      <c r="E230" s="211" t="str">
        <f>IFERROR(IF(VLOOKUP($A230,'Annex 2 Designated EHV charges'!$D:$P,COLUMN(E230)+5,FALSE)=0,"",VLOOKUP($A230,'Annex 2 Designated EHV charges'!$D:$P,COLUMN(E230)+5,FALSE)),"")</f>
        <v/>
      </c>
      <c r="F230" s="210" t="str">
        <f>IFERROR(IF(VLOOKUP($A230,'Annex 2 Designated EHV charges'!$D:$P,COLUMN(F230)+5,FALSE)=0,"",VLOOKUP($A230,'Annex 2 Designated EHV charges'!$D:$P,COLUMN(F230)+5,FALSE)),"")</f>
        <v/>
      </c>
      <c r="G230" s="210" t="str">
        <f>IFERROR(IF(VLOOKUP($A230,'Annex 2 Designated EHV charges'!$D:$P,COLUMN(G230)+5,FALSE)=0,"",VLOOKUP($A230,'Annex 2 Designated EHV charges'!$D:$P,COLUMN(G230)+5,FALSE)),"")</f>
        <v/>
      </c>
      <c r="H230" s="210" t="str">
        <f>IFERROR(IF(VLOOKUP($A230,'Annex 2 Designated EHV charges'!$D:$P,COLUMN(H230)+5,FALSE)=0,"",VLOOKUP($A230,'Annex 2 Designated EHV charges'!$D:$P,COLUMN(H230)+5,FALSE)),"")</f>
        <v/>
      </c>
    </row>
    <row r="231" spans="1:8" x14ac:dyDescent="0.2">
      <c r="A231" s="204" t="str">
        <f t="array" ref="A231">IFERROR(INDEX('Annex 2 Designated EHV charges'!$D$11:$D$400, MATCH(0, IF(ISBLANK('Annex 2 Designated EHV charges'!$D$11:$D$400),1, COUNTIF(A$4:$A230, 'Annex 2 Designated EHV charges'!$D$11:$D$400)), 0)),"")</f>
        <v/>
      </c>
      <c r="B231" s="203" t="str">
        <f>IF($A231="","",VLOOKUP($A231,'Annex 2 Designated EHV charges'!$D:$O,2,0))</f>
        <v/>
      </c>
      <c r="C231" s="204" t="str">
        <f>IF($A231="","",VLOOKUP($A231,'Annex 2 Designated EHV charges'!$D:$O,3,0))</f>
        <v/>
      </c>
      <c r="D231" s="203" t="str">
        <f>IF($A231="","",VLOOKUP($A231,'Annex 2 Designated EHV charges'!$D:$O,4,0))</f>
        <v/>
      </c>
      <c r="E231" s="211" t="str">
        <f>IFERROR(IF(VLOOKUP($A231,'Annex 2 Designated EHV charges'!$D:$P,COLUMN(E231)+5,FALSE)=0,"",VLOOKUP($A231,'Annex 2 Designated EHV charges'!$D:$P,COLUMN(E231)+5,FALSE)),"")</f>
        <v/>
      </c>
      <c r="F231" s="210" t="str">
        <f>IFERROR(IF(VLOOKUP($A231,'Annex 2 Designated EHV charges'!$D:$P,COLUMN(F231)+5,FALSE)=0,"",VLOOKUP($A231,'Annex 2 Designated EHV charges'!$D:$P,COLUMN(F231)+5,FALSE)),"")</f>
        <v/>
      </c>
      <c r="G231" s="210" t="str">
        <f>IFERROR(IF(VLOOKUP($A231,'Annex 2 Designated EHV charges'!$D:$P,COLUMN(G231)+5,FALSE)=0,"",VLOOKUP($A231,'Annex 2 Designated EHV charges'!$D:$P,COLUMN(G231)+5,FALSE)),"")</f>
        <v/>
      </c>
      <c r="H231" s="210" t="str">
        <f>IFERROR(IF(VLOOKUP($A231,'Annex 2 Designated EHV charges'!$D:$P,COLUMN(H231)+5,FALSE)=0,"",VLOOKUP($A231,'Annex 2 Designated EHV charges'!$D:$P,COLUMN(H231)+5,FALSE)),"")</f>
        <v/>
      </c>
    </row>
    <row r="232" spans="1:8" x14ac:dyDescent="0.2">
      <c r="A232" s="204" t="str">
        <f t="array" ref="A232">IFERROR(INDEX('Annex 2 Designated EHV charges'!$D$11:$D$400, MATCH(0, IF(ISBLANK('Annex 2 Designated EHV charges'!$D$11:$D$400),1, COUNTIF(A$4:$A231, 'Annex 2 Designated EHV charges'!$D$11:$D$400)), 0)),"")</f>
        <v/>
      </c>
      <c r="B232" s="203" t="str">
        <f>IF($A232="","",VLOOKUP($A232,'Annex 2 Designated EHV charges'!$D:$O,2,0))</f>
        <v/>
      </c>
      <c r="C232" s="204" t="str">
        <f>IF($A232="","",VLOOKUP($A232,'Annex 2 Designated EHV charges'!$D:$O,3,0))</f>
        <v/>
      </c>
      <c r="D232" s="203" t="str">
        <f>IF($A232="","",VLOOKUP($A232,'Annex 2 Designated EHV charges'!$D:$O,4,0))</f>
        <v/>
      </c>
      <c r="E232" s="211" t="str">
        <f>IFERROR(IF(VLOOKUP($A232,'Annex 2 Designated EHV charges'!$D:$P,COLUMN(E232)+5,FALSE)=0,"",VLOOKUP($A232,'Annex 2 Designated EHV charges'!$D:$P,COLUMN(E232)+5,FALSE)),"")</f>
        <v/>
      </c>
      <c r="F232" s="210" t="str">
        <f>IFERROR(IF(VLOOKUP($A232,'Annex 2 Designated EHV charges'!$D:$P,COLUMN(F232)+5,FALSE)=0,"",VLOOKUP($A232,'Annex 2 Designated EHV charges'!$D:$P,COLUMN(F232)+5,FALSE)),"")</f>
        <v/>
      </c>
      <c r="G232" s="210" t="str">
        <f>IFERROR(IF(VLOOKUP($A232,'Annex 2 Designated EHV charges'!$D:$P,COLUMN(G232)+5,FALSE)=0,"",VLOOKUP($A232,'Annex 2 Designated EHV charges'!$D:$P,COLUMN(G232)+5,FALSE)),"")</f>
        <v/>
      </c>
      <c r="H232" s="210" t="str">
        <f>IFERROR(IF(VLOOKUP($A232,'Annex 2 Designated EHV charges'!$D:$P,COLUMN(H232)+5,FALSE)=0,"",VLOOKUP($A232,'Annex 2 Designated EHV charges'!$D:$P,COLUMN(H232)+5,FALSE)),"")</f>
        <v/>
      </c>
    </row>
    <row r="233" spans="1:8" x14ac:dyDescent="0.2">
      <c r="A233" s="204" t="str">
        <f t="array" ref="A233">IFERROR(INDEX('Annex 2 Designated EHV charges'!$D$11:$D$400, MATCH(0, IF(ISBLANK('Annex 2 Designated EHV charges'!$D$11:$D$400),1, COUNTIF(A$4:$A232, 'Annex 2 Designated EHV charges'!$D$11:$D$400)), 0)),"")</f>
        <v/>
      </c>
      <c r="B233" s="203" t="str">
        <f>IF($A233="","",VLOOKUP($A233,'Annex 2 Designated EHV charges'!$D:$O,2,0))</f>
        <v/>
      </c>
      <c r="C233" s="204" t="str">
        <f>IF($A233="","",VLOOKUP($A233,'Annex 2 Designated EHV charges'!$D:$O,3,0))</f>
        <v/>
      </c>
      <c r="D233" s="203" t="str">
        <f>IF($A233="","",VLOOKUP($A233,'Annex 2 Designated EHV charges'!$D:$O,4,0))</f>
        <v/>
      </c>
      <c r="E233" s="211" t="str">
        <f>IFERROR(IF(VLOOKUP($A233,'Annex 2 Designated EHV charges'!$D:$P,COLUMN(E233)+5,FALSE)=0,"",VLOOKUP($A233,'Annex 2 Designated EHV charges'!$D:$P,COLUMN(E233)+5,FALSE)),"")</f>
        <v/>
      </c>
      <c r="F233" s="210" t="str">
        <f>IFERROR(IF(VLOOKUP($A233,'Annex 2 Designated EHV charges'!$D:$P,COLUMN(F233)+5,FALSE)=0,"",VLOOKUP($A233,'Annex 2 Designated EHV charges'!$D:$P,COLUMN(F233)+5,FALSE)),"")</f>
        <v/>
      </c>
      <c r="G233" s="210" t="str">
        <f>IFERROR(IF(VLOOKUP($A233,'Annex 2 Designated EHV charges'!$D:$P,COLUMN(G233)+5,FALSE)=0,"",VLOOKUP($A233,'Annex 2 Designated EHV charges'!$D:$P,COLUMN(G233)+5,FALSE)),"")</f>
        <v/>
      </c>
      <c r="H233" s="210" t="str">
        <f>IFERROR(IF(VLOOKUP($A233,'Annex 2 Designated EHV charges'!$D:$P,COLUMN(H233)+5,FALSE)=0,"",VLOOKUP($A233,'Annex 2 Designated EHV charges'!$D:$P,COLUMN(H233)+5,FALSE)),"")</f>
        <v/>
      </c>
    </row>
    <row r="234" spans="1:8" x14ac:dyDescent="0.2">
      <c r="A234" s="204" t="str">
        <f t="array" ref="A234">IFERROR(INDEX('Annex 2 Designated EHV charges'!$D$11:$D$400, MATCH(0, IF(ISBLANK('Annex 2 Designated EHV charges'!$D$11:$D$400),1, COUNTIF(A$4:$A233, 'Annex 2 Designated EHV charges'!$D$11:$D$400)), 0)),"")</f>
        <v/>
      </c>
      <c r="B234" s="203" t="str">
        <f>IF($A234="","",VLOOKUP($A234,'Annex 2 Designated EHV charges'!$D:$O,2,0))</f>
        <v/>
      </c>
      <c r="C234" s="204" t="str">
        <f>IF($A234="","",VLOOKUP($A234,'Annex 2 Designated EHV charges'!$D:$O,3,0))</f>
        <v/>
      </c>
      <c r="D234" s="203" t="str">
        <f>IF($A234="","",VLOOKUP($A234,'Annex 2 Designated EHV charges'!$D:$O,4,0))</f>
        <v/>
      </c>
      <c r="E234" s="211" t="str">
        <f>IFERROR(IF(VLOOKUP($A234,'Annex 2 Designated EHV charges'!$D:$P,COLUMN(E234)+5,FALSE)=0,"",VLOOKUP($A234,'Annex 2 Designated EHV charges'!$D:$P,COLUMN(E234)+5,FALSE)),"")</f>
        <v/>
      </c>
      <c r="F234" s="210" t="str">
        <f>IFERROR(IF(VLOOKUP($A234,'Annex 2 Designated EHV charges'!$D:$P,COLUMN(F234)+5,FALSE)=0,"",VLOOKUP($A234,'Annex 2 Designated EHV charges'!$D:$P,COLUMN(F234)+5,FALSE)),"")</f>
        <v/>
      </c>
      <c r="G234" s="210" t="str">
        <f>IFERROR(IF(VLOOKUP($A234,'Annex 2 Designated EHV charges'!$D:$P,COLUMN(G234)+5,FALSE)=0,"",VLOOKUP($A234,'Annex 2 Designated EHV charges'!$D:$P,COLUMN(G234)+5,FALSE)),"")</f>
        <v/>
      </c>
      <c r="H234" s="210" t="str">
        <f>IFERROR(IF(VLOOKUP($A234,'Annex 2 Designated EHV charges'!$D:$P,COLUMN(H234)+5,FALSE)=0,"",VLOOKUP($A234,'Annex 2 Designated EHV charges'!$D:$P,COLUMN(H234)+5,FALSE)),"")</f>
        <v/>
      </c>
    </row>
    <row r="235" spans="1:8" x14ac:dyDescent="0.2">
      <c r="A235" s="204" t="str">
        <f t="array" ref="A235">IFERROR(INDEX('Annex 2 Designated EHV charges'!$D$11:$D$400, MATCH(0, IF(ISBLANK('Annex 2 Designated EHV charges'!$D$11:$D$400),1, COUNTIF(A$4:$A234, 'Annex 2 Designated EHV charges'!$D$11:$D$400)), 0)),"")</f>
        <v/>
      </c>
      <c r="B235" s="203" t="str">
        <f>IF($A235="","",VLOOKUP($A235,'Annex 2 Designated EHV charges'!$D:$O,2,0))</f>
        <v/>
      </c>
      <c r="C235" s="204" t="str">
        <f>IF($A235="","",VLOOKUP($A235,'Annex 2 Designated EHV charges'!$D:$O,3,0))</f>
        <v/>
      </c>
      <c r="D235" s="203" t="str">
        <f>IF($A235="","",VLOOKUP($A235,'Annex 2 Designated EHV charges'!$D:$O,4,0))</f>
        <v/>
      </c>
      <c r="E235" s="211" t="str">
        <f>IFERROR(IF(VLOOKUP($A235,'Annex 2 Designated EHV charges'!$D:$P,COLUMN(E235)+5,FALSE)=0,"",VLOOKUP($A235,'Annex 2 Designated EHV charges'!$D:$P,COLUMN(E235)+5,FALSE)),"")</f>
        <v/>
      </c>
      <c r="F235" s="210" t="str">
        <f>IFERROR(IF(VLOOKUP($A235,'Annex 2 Designated EHV charges'!$D:$P,COLUMN(F235)+5,FALSE)=0,"",VLOOKUP($A235,'Annex 2 Designated EHV charges'!$D:$P,COLUMN(F235)+5,FALSE)),"")</f>
        <v/>
      </c>
      <c r="G235" s="210" t="str">
        <f>IFERROR(IF(VLOOKUP($A235,'Annex 2 Designated EHV charges'!$D:$P,COLUMN(G235)+5,FALSE)=0,"",VLOOKUP($A235,'Annex 2 Designated EHV charges'!$D:$P,COLUMN(G235)+5,FALSE)),"")</f>
        <v/>
      </c>
      <c r="H235" s="210" t="str">
        <f>IFERROR(IF(VLOOKUP($A235,'Annex 2 Designated EHV charges'!$D:$P,COLUMN(H235)+5,FALSE)=0,"",VLOOKUP($A235,'Annex 2 Designated EHV charges'!$D:$P,COLUMN(H235)+5,FALSE)),"")</f>
        <v/>
      </c>
    </row>
    <row r="236" spans="1:8" x14ac:dyDescent="0.2">
      <c r="A236" s="204" t="str">
        <f t="array" ref="A236">IFERROR(INDEX('Annex 2 Designated EHV charges'!$D$11:$D$400, MATCH(0, IF(ISBLANK('Annex 2 Designated EHV charges'!$D$11:$D$400),1, COUNTIF(A$4:$A235, 'Annex 2 Designated EHV charges'!$D$11:$D$400)), 0)),"")</f>
        <v/>
      </c>
      <c r="B236" s="203" t="str">
        <f>IF($A236="","",VLOOKUP($A236,'Annex 2 Designated EHV charges'!$D:$O,2,0))</f>
        <v/>
      </c>
      <c r="C236" s="204" t="str">
        <f>IF($A236="","",VLOOKUP($A236,'Annex 2 Designated EHV charges'!$D:$O,3,0))</f>
        <v/>
      </c>
      <c r="D236" s="203" t="str">
        <f>IF($A236="","",VLOOKUP($A236,'Annex 2 Designated EHV charges'!$D:$O,4,0))</f>
        <v/>
      </c>
      <c r="E236" s="211" t="str">
        <f>IFERROR(IF(VLOOKUP($A236,'Annex 2 Designated EHV charges'!$D:$P,COLUMN(E236)+5,FALSE)=0,"",VLOOKUP($A236,'Annex 2 Designated EHV charges'!$D:$P,COLUMN(E236)+5,FALSE)),"")</f>
        <v/>
      </c>
      <c r="F236" s="210" t="str">
        <f>IFERROR(IF(VLOOKUP($A236,'Annex 2 Designated EHV charges'!$D:$P,COLUMN(F236)+5,FALSE)=0,"",VLOOKUP($A236,'Annex 2 Designated EHV charges'!$D:$P,COLUMN(F236)+5,FALSE)),"")</f>
        <v/>
      </c>
      <c r="G236" s="210" t="str">
        <f>IFERROR(IF(VLOOKUP($A236,'Annex 2 Designated EHV charges'!$D:$P,COLUMN(G236)+5,FALSE)=0,"",VLOOKUP($A236,'Annex 2 Designated EHV charges'!$D:$P,COLUMN(G236)+5,FALSE)),"")</f>
        <v/>
      </c>
      <c r="H236" s="210" t="str">
        <f>IFERROR(IF(VLOOKUP($A236,'Annex 2 Designated EHV charges'!$D:$P,COLUMN(H236)+5,FALSE)=0,"",VLOOKUP($A236,'Annex 2 Designated EHV charges'!$D:$P,COLUMN(H236)+5,FALSE)),"")</f>
        <v/>
      </c>
    </row>
    <row r="237" spans="1:8" x14ac:dyDescent="0.2">
      <c r="A237" s="204" t="str">
        <f t="array" ref="A237">IFERROR(INDEX('Annex 2 Designated EHV charges'!$D$11:$D$400, MATCH(0, IF(ISBLANK('Annex 2 Designated EHV charges'!$D$11:$D$400),1, COUNTIF(A$4:$A236, 'Annex 2 Designated EHV charges'!$D$11:$D$400)), 0)),"")</f>
        <v/>
      </c>
      <c r="B237" s="203" t="str">
        <f>IF($A237="","",VLOOKUP($A237,'Annex 2 Designated EHV charges'!$D:$O,2,0))</f>
        <v/>
      </c>
      <c r="C237" s="204" t="str">
        <f>IF($A237="","",VLOOKUP($A237,'Annex 2 Designated EHV charges'!$D:$O,3,0))</f>
        <v/>
      </c>
      <c r="D237" s="203" t="str">
        <f>IF($A237="","",VLOOKUP($A237,'Annex 2 Designated EHV charges'!$D:$O,4,0))</f>
        <v/>
      </c>
      <c r="E237" s="211" t="str">
        <f>IFERROR(IF(VLOOKUP($A237,'Annex 2 Designated EHV charges'!$D:$P,COLUMN(E237)+5,FALSE)=0,"",VLOOKUP($A237,'Annex 2 Designated EHV charges'!$D:$P,COLUMN(E237)+5,FALSE)),"")</f>
        <v/>
      </c>
      <c r="F237" s="210" t="str">
        <f>IFERROR(IF(VLOOKUP($A237,'Annex 2 Designated EHV charges'!$D:$P,COLUMN(F237)+5,FALSE)=0,"",VLOOKUP($A237,'Annex 2 Designated EHV charges'!$D:$P,COLUMN(F237)+5,FALSE)),"")</f>
        <v/>
      </c>
      <c r="G237" s="210" t="str">
        <f>IFERROR(IF(VLOOKUP($A237,'Annex 2 Designated EHV charges'!$D:$P,COLUMN(G237)+5,FALSE)=0,"",VLOOKUP($A237,'Annex 2 Designated EHV charges'!$D:$P,COLUMN(G237)+5,FALSE)),"")</f>
        <v/>
      </c>
      <c r="H237" s="210" t="str">
        <f>IFERROR(IF(VLOOKUP($A237,'Annex 2 Designated EHV charges'!$D:$P,COLUMN(H237)+5,FALSE)=0,"",VLOOKUP($A237,'Annex 2 Designated EHV charges'!$D:$P,COLUMN(H237)+5,FALSE)),"")</f>
        <v/>
      </c>
    </row>
    <row r="238" spans="1:8" x14ac:dyDescent="0.2">
      <c r="A238" s="204" t="str">
        <f t="array" ref="A238">IFERROR(INDEX('Annex 2 Designated EHV charges'!$D$11:$D$400, MATCH(0, IF(ISBLANK('Annex 2 Designated EHV charges'!$D$11:$D$400),1, COUNTIF(A$4:$A237, 'Annex 2 Designated EHV charges'!$D$11:$D$400)), 0)),"")</f>
        <v/>
      </c>
      <c r="B238" s="203" t="str">
        <f>IF($A238="","",VLOOKUP($A238,'Annex 2 Designated EHV charges'!$D:$O,2,0))</f>
        <v/>
      </c>
      <c r="C238" s="204" t="str">
        <f>IF($A238="","",VLOOKUP($A238,'Annex 2 Designated EHV charges'!$D:$O,3,0))</f>
        <v/>
      </c>
      <c r="D238" s="203" t="str">
        <f>IF($A238="","",VLOOKUP($A238,'Annex 2 Designated EHV charges'!$D:$O,4,0))</f>
        <v/>
      </c>
      <c r="E238" s="211" t="str">
        <f>IFERROR(IF(VLOOKUP($A238,'Annex 2 Designated EHV charges'!$D:$P,COLUMN(E238)+5,FALSE)=0,"",VLOOKUP($A238,'Annex 2 Designated EHV charges'!$D:$P,COLUMN(E238)+5,FALSE)),"")</f>
        <v/>
      </c>
      <c r="F238" s="210" t="str">
        <f>IFERROR(IF(VLOOKUP($A238,'Annex 2 Designated EHV charges'!$D:$P,COLUMN(F238)+5,FALSE)=0,"",VLOOKUP($A238,'Annex 2 Designated EHV charges'!$D:$P,COLUMN(F238)+5,FALSE)),"")</f>
        <v/>
      </c>
      <c r="G238" s="210" t="str">
        <f>IFERROR(IF(VLOOKUP($A238,'Annex 2 Designated EHV charges'!$D:$P,COLUMN(G238)+5,FALSE)=0,"",VLOOKUP($A238,'Annex 2 Designated EHV charges'!$D:$P,COLUMN(G238)+5,FALSE)),"")</f>
        <v/>
      </c>
      <c r="H238" s="210" t="str">
        <f>IFERROR(IF(VLOOKUP($A238,'Annex 2 Designated EHV charges'!$D:$P,COLUMN(H238)+5,FALSE)=0,"",VLOOKUP($A238,'Annex 2 Designated EHV charges'!$D:$P,COLUMN(H238)+5,FALSE)),"")</f>
        <v/>
      </c>
    </row>
    <row r="239" spans="1:8" x14ac:dyDescent="0.2">
      <c r="A239" s="204" t="str">
        <f t="array" ref="A239">IFERROR(INDEX('Annex 2 Designated EHV charges'!$D$11:$D$400, MATCH(0, IF(ISBLANK('Annex 2 Designated EHV charges'!$D$11:$D$400),1, COUNTIF(A$4:$A238, 'Annex 2 Designated EHV charges'!$D$11:$D$400)), 0)),"")</f>
        <v/>
      </c>
      <c r="B239" s="203" t="str">
        <f>IF($A239="","",VLOOKUP($A239,'Annex 2 Designated EHV charges'!$D:$O,2,0))</f>
        <v/>
      </c>
      <c r="C239" s="204" t="str">
        <f>IF($A239="","",VLOOKUP($A239,'Annex 2 Designated EHV charges'!$D:$O,3,0))</f>
        <v/>
      </c>
      <c r="D239" s="203" t="str">
        <f>IF($A239="","",VLOOKUP($A239,'Annex 2 Designated EHV charges'!$D:$O,4,0))</f>
        <v/>
      </c>
      <c r="E239" s="211" t="str">
        <f>IFERROR(IF(VLOOKUP($A239,'Annex 2 Designated EHV charges'!$D:$P,COLUMN(E239)+5,FALSE)=0,"",VLOOKUP($A239,'Annex 2 Designated EHV charges'!$D:$P,COLUMN(E239)+5,FALSE)),"")</f>
        <v/>
      </c>
      <c r="F239" s="210" t="str">
        <f>IFERROR(IF(VLOOKUP($A239,'Annex 2 Designated EHV charges'!$D:$P,COLUMN(F239)+5,FALSE)=0,"",VLOOKUP($A239,'Annex 2 Designated EHV charges'!$D:$P,COLUMN(F239)+5,FALSE)),"")</f>
        <v/>
      </c>
      <c r="G239" s="210" t="str">
        <f>IFERROR(IF(VLOOKUP($A239,'Annex 2 Designated EHV charges'!$D:$P,COLUMN(G239)+5,FALSE)=0,"",VLOOKUP($A239,'Annex 2 Designated EHV charges'!$D:$P,COLUMN(G239)+5,FALSE)),"")</f>
        <v/>
      </c>
      <c r="H239" s="210" t="str">
        <f>IFERROR(IF(VLOOKUP($A239,'Annex 2 Designated EHV charges'!$D:$P,COLUMN(H239)+5,FALSE)=0,"",VLOOKUP($A239,'Annex 2 Designated EHV charges'!$D:$P,COLUMN(H239)+5,FALSE)),"")</f>
        <v/>
      </c>
    </row>
    <row r="240" spans="1:8" x14ac:dyDescent="0.2">
      <c r="A240" s="204" t="str">
        <f t="array" ref="A240">IFERROR(INDEX('Annex 2 Designated EHV charges'!$D$11:$D$400, MATCH(0, IF(ISBLANK('Annex 2 Designated EHV charges'!$D$11:$D$400),1, COUNTIF(A$4:$A239, 'Annex 2 Designated EHV charges'!$D$11:$D$400)), 0)),"")</f>
        <v/>
      </c>
      <c r="B240" s="203" t="str">
        <f>IF($A240="","",VLOOKUP($A240,'Annex 2 Designated EHV charges'!$D:$O,2,0))</f>
        <v/>
      </c>
      <c r="C240" s="204" t="str">
        <f>IF($A240="","",VLOOKUP($A240,'Annex 2 Designated EHV charges'!$D:$O,3,0))</f>
        <v/>
      </c>
      <c r="D240" s="203" t="str">
        <f>IF($A240="","",VLOOKUP($A240,'Annex 2 Designated EHV charges'!$D:$O,4,0))</f>
        <v/>
      </c>
      <c r="E240" s="211" t="str">
        <f>IFERROR(IF(VLOOKUP($A240,'Annex 2 Designated EHV charges'!$D:$P,COLUMN(E240)+5,FALSE)=0,"",VLOOKUP($A240,'Annex 2 Designated EHV charges'!$D:$P,COLUMN(E240)+5,FALSE)),"")</f>
        <v/>
      </c>
      <c r="F240" s="210" t="str">
        <f>IFERROR(IF(VLOOKUP($A240,'Annex 2 Designated EHV charges'!$D:$P,COLUMN(F240)+5,FALSE)=0,"",VLOOKUP($A240,'Annex 2 Designated EHV charges'!$D:$P,COLUMN(F240)+5,FALSE)),"")</f>
        <v/>
      </c>
      <c r="G240" s="210" t="str">
        <f>IFERROR(IF(VLOOKUP($A240,'Annex 2 Designated EHV charges'!$D:$P,COLUMN(G240)+5,FALSE)=0,"",VLOOKUP($A240,'Annex 2 Designated EHV charges'!$D:$P,COLUMN(G240)+5,FALSE)),"")</f>
        <v/>
      </c>
      <c r="H240" s="210" t="str">
        <f>IFERROR(IF(VLOOKUP($A240,'Annex 2 Designated EHV charges'!$D:$P,COLUMN(H240)+5,FALSE)=0,"",VLOOKUP($A240,'Annex 2 Designated EHV charges'!$D:$P,COLUMN(H240)+5,FALSE)),"")</f>
        <v/>
      </c>
    </row>
    <row r="241" spans="1:8" x14ac:dyDescent="0.2">
      <c r="A241" s="204" t="str">
        <f t="array" ref="A241">IFERROR(INDEX('Annex 2 Designated EHV charges'!$D$11:$D$400, MATCH(0, IF(ISBLANK('Annex 2 Designated EHV charges'!$D$11:$D$400),1, COUNTIF(A$4:$A240, 'Annex 2 Designated EHV charges'!$D$11:$D$400)), 0)),"")</f>
        <v/>
      </c>
      <c r="B241" s="203" t="str">
        <f>IF($A241="","",VLOOKUP($A241,'Annex 2 Designated EHV charges'!$D:$O,2,0))</f>
        <v/>
      </c>
      <c r="C241" s="204" t="str">
        <f>IF($A241="","",VLOOKUP($A241,'Annex 2 Designated EHV charges'!$D:$O,3,0))</f>
        <v/>
      </c>
      <c r="D241" s="203" t="str">
        <f>IF($A241="","",VLOOKUP($A241,'Annex 2 Designated EHV charges'!$D:$O,4,0))</f>
        <v/>
      </c>
      <c r="E241" s="211" t="str">
        <f>IFERROR(IF(VLOOKUP($A241,'Annex 2 Designated EHV charges'!$D:$P,COLUMN(E241)+5,FALSE)=0,"",VLOOKUP($A241,'Annex 2 Designated EHV charges'!$D:$P,COLUMN(E241)+5,FALSE)),"")</f>
        <v/>
      </c>
      <c r="F241" s="210" t="str">
        <f>IFERROR(IF(VLOOKUP($A241,'Annex 2 Designated EHV charges'!$D:$P,COLUMN(F241)+5,FALSE)=0,"",VLOOKUP($A241,'Annex 2 Designated EHV charges'!$D:$P,COLUMN(F241)+5,FALSE)),"")</f>
        <v/>
      </c>
      <c r="G241" s="210" t="str">
        <f>IFERROR(IF(VLOOKUP($A241,'Annex 2 Designated EHV charges'!$D:$P,COLUMN(G241)+5,FALSE)=0,"",VLOOKUP($A241,'Annex 2 Designated EHV charges'!$D:$P,COLUMN(G241)+5,FALSE)),"")</f>
        <v/>
      </c>
      <c r="H241" s="210" t="str">
        <f>IFERROR(IF(VLOOKUP($A241,'Annex 2 Designated EHV charges'!$D:$P,COLUMN(H241)+5,FALSE)=0,"",VLOOKUP($A241,'Annex 2 Designated EHV charges'!$D:$P,COLUMN(H241)+5,FALSE)),"")</f>
        <v/>
      </c>
    </row>
    <row r="242" spans="1:8" x14ac:dyDescent="0.2">
      <c r="A242" s="204" t="str">
        <f t="array" ref="A242">IFERROR(INDEX('Annex 2 Designated EHV charges'!$D$11:$D$400, MATCH(0, IF(ISBLANK('Annex 2 Designated EHV charges'!$D$11:$D$400),1, COUNTIF(A$4:$A241, 'Annex 2 Designated EHV charges'!$D$11:$D$400)), 0)),"")</f>
        <v/>
      </c>
      <c r="B242" s="203" t="str">
        <f>IF($A242="","",VLOOKUP($A242,'Annex 2 Designated EHV charges'!$D:$O,2,0))</f>
        <v/>
      </c>
      <c r="C242" s="204" t="str">
        <f>IF($A242="","",VLOOKUP($A242,'Annex 2 Designated EHV charges'!$D:$O,3,0))</f>
        <v/>
      </c>
      <c r="D242" s="203" t="str">
        <f>IF($A242="","",VLOOKUP($A242,'Annex 2 Designated EHV charges'!$D:$O,4,0))</f>
        <v/>
      </c>
      <c r="E242" s="211" t="str">
        <f>IFERROR(IF(VLOOKUP($A242,'Annex 2 Designated EHV charges'!$D:$P,COLUMN(E242)+5,FALSE)=0,"",VLOOKUP($A242,'Annex 2 Designated EHV charges'!$D:$P,COLUMN(E242)+5,FALSE)),"")</f>
        <v/>
      </c>
      <c r="F242" s="210" t="str">
        <f>IFERROR(IF(VLOOKUP($A242,'Annex 2 Designated EHV charges'!$D:$P,COLUMN(F242)+5,FALSE)=0,"",VLOOKUP($A242,'Annex 2 Designated EHV charges'!$D:$P,COLUMN(F242)+5,FALSE)),"")</f>
        <v/>
      </c>
      <c r="G242" s="210" t="str">
        <f>IFERROR(IF(VLOOKUP($A242,'Annex 2 Designated EHV charges'!$D:$P,COLUMN(G242)+5,FALSE)=0,"",VLOOKUP($A242,'Annex 2 Designated EHV charges'!$D:$P,COLUMN(G242)+5,FALSE)),"")</f>
        <v/>
      </c>
      <c r="H242" s="210" t="str">
        <f>IFERROR(IF(VLOOKUP($A242,'Annex 2 Designated EHV charges'!$D:$P,COLUMN(H242)+5,FALSE)=0,"",VLOOKUP($A242,'Annex 2 Designated EHV charges'!$D:$P,COLUMN(H242)+5,FALSE)),"")</f>
        <v/>
      </c>
    </row>
    <row r="243" spans="1:8" x14ac:dyDescent="0.2">
      <c r="A243" s="204" t="str">
        <f t="array" ref="A243">IFERROR(INDEX('Annex 2 Designated EHV charges'!$D$11:$D$400, MATCH(0, IF(ISBLANK('Annex 2 Designated EHV charges'!$D$11:$D$400),1, COUNTIF(A$4:$A242, 'Annex 2 Designated EHV charges'!$D$11:$D$400)), 0)),"")</f>
        <v/>
      </c>
      <c r="B243" s="203" t="str">
        <f>IF($A243="","",VLOOKUP($A243,'Annex 2 Designated EHV charges'!$D:$O,2,0))</f>
        <v/>
      </c>
      <c r="C243" s="204" t="str">
        <f>IF($A243="","",VLOOKUP($A243,'Annex 2 Designated EHV charges'!$D:$O,3,0))</f>
        <v/>
      </c>
      <c r="D243" s="203" t="str">
        <f>IF($A243="","",VLOOKUP($A243,'Annex 2 Designated EHV charges'!$D:$O,4,0))</f>
        <v/>
      </c>
      <c r="E243" s="211" t="str">
        <f>IFERROR(IF(VLOOKUP($A243,'Annex 2 Designated EHV charges'!$D:$P,COLUMN(E243)+5,FALSE)=0,"",VLOOKUP($A243,'Annex 2 Designated EHV charges'!$D:$P,COLUMN(E243)+5,FALSE)),"")</f>
        <v/>
      </c>
      <c r="F243" s="210" t="str">
        <f>IFERROR(IF(VLOOKUP($A243,'Annex 2 Designated EHV charges'!$D:$P,COLUMN(F243)+5,FALSE)=0,"",VLOOKUP($A243,'Annex 2 Designated EHV charges'!$D:$P,COLUMN(F243)+5,FALSE)),"")</f>
        <v/>
      </c>
      <c r="G243" s="210" t="str">
        <f>IFERROR(IF(VLOOKUP($A243,'Annex 2 Designated EHV charges'!$D:$P,COLUMN(G243)+5,FALSE)=0,"",VLOOKUP($A243,'Annex 2 Designated EHV charges'!$D:$P,COLUMN(G243)+5,FALSE)),"")</f>
        <v/>
      </c>
      <c r="H243" s="210" t="str">
        <f>IFERROR(IF(VLOOKUP($A243,'Annex 2 Designated EHV charges'!$D:$P,COLUMN(H243)+5,FALSE)=0,"",VLOOKUP($A243,'Annex 2 Designated EHV charges'!$D:$P,COLUMN(H243)+5,FALSE)),"")</f>
        <v/>
      </c>
    </row>
    <row r="244" spans="1:8" x14ac:dyDescent="0.2">
      <c r="A244" s="204" t="str">
        <f t="array" ref="A244">IFERROR(INDEX('Annex 2 Designated EHV charges'!$D$11:$D$400, MATCH(0, IF(ISBLANK('Annex 2 Designated EHV charges'!$D$11:$D$400),1, COUNTIF(A$4:$A243, 'Annex 2 Designated EHV charges'!$D$11:$D$400)), 0)),"")</f>
        <v/>
      </c>
      <c r="B244" s="203" t="str">
        <f>IF($A244="","",VLOOKUP($A244,'Annex 2 Designated EHV charges'!$D:$O,2,0))</f>
        <v/>
      </c>
      <c r="C244" s="204" t="str">
        <f>IF($A244="","",VLOOKUP($A244,'Annex 2 Designated EHV charges'!$D:$O,3,0))</f>
        <v/>
      </c>
      <c r="D244" s="203" t="str">
        <f>IF($A244="","",VLOOKUP($A244,'Annex 2 Designated EHV charges'!$D:$O,4,0))</f>
        <v/>
      </c>
      <c r="E244" s="211" t="str">
        <f>IFERROR(IF(VLOOKUP($A244,'Annex 2 Designated EHV charges'!$D:$P,COLUMN(E244)+5,FALSE)=0,"",VLOOKUP($A244,'Annex 2 Designated EHV charges'!$D:$P,COLUMN(E244)+5,FALSE)),"")</f>
        <v/>
      </c>
      <c r="F244" s="210" t="str">
        <f>IFERROR(IF(VLOOKUP($A244,'Annex 2 Designated EHV charges'!$D:$P,COLUMN(F244)+5,FALSE)=0,"",VLOOKUP($A244,'Annex 2 Designated EHV charges'!$D:$P,COLUMN(F244)+5,FALSE)),"")</f>
        <v/>
      </c>
      <c r="G244" s="210" t="str">
        <f>IFERROR(IF(VLOOKUP($A244,'Annex 2 Designated EHV charges'!$D:$P,COLUMN(G244)+5,FALSE)=0,"",VLOOKUP($A244,'Annex 2 Designated EHV charges'!$D:$P,COLUMN(G244)+5,FALSE)),"")</f>
        <v/>
      </c>
      <c r="H244" s="210" t="str">
        <f>IFERROR(IF(VLOOKUP($A244,'Annex 2 Designated EHV charges'!$D:$P,COLUMN(H244)+5,FALSE)=0,"",VLOOKUP($A244,'Annex 2 Designated EHV charges'!$D:$P,COLUMN(H244)+5,FALSE)),"")</f>
        <v/>
      </c>
    </row>
    <row r="245" spans="1:8" x14ac:dyDescent="0.2">
      <c r="A245" s="204" t="str">
        <f t="array" ref="A245">IFERROR(INDEX('Annex 2 Designated EHV charges'!$D$11:$D$400, MATCH(0, IF(ISBLANK('Annex 2 Designated EHV charges'!$D$11:$D$400),1, COUNTIF(A$4:$A244, 'Annex 2 Designated EHV charges'!$D$11:$D$400)), 0)),"")</f>
        <v/>
      </c>
      <c r="B245" s="203" t="str">
        <f>IF($A245="","",VLOOKUP($A245,'Annex 2 Designated EHV charges'!$D:$O,2,0))</f>
        <v/>
      </c>
      <c r="C245" s="204" t="str">
        <f>IF($A245="","",VLOOKUP($A245,'Annex 2 Designated EHV charges'!$D:$O,3,0))</f>
        <v/>
      </c>
      <c r="D245" s="203" t="str">
        <f>IF($A245="","",VLOOKUP($A245,'Annex 2 Designated EHV charges'!$D:$O,4,0))</f>
        <v/>
      </c>
      <c r="E245" s="211" t="str">
        <f>IFERROR(IF(VLOOKUP($A245,'Annex 2 Designated EHV charges'!$D:$P,COLUMN(E245)+5,FALSE)=0,"",VLOOKUP($A245,'Annex 2 Designated EHV charges'!$D:$P,COLUMN(E245)+5,FALSE)),"")</f>
        <v/>
      </c>
      <c r="F245" s="210" t="str">
        <f>IFERROR(IF(VLOOKUP($A245,'Annex 2 Designated EHV charges'!$D:$P,COLUMN(F245)+5,FALSE)=0,"",VLOOKUP($A245,'Annex 2 Designated EHV charges'!$D:$P,COLUMN(F245)+5,FALSE)),"")</f>
        <v/>
      </c>
      <c r="G245" s="210" t="str">
        <f>IFERROR(IF(VLOOKUP($A245,'Annex 2 Designated EHV charges'!$D:$P,COLUMN(G245)+5,FALSE)=0,"",VLOOKUP($A245,'Annex 2 Designated EHV charges'!$D:$P,COLUMN(G245)+5,FALSE)),"")</f>
        <v/>
      </c>
      <c r="H245" s="210" t="str">
        <f>IFERROR(IF(VLOOKUP($A245,'Annex 2 Designated EHV charges'!$D:$P,COLUMN(H245)+5,FALSE)=0,"",VLOOKUP($A245,'Annex 2 Designated EHV charges'!$D:$P,COLUMN(H245)+5,FALSE)),"")</f>
        <v/>
      </c>
    </row>
    <row r="246" spans="1:8" x14ac:dyDescent="0.2">
      <c r="A246" s="204" t="str">
        <f t="array" ref="A246">IFERROR(INDEX('Annex 2 Designated EHV charges'!$D$11:$D$400, MATCH(0, IF(ISBLANK('Annex 2 Designated EHV charges'!$D$11:$D$400),1, COUNTIF(A$4:$A245, 'Annex 2 Designated EHV charges'!$D$11:$D$400)), 0)),"")</f>
        <v/>
      </c>
      <c r="B246" s="203" t="str">
        <f>IF($A246="","",VLOOKUP($A246,'Annex 2 Designated EHV charges'!$D:$O,2,0))</f>
        <v/>
      </c>
      <c r="C246" s="204" t="str">
        <f>IF($A246="","",VLOOKUP($A246,'Annex 2 Designated EHV charges'!$D:$O,3,0))</f>
        <v/>
      </c>
      <c r="D246" s="203" t="str">
        <f>IF($A246="","",VLOOKUP($A246,'Annex 2 Designated EHV charges'!$D:$O,4,0))</f>
        <v/>
      </c>
      <c r="E246" s="211" t="str">
        <f>IFERROR(IF(VLOOKUP($A246,'Annex 2 Designated EHV charges'!$D:$P,COLUMN(E246)+5,FALSE)=0,"",VLOOKUP($A246,'Annex 2 Designated EHV charges'!$D:$P,COLUMN(E246)+5,FALSE)),"")</f>
        <v/>
      </c>
      <c r="F246" s="210" t="str">
        <f>IFERROR(IF(VLOOKUP($A246,'Annex 2 Designated EHV charges'!$D:$P,COLUMN(F246)+5,FALSE)=0,"",VLOOKUP($A246,'Annex 2 Designated EHV charges'!$D:$P,COLUMN(F246)+5,FALSE)),"")</f>
        <v/>
      </c>
      <c r="G246" s="210" t="str">
        <f>IFERROR(IF(VLOOKUP($A246,'Annex 2 Designated EHV charges'!$D:$P,COLUMN(G246)+5,FALSE)=0,"",VLOOKUP($A246,'Annex 2 Designated EHV charges'!$D:$P,COLUMN(G246)+5,FALSE)),"")</f>
        <v/>
      </c>
      <c r="H246" s="210" t="str">
        <f>IFERROR(IF(VLOOKUP($A246,'Annex 2 Designated EHV charges'!$D:$P,COLUMN(H246)+5,FALSE)=0,"",VLOOKUP($A246,'Annex 2 Designated EHV charges'!$D:$P,COLUMN(H246)+5,FALSE)),"")</f>
        <v/>
      </c>
    </row>
    <row r="247" spans="1:8" x14ac:dyDescent="0.2">
      <c r="A247" s="204" t="str">
        <f t="array" ref="A247">IFERROR(INDEX('Annex 2 Designated EHV charges'!$D$11:$D$400, MATCH(0, IF(ISBLANK('Annex 2 Designated EHV charges'!$D$11:$D$400),1, COUNTIF(A$4:$A246, 'Annex 2 Designated EHV charges'!$D$11:$D$400)), 0)),"")</f>
        <v/>
      </c>
      <c r="B247" s="203" t="str">
        <f>IF($A247="","",VLOOKUP($A247,'Annex 2 Designated EHV charges'!$D:$O,2,0))</f>
        <v/>
      </c>
      <c r="C247" s="204" t="str">
        <f>IF($A247="","",VLOOKUP($A247,'Annex 2 Designated EHV charges'!$D:$O,3,0))</f>
        <v/>
      </c>
      <c r="D247" s="203" t="str">
        <f>IF($A247="","",VLOOKUP($A247,'Annex 2 Designated EHV charges'!$D:$O,4,0))</f>
        <v/>
      </c>
      <c r="E247" s="211" t="str">
        <f>IFERROR(IF(VLOOKUP($A247,'Annex 2 Designated EHV charges'!$D:$P,COLUMN(E247)+5,FALSE)=0,"",VLOOKUP($A247,'Annex 2 Designated EHV charges'!$D:$P,COLUMN(E247)+5,FALSE)),"")</f>
        <v/>
      </c>
      <c r="F247" s="210" t="str">
        <f>IFERROR(IF(VLOOKUP($A247,'Annex 2 Designated EHV charges'!$D:$P,COLUMN(F247)+5,FALSE)=0,"",VLOOKUP($A247,'Annex 2 Designated EHV charges'!$D:$P,COLUMN(F247)+5,FALSE)),"")</f>
        <v/>
      </c>
      <c r="G247" s="210" t="str">
        <f>IFERROR(IF(VLOOKUP($A247,'Annex 2 Designated EHV charges'!$D:$P,COLUMN(G247)+5,FALSE)=0,"",VLOOKUP($A247,'Annex 2 Designated EHV charges'!$D:$P,COLUMN(G247)+5,FALSE)),"")</f>
        <v/>
      </c>
      <c r="H247" s="210" t="str">
        <f>IFERROR(IF(VLOOKUP($A247,'Annex 2 Designated EHV charges'!$D:$P,COLUMN(H247)+5,FALSE)=0,"",VLOOKUP($A247,'Annex 2 Designated EHV charges'!$D:$P,COLUMN(H247)+5,FALSE)),"")</f>
        <v/>
      </c>
    </row>
    <row r="248" spans="1:8" x14ac:dyDescent="0.2">
      <c r="A248" s="204" t="str">
        <f t="array" ref="A248">IFERROR(INDEX('Annex 2 Designated EHV charges'!$D$11:$D$400, MATCH(0, IF(ISBLANK('Annex 2 Designated EHV charges'!$D$11:$D$400),1, COUNTIF(A$4:$A247, 'Annex 2 Designated EHV charges'!$D$11:$D$400)), 0)),"")</f>
        <v/>
      </c>
      <c r="B248" s="203" t="str">
        <f>IF($A248="","",VLOOKUP($A248,'Annex 2 Designated EHV charges'!$D:$O,2,0))</f>
        <v/>
      </c>
      <c r="C248" s="204" t="str">
        <f>IF($A248="","",VLOOKUP($A248,'Annex 2 Designated EHV charges'!$D:$O,3,0))</f>
        <v/>
      </c>
      <c r="D248" s="203" t="str">
        <f>IF($A248="","",VLOOKUP($A248,'Annex 2 Designated EHV charges'!$D:$O,4,0))</f>
        <v/>
      </c>
      <c r="E248" s="211" t="str">
        <f>IFERROR(IF(VLOOKUP($A248,'Annex 2 Designated EHV charges'!$D:$P,COLUMN(E248)+5,FALSE)=0,"",VLOOKUP($A248,'Annex 2 Designated EHV charges'!$D:$P,COLUMN(E248)+5,FALSE)),"")</f>
        <v/>
      </c>
      <c r="F248" s="210" t="str">
        <f>IFERROR(IF(VLOOKUP($A248,'Annex 2 Designated EHV charges'!$D:$P,COLUMN(F248)+5,FALSE)=0,"",VLOOKUP($A248,'Annex 2 Designated EHV charges'!$D:$P,COLUMN(F248)+5,FALSE)),"")</f>
        <v/>
      </c>
      <c r="G248" s="210" t="str">
        <f>IFERROR(IF(VLOOKUP($A248,'Annex 2 Designated EHV charges'!$D:$P,COLUMN(G248)+5,FALSE)=0,"",VLOOKUP($A248,'Annex 2 Designated EHV charges'!$D:$P,COLUMN(G248)+5,FALSE)),"")</f>
        <v/>
      </c>
      <c r="H248" s="210" t="str">
        <f>IFERROR(IF(VLOOKUP($A248,'Annex 2 Designated EHV charges'!$D:$P,COLUMN(H248)+5,FALSE)=0,"",VLOOKUP($A248,'Annex 2 Designated EHV charges'!$D:$P,COLUMN(H248)+5,FALSE)),"")</f>
        <v/>
      </c>
    </row>
    <row r="249" spans="1:8" x14ac:dyDescent="0.2">
      <c r="A249" s="204" t="str">
        <f t="array" ref="A249">IFERROR(INDEX('Annex 2 Designated EHV charges'!$D$11:$D$400, MATCH(0, IF(ISBLANK('Annex 2 Designated EHV charges'!$D$11:$D$400),1, COUNTIF(A$4:$A248, 'Annex 2 Designated EHV charges'!$D$11:$D$400)), 0)),"")</f>
        <v/>
      </c>
      <c r="B249" s="203" t="str">
        <f>IF($A249="","",VLOOKUP($A249,'Annex 2 Designated EHV charges'!$D:$O,2,0))</f>
        <v/>
      </c>
      <c r="C249" s="204" t="str">
        <f>IF($A249="","",VLOOKUP($A249,'Annex 2 Designated EHV charges'!$D:$O,3,0))</f>
        <v/>
      </c>
      <c r="D249" s="203" t="str">
        <f>IF($A249="","",VLOOKUP($A249,'Annex 2 Designated EHV charges'!$D:$O,4,0))</f>
        <v/>
      </c>
      <c r="E249" s="211" t="str">
        <f>IFERROR(IF(VLOOKUP($A249,'Annex 2 Designated EHV charges'!$D:$P,COLUMN(E249)+5,FALSE)=0,"",VLOOKUP($A249,'Annex 2 Designated EHV charges'!$D:$P,COLUMN(E249)+5,FALSE)),"")</f>
        <v/>
      </c>
      <c r="F249" s="210" t="str">
        <f>IFERROR(IF(VLOOKUP($A249,'Annex 2 Designated EHV charges'!$D:$P,COLUMN(F249)+5,FALSE)=0,"",VLOOKUP($A249,'Annex 2 Designated EHV charges'!$D:$P,COLUMN(F249)+5,FALSE)),"")</f>
        <v/>
      </c>
      <c r="G249" s="210" t="str">
        <f>IFERROR(IF(VLOOKUP($A249,'Annex 2 Designated EHV charges'!$D:$P,COLUMN(G249)+5,FALSE)=0,"",VLOOKUP($A249,'Annex 2 Designated EHV charges'!$D:$P,COLUMN(G249)+5,FALSE)),"")</f>
        <v/>
      </c>
      <c r="H249" s="210" t="str">
        <f>IFERROR(IF(VLOOKUP($A249,'Annex 2 Designated EHV charges'!$D:$P,COLUMN(H249)+5,FALSE)=0,"",VLOOKUP($A249,'Annex 2 Designated EHV charges'!$D:$P,COLUMN(H249)+5,FALSE)),"")</f>
        <v/>
      </c>
    </row>
    <row r="250" spans="1:8" x14ac:dyDescent="0.2">
      <c r="A250" s="204" t="str">
        <f t="array" ref="A250">IFERROR(INDEX('Annex 2 Designated EHV charges'!$D$11:$D$400, MATCH(0, IF(ISBLANK('Annex 2 Designated EHV charges'!$D$11:$D$400),1, COUNTIF(A$4:$A249, 'Annex 2 Designated EHV charges'!$D$11:$D$400)), 0)),"")</f>
        <v/>
      </c>
      <c r="B250" s="203" t="str">
        <f>IF($A250="","",VLOOKUP($A250,'Annex 2 Designated EHV charges'!$D:$O,2,0))</f>
        <v/>
      </c>
      <c r="C250" s="204" t="str">
        <f>IF($A250="","",VLOOKUP($A250,'Annex 2 Designated EHV charges'!$D:$O,3,0))</f>
        <v/>
      </c>
      <c r="D250" s="203" t="str">
        <f>IF($A250="","",VLOOKUP($A250,'Annex 2 Designated EHV charges'!$D:$O,4,0))</f>
        <v/>
      </c>
      <c r="E250" s="211" t="str">
        <f>IFERROR(IF(VLOOKUP($A250,'Annex 2 Designated EHV charges'!$D:$P,COLUMN(E250)+5,FALSE)=0,"",VLOOKUP($A250,'Annex 2 Designated EHV charges'!$D:$P,COLUMN(E250)+5,FALSE)),"")</f>
        <v/>
      </c>
      <c r="F250" s="210" t="str">
        <f>IFERROR(IF(VLOOKUP($A250,'Annex 2 Designated EHV charges'!$D:$P,COLUMN(F250)+5,FALSE)=0,"",VLOOKUP($A250,'Annex 2 Designated EHV charges'!$D:$P,COLUMN(F250)+5,FALSE)),"")</f>
        <v/>
      </c>
      <c r="G250" s="210" t="str">
        <f>IFERROR(IF(VLOOKUP($A250,'Annex 2 Designated EHV charges'!$D:$P,COLUMN(G250)+5,FALSE)=0,"",VLOOKUP($A250,'Annex 2 Designated EHV charges'!$D:$P,COLUMN(G250)+5,FALSE)),"")</f>
        <v/>
      </c>
      <c r="H250" s="210" t="str">
        <f>IFERROR(IF(VLOOKUP($A250,'Annex 2 Designated EHV charges'!$D:$P,COLUMN(H250)+5,FALSE)=0,"",VLOOKUP($A250,'Annex 2 Designated EHV charges'!$D:$P,COLUMN(H250)+5,FALSE)),"")</f>
        <v/>
      </c>
    </row>
    <row r="251" spans="1:8" x14ac:dyDescent="0.2">
      <c r="A251" s="204" t="str">
        <f t="array" ref="A251">IFERROR(INDEX('Annex 2 Designated EHV charges'!$D$11:$D$400, MATCH(0, IF(ISBLANK('Annex 2 Designated EHV charges'!$D$11:$D$400),1, COUNTIF(A$4:$A250, 'Annex 2 Designated EHV charges'!$D$11:$D$400)), 0)),"")</f>
        <v/>
      </c>
      <c r="B251" s="203" t="str">
        <f>IF($A251="","",VLOOKUP($A251,'Annex 2 Designated EHV charges'!$D:$O,2,0))</f>
        <v/>
      </c>
      <c r="C251" s="204" t="str">
        <f>IF($A251="","",VLOOKUP($A251,'Annex 2 Designated EHV charges'!$D:$O,3,0))</f>
        <v/>
      </c>
      <c r="D251" s="203" t="str">
        <f>IF($A251="","",VLOOKUP($A251,'Annex 2 Designated EHV charges'!$D:$O,4,0))</f>
        <v/>
      </c>
      <c r="E251" s="211" t="str">
        <f>IFERROR(IF(VLOOKUP($A251,'Annex 2 Designated EHV charges'!$D:$P,COLUMN(E251)+5,FALSE)=0,"",VLOOKUP($A251,'Annex 2 Designated EHV charges'!$D:$P,COLUMN(E251)+5,FALSE)),"")</f>
        <v/>
      </c>
      <c r="F251" s="210" t="str">
        <f>IFERROR(IF(VLOOKUP($A251,'Annex 2 Designated EHV charges'!$D:$P,COLUMN(F251)+5,FALSE)=0,"",VLOOKUP($A251,'Annex 2 Designated EHV charges'!$D:$P,COLUMN(F251)+5,FALSE)),"")</f>
        <v/>
      </c>
      <c r="G251" s="210" t="str">
        <f>IFERROR(IF(VLOOKUP($A251,'Annex 2 Designated EHV charges'!$D:$P,COLUMN(G251)+5,FALSE)=0,"",VLOOKUP($A251,'Annex 2 Designated EHV charges'!$D:$P,COLUMN(G251)+5,FALSE)),"")</f>
        <v/>
      </c>
      <c r="H251" s="210" t="str">
        <f>IFERROR(IF(VLOOKUP($A251,'Annex 2 Designated EHV charges'!$D:$P,COLUMN(H251)+5,FALSE)=0,"",VLOOKUP($A251,'Annex 2 Designated EHV charges'!$D:$P,COLUMN(H251)+5,FALSE)),"")</f>
        <v/>
      </c>
    </row>
    <row r="252" spans="1:8" x14ac:dyDescent="0.2">
      <c r="A252" s="204" t="str">
        <f t="array" ref="A252">IFERROR(INDEX('Annex 2 Designated EHV charges'!$D$11:$D$400, MATCH(0, IF(ISBLANK('Annex 2 Designated EHV charges'!$D$11:$D$400),1, COUNTIF(A$4:$A251, 'Annex 2 Designated EHV charges'!$D$11:$D$400)), 0)),"")</f>
        <v/>
      </c>
      <c r="B252" s="203" t="str">
        <f>IF($A252="","",VLOOKUP($A252,'Annex 2 Designated EHV charges'!$D:$O,2,0))</f>
        <v/>
      </c>
      <c r="C252" s="204" t="str">
        <f>IF($A252="","",VLOOKUP($A252,'Annex 2 Designated EHV charges'!$D:$O,3,0))</f>
        <v/>
      </c>
      <c r="D252" s="203" t="str">
        <f>IF($A252="","",VLOOKUP($A252,'Annex 2 Designated EHV charges'!$D:$O,4,0))</f>
        <v/>
      </c>
      <c r="E252" s="211" t="str">
        <f>IFERROR(IF(VLOOKUP($A252,'Annex 2 Designated EHV charges'!$D:$P,COLUMN(E252)+5,FALSE)=0,"",VLOOKUP($A252,'Annex 2 Designated EHV charges'!$D:$P,COLUMN(E252)+5,FALSE)),"")</f>
        <v/>
      </c>
      <c r="F252" s="210" t="str">
        <f>IFERROR(IF(VLOOKUP($A252,'Annex 2 Designated EHV charges'!$D:$P,COLUMN(F252)+5,FALSE)=0,"",VLOOKUP($A252,'Annex 2 Designated EHV charges'!$D:$P,COLUMN(F252)+5,FALSE)),"")</f>
        <v/>
      </c>
      <c r="G252" s="210" t="str">
        <f>IFERROR(IF(VLOOKUP($A252,'Annex 2 Designated EHV charges'!$D:$P,COLUMN(G252)+5,FALSE)=0,"",VLOOKUP($A252,'Annex 2 Designated EHV charges'!$D:$P,COLUMN(G252)+5,FALSE)),"")</f>
        <v/>
      </c>
      <c r="H252" s="210" t="str">
        <f>IFERROR(IF(VLOOKUP($A252,'Annex 2 Designated EHV charges'!$D:$P,COLUMN(H252)+5,FALSE)=0,"",VLOOKUP($A252,'Annex 2 Designated EHV charges'!$D:$P,COLUMN(H252)+5,FALSE)),"")</f>
        <v/>
      </c>
    </row>
    <row r="253" spans="1:8" x14ac:dyDescent="0.2">
      <c r="A253" s="204" t="str">
        <f t="array" ref="A253">IFERROR(INDEX('Annex 2 Designated EHV charges'!$D$11:$D$400, MATCH(0, IF(ISBLANK('Annex 2 Designated EHV charges'!$D$11:$D$400),1, COUNTIF(A$4:$A252, 'Annex 2 Designated EHV charges'!$D$11:$D$400)), 0)),"")</f>
        <v/>
      </c>
      <c r="B253" s="203" t="str">
        <f>IF($A253="","",VLOOKUP($A253,'Annex 2 Designated EHV charges'!$D:$O,2,0))</f>
        <v/>
      </c>
      <c r="C253" s="204" t="str">
        <f>IF($A253="","",VLOOKUP($A253,'Annex 2 Designated EHV charges'!$D:$O,3,0))</f>
        <v/>
      </c>
      <c r="D253" s="203" t="str">
        <f>IF($A253="","",VLOOKUP($A253,'Annex 2 Designated EHV charges'!$D:$O,4,0))</f>
        <v/>
      </c>
      <c r="E253" s="211" t="str">
        <f>IFERROR(IF(VLOOKUP($A253,'Annex 2 Designated EHV charges'!$D:$P,COLUMN(E253)+5,FALSE)=0,"",VLOOKUP($A253,'Annex 2 Designated EHV charges'!$D:$P,COLUMN(E253)+5,FALSE)),"")</f>
        <v/>
      </c>
      <c r="F253" s="210" t="str">
        <f>IFERROR(IF(VLOOKUP($A253,'Annex 2 Designated EHV charges'!$D:$P,COLUMN(F253)+5,FALSE)=0,"",VLOOKUP($A253,'Annex 2 Designated EHV charges'!$D:$P,COLUMN(F253)+5,FALSE)),"")</f>
        <v/>
      </c>
      <c r="G253" s="210" t="str">
        <f>IFERROR(IF(VLOOKUP($A253,'Annex 2 Designated EHV charges'!$D:$P,COLUMN(G253)+5,FALSE)=0,"",VLOOKUP($A253,'Annex 2 Designated EHV charges'!$D:$P,COLUMN(G253)+5,FALSE)),"")</f>
        <v/>
      </c>
      <c r="H253" s="210" t="str">
        <f>IFERROR(IF(VLOOKUP($A253,'Annex 2 Designated EHV charges'!$D:$P,COLUMN(H253)+5,FALSE)=0,"",VLOOKUP($A253,'Annex 2 Designated EHV charges'!$D:$P,COLUMN(H253)+5,FALSE)),"")</f>
        <v/>
      </c>
    </row>
    <row r="254" spans="1:8" x14ac:dyDescent="0.2">
      <c r="A254" s="204" t="str">
        <f t="array" ref="A254">IFERROR(INDEX('Annex 2 Designated EHV charges'!$D$11:$D$400, MATCH(0, IF(ISBLANK('Annex 2 Designated EHV charges'!$D$11:$D$400),1, COUNTIF(A$4:$A253, 'Annex 2 Designated EHV charges'!$D$11:$D$400)), 0)),"")</f>
        <v/>
      </c>
      <c r="B254" s="203" t="str">
        <f>IF($A254="","",VLOOKUP($A254,'Annex 2 Designated EHV charges'!$D:$O,2,0))</f>
        <v/>
      </c>
      <c r="C254" s="204" t="str">
        <f>IF($A254="","",VLOOKUP($A254,'Annex 2 Designated EHV charges'!$D:$O,3,0))</f>
        <v/>
      </c>
      <c r="D254" s="203" t="str">
        <f>IF($A254="","",VLOOKUP($A254,'Annex 2 Designated EHV charges'!$D:$O,4,0))</f>
        <v/>
      </c>
      <c r="E254" s="211" t="str">
        <f>IFERROR(IF(VLOOKUP($A254,'Annex 2 Designated EHV charges'!$D:$P,COLUMN(E254)+5,FALSE)=0,"",VLOOKUP($A254,'Annex 2 Designated EHV charges'!$D:$P,COLUMN(E254)+5,FALSE)),"")</f>
        <v/>
      </c>
      <c r="F254" s="210" t="str">
        <f>IFERROR(IF(VLOOKUP($A254,'Annex 2 Designated EHV charges'!$D:$P,COLUMN(F254)+5,FALSE)=0,"",VLOOKUP($A254,'Annex 2 Designated EHV charges'!$D:$P,COLUMN(F254)+5,FALSE)),"")</f>
        <v/>
      </c>
      <c r="G254" s="210" t="str">
        <f>IFERROR(IF(VLOOKUP($A254,'Annex 2 Designated EHV charges'!$D:$P,COLUMN(G254)+5,FALSE)=0,"",VLOOKUP($A254,'Annex 2 Designated EHV charges'!$D:$P,COLUMN(G254)+5,FALSE)),"")</f>
        <v/>
      </c>
      <c r="H254" s="210" t="str">
        <f>IFERROR(IF(VLOOKUP($A254,'Annex 2 Designated EHV charges'!$D:$P,COLUMN(H254)+5,FALSE)=0,"",VLOOKUP($A254,'Annex 2 Designated EHV charges'!$D:$P,COLUMN(H254)+5,FALSE)),"")</f>
        <v/>
      </c>
    </row>
    <row r="255" spans="1:8" x14ac:dyDescent="0.2">
      <c r="A255" s="204" t="str">
        <f t="array" ref="A255">IFERROR(INDEX('Annex 2 Designated EHV charges'!$D$11:$D$400, MATCH(0, IF(ISBLANK('Annex 2 Designated EHV charges'!$D$11:$D$400),1, COUNTIF(A$4:$A254, 'Annex 2 Designated EHV charges'!$D$11:$D$400)), 0)),"")</f>
        <v/>
      </c>
      <c r="B255" s="203" t="str">
        <f>IF($A255="","",VLOOKUP($A255,'Annex 2 Designated EHV charges'!$D:$O,2,0))</f>
        <v/>
      </c>
      <c r="C255" s="204" t="str">
        <f>IF($A255="","",VLOOKUP($A255,'Annex 2 Designated EHV charges'!$D:$O,3,0))</f>
        <v/>
      </c>
      <c r="D255" s="203" t="str">
        <f>IF($A255="","",VLOOKUP($A255,'Annex 2 Designated EHV charges'!$D:$O,4,0))</f>
        <v/>
      </c>
      <c r="E255" s="211" t="str">
        <f>IFERROR(IF(VLOOKUP($A255,'Annex 2 Designated EHV charges'!$D:$P,COLUMN(E255)+5,FALSE)=0,"",VLOOKUP($A255,'Annex 2 Designated EHV charges'!$D:$P,COLUMN(E255)+5,FALSE)),"")</f>
        <v/>
      </c>
      <c r="F255" s="210" t="str">
        <f>IFERROR(IF(VLOOKUP($A255,'Annex 2 Designated EHV charges'!$D:$P,COLUMN(F255)+5,FALSE)=0,"",VLOOKUP($A255,'Annex 2 Designated EHV charges'!$D:$P,COLUMN(F255)+5,FALSE)),"")</f>
        <v/>
      </c>
      <c r="G255" s="210" t="str">
        <f>IFERROR(IF(VLOOKUP($A255,'Annex 2 Designated EHV charges'!$D:$P,COLUMN(G255)+5,FALSE)=0,"",VLOOKUP($A255,'Annex 2 Designated EHV charges'!$D:$P,COLUMN(G255)+5,FALSE)),"")</f>
        <v/>
      </c>
      <c r="H255" s="210" t="str">
        <f>IFERROR(IF(VLOOKUP($A255,'Annex 2 Designated EHV charges'!$D:$P,COLUMN(H255)+5,FALSE)=0,"",VLOOKUP($A255,'Annex 2 Designated EHV charges'!$D:$P,COLUMN(H255)+5,FALSE)),"")</f>
        <v/>
      </c>
    </row>
    <row r="256" spans="1:8" x14ac:dyDescent="0.2">
      <c r="A256" s="204" t="str">
        <f t="array" ref="A256">IFERROR(INDEX('Annex 2 Designated EHV charges'!$D$11:$D$400, MATCH(0, IF(ISBLANK('Annex 2 Designated EHV charges'!$D$11:$D$400),1, COUNTIF(A$4:$A255, 'Annex 2 Designated EHV charges'!$D$11:$D$400)), 0)),"")</f>
        <v/>
      </c>
      <c r="B256" s="203" t="str">
        <f>IF($A256="","",VLOOKUP($A256,'Annex 2 Designated EHV charges'!$D:$O,2,0))</f>
        <v/>
      </c>
      <c r="C256" s="204" t="str">
        <f>IF($A256="","",VLOOKUP($A256,'Annex 2 Designated EHV charges'!$D:$O,3,0))</f>
        <v/>
      </c>
      <c r="D256" s="203" t="str">
        <f>IF($A256="","",VLOOKUP($A256,'Annex 2 Designated EHV charges'!$D:$O,4,0))</f>
        <v/>
      </c>
      <c r="E256" s="211" t="str">
        <f>IFERROR(IF(VLOOKUP($A256,'Annex 2 Designated EHV charges'!$D:$P,COLUMN(E256)+5,FALSE)=0,"",VLOOKUP($A256,'Annex 2 Designated EHV charges'!$D:$P,COLUMN(E256)+5,FALSE)),"")</f>
        <v/>
      </c>
      <c r="F256" s="210" t="str">
        <f>IFERROR(IF(VLOOKUP($A256,'Annex 2 Designated EHV charges'!$D:$P,COLUMN(F256)+5,FALSE)=0,"",VLOOKUP($A256,'Annex 2 Designated EHV charges'!$D:$P,COLUMN(F256)+5,FALSE)),"")</f>
        <v/>
      </c>
      <c r="G256" s="210" t="str">
        <f>IFERROR(IF(VLOOKUP($A256,'Annex 2 Designated EHV charges'!$D:$P,COLUMN(G256)+5,FALSE)=0,"",VLOOKUP($A256,'Annex 2 Designated EHV charges'!$D:$P,COLUMN(G256)+5,FALSE)),"")</f>
        <v/>
      </c>
      <c r="H256" s="210" t="str">
        <f>IFERROR(IF(VLOOKUP($A256,'Annex 2 Designated EHV charges'!$D:$P,COLUMN(H256)+5,FALSE)=0,"",VLOOKUP($A256,'Annex 2 Designated EHV charges'!$D:$P,COLUMN(H256)+5,FALSE)),"")</f>
        <v/>
      </c>
    </row>
    <row r="257" spans="1:8" x14ac:dyDescent="0.2">
      <c r="A257" s="204" t="str">
        <f t="array" ref="A257">IFERROR(INDEX('Annex 2 Designated EHV charges'!$D$11:$D$400, MATCH(0, IF(ISBLANK('Annex 2 Designated EHV charges'!$D$11:$D$400),1, COUNTIF(A$4:$A256, 'Annex 2 Designated EHV charges'!$D$11:$D$400)), 0)),"")</f>
        <v/>
      </c>
      <c r="B257" s="203" t="str">
        <f>IF($A257="","",VLOOKUP($A257,'Annex 2 Designated EHV charges'!$D:$O,2,0))</f>
        <v/>
      </c>
      <c r="C257" s="204" t="str">
        <f>IF($A257="","",VLOOKUP($A257,'Annex 2 Designated EHV charges'!$D:$O,3,0))</f>
        <v/>
      </c>
      <c r="D257" s="203" t="str">
        <f>IF($A257="","",VLOOKUP($A257,'Annex 2 Designated EHV charges'!$D:$O,4,0))</f>
        <v/>
      </c>
      <c r="E257" s="211" t="str">
        <f>IFERROR(IF(VLOOKUP($A257,'Annex 2 Designated EHV charges'!$D:$P,COLUMN(E257)+5,FALSE)=0,"",VLOOKUP($A257,'Annex 2 Designated EHV charges'!$D:$P,COLUMN(E257)+5,FALSE)),"")</f>
        <v/>
      </c>
      <c r="F257" s="210" t="str">
        <f>IFERROR(IF(VLOOKUP($A257,'Annex 2 Designated EHV charges'!$D:$P,COLUMN(F257)+5,FALSE)=0,"",VLOOKUP($A257,'Annex 2 Designated EHV charges'!$D:$P,COLUMN(F257)+5,FALSE)),"")</f>
        <v/>
      </c>
      <c r="G257" s="210" t="str">
        <f>IFERROR(IF(VLOOKUP($A257,'Annex 2 Designated EHV charges'!$D:$P,COLUMN(G257)+5,FALSE)=0,"",VLOOKUP($A257,'Annex 2 Designated EHV charges'!$D:$P,COLUMN(G257)+5,FALSE)),"")</f>
        <v/>
      </c>
      <c r="H257" s="210" t="str">
        <f>IFERROR(IF(VLOOKUP($A257,'Annex 2 Designated EHV charges'!$D:$P,COLUMN(H257)+5,FALSE)=0,"",VLOOKUP($A257,'Annex 2 Designated EHV charges'!$D:$P,COLUMN(H257)+5,FALSE)),"")</f>
        <v/>
      </c>
    </row>
    <row r="258" spans="1:8" x14ac:dyDescent="0.2">
      <c r="A258" s="204" t="str">
        <f t="array" ref="A258">IFERROR(INDEX('Annex 2 Designated EHV charges'!$D$11:$D$400, MATCH(0, IF(ISBLANK('Annex 2 Designated EHV charges'!$D$11:$D$400),1, COUNTIF(A$4:$A257, 'Annex 2 Designated EHV charges'!$D$11:$D$400)), 0)),"")</f>
        <v/>
      </c>
      <c r="B258" s="203" t="str">
        <f>IF($A258="","",VLOOKUP($A258,'Annex 2 Designated EHV charges'!$D:$O,2,0))</f>
        <v/>
      </c>
      <c r="C258" s="204" t="str">
        <f>IF($A258="","",VLOOKUP($A258,'Annex 2 Designated EHV charges'!$D:$O,3,0))</f>
        <v/>
      </c>
      <c r="D258" s="203" t="str">
        <f>IF($A258="","",VLOOKUP($A258,'Annex 2 Designated EHV charges'!$D:$O,4,0))</f>
        <v/>
      </c>
      <c r="E258" s="211" t="str">
        <f>IFERROR(IF(VLOOKUP($A258,'Annex 2 Designated EHV charges'!$D:$P,COLUMN(E258)+5,FALSE)=0,"",VLOOKUP($A258,'Annex 2 Designated EHV charges'!$D:$P,COLUMN(E258)+5,FALSE)),"")</f>
        <v/>
      </c>
      <c r="F258" s="210" t="str">
        <f>IFERROR(IF(VLOOKUP($A258,'Annex 2 Designated EHV charges'!$D:$P,COLUMN(F258)+5,FALSE)=0,"",VLOOKUP($A258,'Annex 2 Designated EHV charges'!$D:$P,COLUMN(F258)+5,FALSE)),"")</f>
        <v/>
      </c>
      <c r="G258" s="210" t="str">
        <f>IFERROR(IF(VLOOKUP($A258,'Annex 2 Designated EHV charges'!$D:$P,COLUMN(G258)+5,FALSE)=0,"",VLOOKUP($A258,'Annex 2 Designated EHV charges'!$D:$P,COLUMN(G258)+5,FALSE)),"")</f>
        <v/>
      </c>
      <c r="H258" s="210" t="str">
        <f>IFERROR(IF(VLOOKUP($A258,'Annex 2 Designated EHV charges'!$D:$P,COLUMN(H258)+5,FALSE)=0,"",VLOOKUP($A258,'Annex 2 Designated EHV charges'!$D:$P,COLUMN(H258)+5,FALSE)),"")</f>
        <v/>
      </c>
    </row>
    <row r="259" spans="1:8" x14ac:dyDescent="0.2">
      <c r="A259" s="204" t="str">
        <f t="array" ref="A259">IFERROR(INDEX('Annex 2 Designated EHV charges'!$D$11:$D$400, MATCH(0, IF(ISBLANK('Annex 2 Designated EHV charges'!$D$11:$D$400),1, COUNTIF(A$4:$A258, 'Annex 2 Designated EHV charges'!$D$11:$D$400)), 0)),"")</f>
        <v/>
      </c>
      <c r="B259" s="203" t="str">
        <f>IF($A259="","",VLOOKUP($A259,'Annex 2 Designated EHV charges'!$D:$O,2,0))</f>
        <v/>
      </c>
      <c r="C259" s="204" t="str">
        <f>IF($A259="","",VLOOKUP($A259,'Annex 2 Designated EHV charges'!$D:$O,3,0))</f>
        <v/>
      </c>
      <c r="D259" s="203" t="str">
        <f>IF($A259="","",VLOOKUP($A259,'Annex 2 Designated EHV charges'!$D:$O,4,0))</f>
        <v/>
      </c>
      <c r="E259" s="211" t="str">
        <f>IFERROR(IF(VLOOKUP($A259,'Annex 2 Designated EHV charges'!$D:$P,COLUMN(E259)+5,FALSE)=0,"",VLOOKUP($A259,'Annex 2 Designated EHV charges'!$D:$P,COLUMN(E259)+5,FALSE)),"")</f>
        <v/>
      </c>
      <c r="F259" s="210" t="str">
        <f>IFERROR(IF(VLOOKUP($A259,'Annex 2 Designated EHV charges'!$D:$P,COLUMN(F259)+5,FALSE)=0,"",VLOOKUP($A259,'Annex 2 Designated EHV charges'!$D:$P,COLUMN(F259)+5,FALSE)),"")</f>
        <v/>
      </c>
      <c r="G259" s="210" t="str">
        <f>IFERROR(IF(VLOOKUP($A259,'Annex 2 Designated EHV charges'!$D:$P,COLUMN(G259)+5,FALSE)=0,"",VLOOKUP($A259,'Annex 2 Designated EHV charges'!$D:$P,COLUMN(G259)+5,FALSE)),"")</f>
        <v/>
      </c>
      <c r="H259" s="210" t="str">
        <f>IFERROR(IF(VLOOKUP($A259,'Annex 2 Designated EHV charges'!$D:$P,COLUMN(H259)+5,FALSE)=0,"",VLOOKUP($A259,'Annex 2 Designated EHV charges'!$D:$P,COLUMN(H259)+5,FALSE)),"")</f>
        <v/>
      </c>
    </row>
    <row r="260" spans="1:8" x14ac:dyDescent="0.2">
      <c r="A260" s="204" t="str">
        <f t="array" ref="A260">IFERROR(INDEX('Annex 2 Designated EHV charges'!$D$11:$D$400, MATCH(0, IF(ISBLANK('Annex 2 Designated EHV charges'!$D$11:$D$400),1, COUNTIF(A$4:$A259, 'Annex 2 Designated EHV charges'!$D$11:$D$400)), 0)),"")</f>
        <v/>
      </c>
      <c r="B260" s="203" t="str">
        <f>IF($A260="","",VLOOKUP($A260,'Annex 2 Designated EHV charges'!$D:$O,2,0))</f>
        <v/>
      </c>
      <c r="C260" s="204" t="str">
        <f>IF($A260="","",VLOOKUP($A260,'Annex 2 Designated EHV charges'!$D:$O,3,0))</f>
        <v/>
      </c>
      <c r="D260" s="203" t="str">
        <f>IF($A260="","",VLOOKUP($A260,'Annex 2 Designated EHV charges'!$D:$O,4,0))</f>
        <v/>
      </c>
      <c r="E260" s="211" t="str">
        <f>IFERROR(IF(VLOOKUP($A260,'Annex 2 Designated EHV charges'!$D:$P,COLUMN(E260)+5,FALSE)=0,"",VLOOKUP($A260,'Annex 2 Designated EHV charges'!$D:$P,COLUMN(E260)+5,FALSE)),"")</f>
        <v/>
      </c>
      <c r="F260" s="210" t="str">
        <f>IFERROR(IF(VLOOKUP($A260,'Annex 2 Designated EHV charges'!$D:$P,COLUMN(F260)+5,FALSE)=0,"",VLOOKUP($A260,'Annex 2 Designated EHV charges'!$D:$P,COLUMN(F260)+5,FALSE)),"")</f>
        <v/>
      </c>
      <c r="G260" s="210" t="str">
        <f>IFERROR(IF(VLOOKUP($A260,'Annex 2 Designated EHV charges'!$D:$P,COLUMN(G260)+5,FALSE)=0,"",VLOOKUP($A260,'Annex 2 Designated EHV charges'!$D:$P,COLUMN(G260)+5,FALSE)),"")</f>
        <v/>
      </c>
      <c r="H260" s="210" t="str">
        <f>IFERROR(IF(VLOOKUP($A260,'Annex 2 Designated EHV charges'!$D:$P,COLUMN(H260)+5,FALSE)=0,"",VLOOKUP($A260,'Annex 2 Designated EHV charges'!$D:$P,COLUMN(H260)+5,FALSE)),"")</f>
        <v/>
      </c>
    </row>
    <row r="261" spans="1:8" x14ac:dyDescent="0.2">
      <c r="A261" s="204" t="str">
        <f t="array" ref="A261">IFERROR(INDEX('Annex 2 Designated EHV charges'!$D$11:$D$400, MATCH(0, IF(ISBLANK('Annex 2 Designated EHV charges'!$D$11:$D$400),1, COUNTIF(A$4:$A260, 'Annex 2 Designated EHV charges'!$D$11:$D$400)), 0)),"")</f>
        <v/>
      </c>
      <c r="B261" s="203" t="str">
        <f>IF($A261="","",VLOOKUP($A261,'Annex 2 Designated EHV charges'!$D:$O,2,0))</f>
        <v/>
      </c>
      <c r="C261" s="204" t="str">
        <f>IF($A261="","",VLOOKUP($A261,'Annex 2 Designated EHV charges'!$D:$O,3,0))</f>
        <v/>
      </c>
      <c r="D261" s="203" t="str">
        <f>IF($A261="","",VLOOKUP($A261,'Annex 2 Designated EHV charges'!$D:$O,4,0))</f>
        <v/>
      </c>
      <c r="E261" s="211" t="str">
        <f>IFERROR(IF(VLOOKUP($A261,'Annex 2 Designated EHV charges'!$D:$P,COLUMN(E261)+5,FALSE)=0,"",VLOOKUP($A261,'Annex 2 Designated EHV charges'!$D:$P,COLUMN(E261)+5,FALSE)),"")</f>
        <v/>
      </c>
      <c r="F261" s="210" t="str">
        <f>IFERROR(IF(VLOOKUP($A261,'Annex 2 Designated EHV charges'!$D:$P,COLUMN(F261)+5,FALSE)=0,"",VLOOKUP($A261,'Annex 2 Designated EHV charges'!$D:$P,COLUMN(F261)+5,FALSE)),"")</f>
        <v/>
      </c>
      <c r="G261" s="210" t="str">
        <f>IFERROR(IF(VLOOKUP($A261,'Annex 2 Designated EHV charges'!$D:$P,COLUMN(G261)+5,FALSE)=0,"",VLOOKUP($A261,'Annex 2 Designated EHV charges'!$D:$P,COLUMN(G261)+5,FALSE)),"")</f>
        <v/>
      </c>
      <c r="H261" s="210" t="str">
        <f>IFERROR(IF(VLOOKUP($A261,'Annex 2 Designated EHV charges'!$D:$P,COLUMN(H261)+5,FALSE)=0,"",VLOOKUP($A261,'Annex 2 Designated EHV charges'!$D:$P,COLUMN(H261)+5,FALSE)),"")</f>
        <v/>
      </c>
    </row>
    <row r="262" spans="1:8" x14ac:dyDescent="0.2">
      <c r="A262" s="204" t="str">
        <f t="array" ref="A262">IFERROR(INDEX('Annex 2 Designated EHV charges'!$D$11:$D$400, MATCH(0, IF(ISBLANK('Annex 2 Designated EHV charges'!$D$11:$D$400),1, COUNTIF(A$4:$A261, 'Annex 2 Designated EHV charges'!$D$11:$D$400)), 0)),"")</f>
        <v/>
      </c>
      <c r="B262" s="203" t="str">
        <f>IF($A262="","",VLOOKUP($A262,'Annex 2 Designated EHV charges'!$D:$O,2,0))</f>
        <v/>
      </c>
      <c r="C262" s="204" t="str">
        <f>IF($A262="","",VLOOKUP($A262,'Annex 2 Designated EHV charges'!$D:$O,3,0))</f>
        <v/>
      </c>
      <c r="D262" s="203" t="str">
        <f>IF($A262="","",VLOOKUP($A262,'Annex 2 Designated EHV charges'!$D:$O,4,0))</f>
        <v/>
      </c>
      <c r="E262" s="211" t="str">
        <f>IFERROR(IF(VLOOKUP($A262,'Annex 2 Designated EHV charges'!$D:$P,COLUMN(E262)+5,FALSE)=0,"",VLOOKUP($A262,'Annex 2 Designated EHV charges'!$D:$P,COLUMN(E262)+5,FALSE)),"")</f>
        <v/>
      </c>
      <c r="F262" s="210" t="str">
        <f>IFERROR(IF(VLOOKUP($A262,'Annex 2 Designated EHV charges'!$D:$P,COLUMN(F262)+5,FALSE)=0,"",VLOOKUP($A262,'Annex 2 Designated EHV charges'!$D:$P,COLUMN(F262)+5,FALSE)),"")</f>
        <v/>
      </c>
      <c r="G262" s="210" t="str">
        <f>IFERROR(IF(VLOOKUP($A262,'Annex 2 Designated EHV charges'!$D:$P,COLUMN(G262)+5,FALSE)=0,"",VLOOKUP($A262,'Annex 2 Designated EHV charges'!$D:$P,COLUMN(G262)+5,FALSE)),"")</f>
        <v/>
      </c>
      <c r="H262" s="210" t="str">
        <f>IFERROR(IF(VLOOKUP($A262,'Annex 2 Designated EHV charges'!$D:$P,COLUMN(H262)+5,FALSE)=0,"",VLOOKUP($A262,'Annex 2 Designated EHV charges'!$D:$P,COLUMN(H262)+5,FALSE)),"")</f>
        <v/>
      </c>
    </row>
    <row r="263" spans="1:8" x14ac:dyDescent="0.2">
      <c r="A263" s="204" t="str">
        <f t="array" ref="A263">IFERROR(INDEX('Annex 2 Designated EHV charges'!$D$11:$D$400, MATCH(0, IF(ISBLANK('Annex 2 Designated EHV charges'!$D$11:$D$400),1, COUNTIF(A$4:$A262, 'Annex 2 Designated EHV charges'!$D$11:$D$400)), 0)),"")</f>
        <v/>
      </c>
      <c r="B263" s="203" t="str">
        <f>IF($A263="","",VLOOKUP($A263,'Annex 2 Designated EHV charges'!$D:$O,2,0))</f>
        <v/>
      </c>
      <c r="C263" s="204" t="str">
        <f>IF($A263="","",VLOOKUP($A263,'Annex 2 Designated EHV charges'!$D:$O,3,0))</f>
        <v/>
      </c>
      <c r="D263" s="203" t="str">
        <f>IF($A263="","",VLOOKUP($A263,'Annex 2 Designated EHV charges'!$D:$O,4,0))</f>
        <v/>
      </c>
      <c r="E263" s="211" t="str">
        <f>IFERROR(IF(VLOOKUP($A263,'Annex 2 Designated EHV charges'!$D:$P,COLUMN(E263)+5,FALSE)=0,"",VLOOKUP($A263,'Annex 2 Designated EHV charges'!$D:$P,COLUMN(E263)+5,FALSE)),"")</f>
        <v/>
      </c>
      <c r="F263" s="210" t="str">
        <f>IFERROR(IF(VLOOKUP($A263,'Annex 2 Designated EHV charges'!$D:$P,COLUMN(F263)+5,FALSE)=0,"",VLOOKUP($A263,'Annex 2 Designated EHV charges'!$D:$P,COLUMN(F263)+5,FALSE)),"")</f>
        <v/>
      </c>
      <c r="G263" s="210" t="str">
        <f>IFERROR(IF(VLOOKUP($A263,'Annex 2 Designated EHV charges'!$D:$P,COLUMN(G263)+5,FALSE)=0,"",VLOOKUP($A263,'Annex 2 Designated EHV charges'!$D:$P,COLUMN(G263)+5,FALSE)),"")</f>
        <v/>
      </c>
      <c r="H263" s="210" t="str">
        <f>IFERROR(IF(VLOOKUP($A263,'Annex 2 Designated EHV charges'!$D:$P,COLUMN(H263)+5,FALSE)=0,"",VLOOKUP($A263,'Annex 2 Designated EHV charges'!$D:$P,COLUMN(H263)+5,FALSE)),"")</f>
        <v/>
      </c>
    </row>
    <row r="264" spans="1:8" x14ac:dyDescent="0.2">
      <c r="A264" s="204" t="str">
        <f t="array" ref="A264">IFERROR(INDEX('Annex 2 Designated EHV charges'!$D$11:$D$400, MATCH(0, IF(ISBLANK('Annex 2 Designated EHV charges'!$D$11:$D$400),1, COUNTIF(A$4:$A263, 'Annex 2 Designated EHV charges'!$D$11:$D$400)), 0)),"")</f>
        <v/>
      </c>
      <c r="B264" s="203" t="str">
        <f>IF($A264="","",VLOOKUP($A264,'Annex 2 Designated EHV charges'!$D:$O,2,0))</f>
        <v/>
      </c>
      <c r="C264" s="204" t="str">
        <f>IF($A264="","",VLOOKUP($A264,'Annex 2 Designated EHV charges'!$D:$O,3,0))</f>
        <v/>
      </c>
      <c r="D264" s="203" t="str">
        <f>IF($A264="","",VLOOKUP($A264,'Annex 2 Designated EHV charges'!$D:$O,4,0))</f>
        <v/>
      </c>
      <c r="E264" s="211" t="str">
        <f>IFERROR(IF(VLOOKUP($A264,'Annex 2 Designated EHV charges'!$D:$P,COLUMN(E264)+5,FALSE)=0,"",VLOOKUP($A264,'Annex 2 Designated EHV charges'!$D:$P,COLUMN(E264)+5,FALSE)),"")</f>
        <v/>
      </c>
      <c r="F264" s="210" t="str">
        <f>IFERROR(IF(VLOOKUP($A264,'Annex 2 Designated EHV charges'!$D:$P,COLUMN(F264)+5,FALSE)=0,"",VLOOKUP($A264,'Annex 2 Designated EHV charges'!$D:$P,COLUMN(F264)+5,FALSE)),"")</f>
        <v/>
      </c>
      <c r="G264" s="210" t="str">
        <f>IFERROR(IF(VLOOKUP($A264,'Annex 2 Designated EHV charges'!$D:$P,COLUMN(G264)+5,FALSE)=0,"",VLOOKUP($A264,'Annex 2 Designated EHV charges'!$D:$P,COLUMN(G264)+5,FALSE)),"")</f>
        <v/>
      </c>
      <c r="H264" s="210" t="str">
        <f>IFERROR(IF(VLOOKUP($A264,'Annex 2 Designated EHV charges'!$D:$P,COLUMN(H264)+5,FALSE)=0,"",VLOOKUP($A264,'Annex 2 Designated EHV charges'!$D:$P,COLUMN(H264)+5,FALSE)),"")</f>
        <v/>
      </c>
    </row>
    <row r="265" spans="1:8" x14ac:dyDescent="0.2">
      <c r="A265" s="204" t="str">
        <f t="array" ref="A265">IFERROR(INDEX('Annex 2 Designated EHV charges'!$D$11:$D$400, MATCH(0, IF(ISBLANK('Annex 2 Designated EHV charges'!$D$11:$D$400),1, COUNTIF(A$4:$A264, 'Annex 2 Designated EHV charges'!$D$11:$D$400)), 0)),"")</f>
        <v/>
      </c>
      <c r="B265" s="203" t="str">
        <f>IF($A265="","",VLOOKUP($A265,'Annex 2 Designated EHV charges'!$D:$O,2,0))</f>
        <v/>
      </c>
      <c r="C265" s="204" t="str">
        <f>IF($A265="","",VLOOKUP($A265,'Annex 2 Designated EHV charges'!$D:$O,3,0))</f>
        <v/>
      </c>
      <c r="D265" s="203" t="str">
        <f>IF($A265="","",VLOOKUP($A265,'Annex 2 Designated EHV charges'!$D:$O,4,0))</f>
        <v/>
      </c>
      <c r="E265" s="211" t="str">
        <f>IFERROR(IF(VLOOKUP($A265,'Annex 2 Designated EHV charges'!$D:$P,COLUMN(E265)+5,FALSE)=0,"",VLOOKUP($A265,'Annex 2 Designated EHV charges'!$D:$P,COLUMN(E265)+5,FALSE)),"")</f>
        <v/>
      </c>
      <c r="F265" s="210" t="str">
        <f>IFERROR(IF(VLOOKUP($A265,'Annex 2 Designated EHV charges'!$D:$P,COLUMN(F265)+5,FALSE)=0,"",VLOOKUP($A265,'Annex 2 Designated EHV charges'!$D:$P,COLUMN(F265)+5,FALSE)),"")</f>
        <v/>
      </c>
      <c r="G265" s="210" t="str">
        <f>IFERROR(IF(VLOOKUP($A265,'Annex 2 Designated EHV charges'!$D:$P,COLUMN(G265)+5,FALSE)=0,"",VLOOKUP($A265,'Annex 2 Designated EHV charges'!$D:$P,COLUMN(G265)+5,FALSE)),"")</f>
        <v/>
      </c>
      <c r="H265" s="210" t="str">
        <f>IFERROR(IF(VLOOKUP($A265,'Annex 2 Designated EHV charges'!$D:$P,COLUMN(H265)+5,FALSE)=0,"",VLOOKUP($A265,'Annex 2 Designated EHV charges'!$D:$P,COLUMN(H265)+5,FALSE)),"")</f>
        <v/>
      </c>
    </row>
    <row r="266" spans="1:8" x14ac:dyDescent="0.2">
      <c r="A266" s="204" t="str">
        <f t="array" ref="A266">IFERROR(INDEX('Annex 2 Designated EHV charges'!$D$11:$D$400, MATCH(0, IF(ISBLANK('Annex 2 Designated EHV charges'!$D$11:$D$400),1, COUNTIF(A$4:$A265, 'Annex 2 Designated EHV charges'!$D$11:$D$400)), 0)),"")</f>
        <v/>
      </c>
      <c r="B266" s="203" t="str">
        <f>IF($A266="","",VLOOKUP($A266,'Annex 2 Designated EHV charges'!$D:$O,2,0))</f>
        <v/>
      </c>
      <c r="C266" s="204" t="str">
        <f>IF($A266="","",VLOOKUP($A266,'Annex 2 Designated EHV charges'!$D:$O,3,0))</f>
        <v/>
      </c>
      <c r="D266" s="203" t="str">
        <f>IF($A266="","",VLOOKUP($A266,'Annex 2 Designated EHV charges'!$D:$O,4,0))</f>
        <v/>
      </c>
      <c r="E266" s="211" t="str">
        <f>IFERROR(IF(VLOOKUP($A266,'Annex 2 Designated EHV charges'!$D:$P,COLUMN(E266)+5,FALSE)=0,"",VLOOKUP($A266,'Annex 2 Designated EHV charges'!$D:$P,COLUMN(E266)+5,FALSE)),"")</f>
        <v/>
      </c>
      <c r="F266" s="210" t="str">
        <f>IFERROR(IF(VLOOKUP($A266,'Annex 2 Designated EHV charges'!$D:$P,COLUMN(F266)+5,FALSE)=0,"",VLOOKUP($A266,'Annex 2 Designated EHV charges'!$D:$P,COLUMN(F266)+5,FALSE)),"")</f>
        <v/>
      </c>
      <c r="G266" s="210" t="str">
        <f>IFERROR(IF(VLOOKUP($A266,'Annex 2 Designated EHV charges'!$D:$P,COLUMN(G266)+5,FALSE)=0,"",VLOOKUP($A266,'Annex 2 Designated EHV charges'!$D:$P,COLUMN(G266)+5,FALSE)),"")</f>
        <v/>
      </c>
      <c r="H266" s="210" t="str">
        <f>IFERROR(IF(VLOOKUP($A266,'Annex 2 Designated EHV charges'!$D:$P,COLUMN(H266)+5,FALSE)=0,"",VLOOKUP($A266,'Annex 2 Designated EHV charges'!$D:$P,COLUMN(H266)+5,FALSE)),"")</f>
        <v/>
      </c>
    </row>
    <row r="267" spans="1:8" x14ac:dyDescent="0.2">
      <c r="A267" s="204" t="str">
        <f t="array" ref="A267">IFERROR(INDEX('Annex 2 Designated EHV charges'!$D$11:$D$400, MATCH(0, IF(ISBLANK('Annex 2 Designated EHV charges'!$D$11:$D$400),1, COUNTIF(A$4:$A266, 'Annex 2 Designated EHV charges'!$D$11:$D$400)), 0)),"")</f>
        <v/>
      </c>
      <c r="B267" s="203" t="str">
        <f>IF($A267="","",VLOOKUP($A267,'Annex 2 Designated EHV charges'!$D:$O,2,0))</f>
        <v/>
      </c>
      <c r="C267" s="204" t="str">
        <f>IF($A267="","",VLOOKUP($A267,'Annex 2 Designated EHV charges'!$D:$O,3,0))</f>
        <v/>
      </c>
      <c r="D267" s="203" t="str">
        <f>IF($A267="","",VLOOKUP($A267,'Annex 2 Designated EHV charges'!$D:$O,4,0))</f>
        <v/>
      </c>
      <c r="E267" s="211" t="str">
        <f>IFERROR(IF(VLOOKUP($A267,'Annex 2 Designated EHV charges'!$D:$P,COLUMN(E267)+5,FALSE)=0,"",VLOOKUP($A267,'Annex 2 Designated EHV charges'!$D:$P,COLUMN(E267)+5,FALSE)),"")</f>
        <v/>
      </c>
      <c r="F267" s="210" t="str">
        <f>IFERROR(IF(VLOOKUP($A267,'Annex 2 Designated EHV charges'!$D:$P,COLUMN(F267)+5,FALSE)=0,"",VLOOKUP($A267,'Annex 2 Designated EHV charges'!$D:$P,COLUMN(F267)+5,FALSE)),"")</f>
        <v/>
      </c>
      <c r="G267" s="210" t="str">
        <f>IFERROR(IF(VLOOKUP($A267,'Annex 2 Designated EHV charges'!$D:$P,COLUMN(G267)+5,FALSE)=0,"",VLOOKUP($A267,'Annex 2 Designated EHV charges'!$D:$P,COLUMN(G267)+5,FALSE)),"")</f>
        <v/>
      </c>
      <c r="H267" s="210" t="str">
        <f>IFERROR(IF(VLOOKUP($A267,'Annex 2 Designated EHV charges'!$D:$P,COLUMN(H267)+5,FALSE)=0,"",VLOOKUP($A267,'Annex 2 Designated EHV charges'!$D:$P,COLUMN(H267)+5,FALSE)),"")</f>
        <v/>
      </c>
    </row>
    <row r="268" spans="1:8" x14ac:dyDescent="0.2">
      <c r="A268" s="204" t="str">
        <f t="array" ref="A268">IFERROR(INDEX('Annex 2 Designated EHV charges'!$D$11:$D$400, MATCH(0, IF(ISBLANK('Annex 2 Designated EHV charges'!$D$11:$D$400),1, COUNTIF(A$4:$A267, 'Annex 2 Designated EHV charges'!$D$11:$D$400)), 0)),"")</f>
        <v/>
      </c>
      <c r="B268" s="203" t="str">
        <f>IF($A268="","",VLOOKUP($A268,'Annex 2 Designated EHV charges'!$D:$O,2,0))</f>
        <v/>
      </c>
      <c r="C268" s="204" t="str">
        <f>IF($A268="","",VLOOKUP($A268,'Annex 2 Designated EHV charges'!$D:$O,3,0))</f>
        <v/>
      </c>
      <c r="D268" s="203" t="str">
        <f>IF($A268="","",VLOOKUP($A268,'Annex 2 Designated EHV charges'!$D:$O,4,0))</f>
        <v/>
      </c>
      <c r="E268" s="211" t="str">
        <f>IFERROR(IF(VLOOKUP($A268,'Annex 2 Designated EHV charges'!$D:$P,COLUMN(E268)+5,FALSE)=0,"",VLOOKUP($A268,'Annex 2 Designated EHV charges'!$D:$P,COLUMN(E268)+5,FALSE)),"")</f>
        <v/>
      </c>
      <c r="F268" s="210" t="str">
        <f>IFERROR(IF(VLOOKUP($A268,'Annex 2 Designated EHV charges'!$D:$P,COLUMN(F268)+5,FALSE)=0,"",VLOOKUP($A268,'Annex 2 Designated EHV charges'!$D:$P,COLUMN(F268)+5,FALSE)),"")</f>
        <v/>
      </c>
      <c r="G268" s="210" t="str">
        <f>IFERROR(IF(VLOOKUP($A268,'Annex 2 Designated EHV charges'!$D:$P,COLUMN(G268)+5,FALSE)=0,"",VLOOKUP($A268,'Annex 2 Designated EHV charges'!$D:$P,COLUMN(G268)+5,FALSE)),"")</f>
        <v/>
      </c>
      <c r="H268" s="210" t="str">
        <f>IFERROR(IF(VLOOKUP($A268,'Annex 2 Designated EHV charges'!$D:$P,COLUMN(H268)+5,FALSE)=0,"",VLOOKUP($A268,'Annex 2 Designated EHV charges'!$D:$P,COLUMN(H268)+5,FALSE)),"")</f>
        <v/>
      </c>
    </row>
    <row r="269" spans="1:8" x14ac:dyDescent="0.2">
      <c r="A269" s="204" t="str">
        <f t="array" ref="A269">IFERROR(INDEX('Annex 2 Designated EHV charges'!$D$11:$D$400, MATCH(0, IF(ISBLANK('Annex 2 Designated EHV charges'!$D$11:$D$400),1, COUNTIF(A$4:$A268, 'Annex 2 Designated EHV charges'!$D$11:$D$400)), 0)),"")</f>
        <v/>
      </c>
      <c r="B269" s="203" t="str">
        <f>IF($A269="","",VLOOKUP($A269,'Annex 2 Designated EHV charges'!$D:$O,2,0))</f>
        <v/>
      </c>
      <c r="C269" s="204" t="str">
        <f>IF($A269="","",VLOOKUP($A269,'Annex 2 Designated EHV charges'!$D:$O,3,0))</f>
        <v/>
      </c>
      <c r="D269" s="203" t="str">
        <f>IF($A269="","",VLOOKUP($A269,'Annex 2 Designated EHV charges'!$D:$O,4,0))</f>
        <v/>
      </c>
      <c r="E269" s="211" t="str">
        <f>IFERROR(IF(VLOOKUP($A269,'Annex 2 Designated EHV charges'!$D:$P,COLUMN(E269)+5,FALSE)=0,"",VLOOKUP($A269,'Annex 2 Designated EHV charges'!$D:$P,COLUMN(E269)+5,FALSE)),"")</f>
        <v/>
      </c>
      <c r="F269" s="210" t="str">
        <f>IFERROR(IF(VLOOKUP($A269,'Annex 2 Designated EHV charges'!$D:$P,COLUMN(F269)+5,FALSE)=0,"",VLOOKUP($A269,'Annex 2 Designated EHV charges'!$D:$P,COLUMN(F269)+5,FALSE)),"")</f>
        <v/>
      </c>
      <c r="G269" s="210" t="str">
        <f>IFERROR(IF(VLOOKUP($A269,'Annex 2 Designated EHV charges'!$D:$P,COLUMN(G269)+5,FALSE)=0,"",VLOOKUP($A269,'Annex 2 Designated EHV charges'!$D:$P,COLUMN(G269)+5,FALSE)),"")</f>
        <v/>
      </c>
      <c r="H269" s="210" t="str">
        <f>IFERROR(IF(VLOOKUP($A269,'Annex 2 Designated EHV charges'!$D:$P,COLUMN(H269)+5,FALSE)=0,"",VLOOKUP($A269,'Annex 2 Designated EHV charges'!$D:$P,COLUMN(H269)+5,FALSE)),"")</f>
        <v/>
      </c>
    </row>
    <row r="270" spans="1:8" x14ac:dyDescent="0.2">
      <c r="A270" s="204" t="str">
        <f t="array" ref="A270">IFERROR(INDEX('Annex 2 Designated EHV charges'!$D$11:$D$400, MATCH(0, IF(ISBLANK('Annex 2 Designated EHV charges'!$D$11:$D$400),1, COUNTIF(A$4:$A269, 'Annex 2 Designated EHV charges'!$D$11:$D$400)), 0)),"")</f>
        <v/>
      </c>
      <c r="B270" s="203" t="str">
        <f>IF($A270="","",VLOOKUP($A270,'Annex 2 Designated EHV charges'!$D:$O,2,0))</f>
        <v/>
      </c>
      <c r="C270" s="204" t="str">
        <f>IF($A270="","",VLOOKUP($A270,'Annex 2 Designated EHV charges'!$D:$O,3,0))</f>
        <v/>
      </c>
      <c r="D270" s="203" t="str">
        <f>IF($A270="","",VLOOKUP($A270,'Annex 2 Designated EHV charges'!$D:$O,4,0))</f>
        <v/>
      </c>
      <c r="E270" s="211" t="str">
        <f>IFERROR(IF(VLOOKUP($A270,'Annex 2 Designated EHV charges'!$D:$P,COLUMN(E270)+5,FALSE)=0,"",VLOOKUP($A270,'Annex 2 Designated EHV charges'!$D:$P,COLUMN(E270)+5,FALSE)),"")</f>
        <v/>
      </c>
      <c r="F270" s="210" t="str">
        <f>IFERROR(IF(VLOOKUP($A270,'Annex 2 Designated EHV charges'!$D:$P,COLUMN(F270)+5,FALSE)=0,"",VLOOKUP($A270,'Annex 2 Designated EHV charges'!$D:$P,COLUMN(F270)+5,FALSE)),"")</f>
        <v/>
      </c>
      <c r="G270" s="210" t="str">
        <f>IFERROR(IF(VLOOKUP($A270,'Annex 2 Designated EHV charges'!$D:$P,COLUMN(G270)+5,FALSE)=0,"",VLOOKUP($A270,'Annex 2 Designated EHV charges'!$D:$P,COLUMN(G270)+5,FALSE)),"")</f>
        <v/>
      </c>
      <c r="H270" s="210" t="str">
        <f>IFERROR(IF(VLOOKUP($A270,'Annex 2 Designated EHV charges'!$D:$P,COLUMN(H270)+5,FALSE)=0,"",VLOOKUP($A270,'Annex 2 Designated EHV charges'!$D:$P,COLUMN(H270)+5,FALSE)),"")</f>
        <v/>
      </c>
    </row>
    <row r="271" spans="1:8" x14ac:dyDescent="0.2">
      <c r="A271" s="204" t="str">
        <f t="array" ref="A271">IFERROR(INDEX('Annex 2 Designated EHV charges'!$D$11:$D$400, MATCH(0, IF(ISBLANK('Annex 2 Designated EHV charges'!$D$11:$D$400),1, COUNTIF(A$4:$A270, 'Annex 2 Designated EHV charges'!$D$11:$D$400)), 0)),"")</f>
        <v/>
      </c>
      <c r="B271" s="203" t="str">
        <f>IF($A271="","",VLOOKUP($A271,'Annex 2 Designated EHV charges'!$D:$O,2,0))</f>
        <v/>
      </c>
      <c r="C271" s="204" t="str">
        <f>IF($A271="","",VLOOKUP($A271,'Annex 2 Designated EHV charges'!$D:$O,3,0))</f>
        <v/>
      </c>
      <c r="D271" s="203" t="str">
        <f>IF($A271="","",VLOOKUP($A271,'Annex 2 Designated EHV charges'!$D:$O,4,0))</f>
        <v/>
      </c>
      <c r="E271" s="211" t="str">
        <f>IFERROR(IF(VLOOKUP($A271,'Annex 2 Designated EHV charges'!$D:$P,COLUMN(E271)+5,FALSE)=0,"",VLOOKUP($A271,'Annex 2 Designated EHV charges'!$D:$P,COLUMN(E271)+5,FALSE)),"")</f>
        <v/>
      </c>
      <c r="F271" s="210" t="str">
        <f>IFERROR(IF(VLOOKUP($A271,'Annex 2 Designated EHV charges'!$D:$P,COLUMN(F271)+5,FALSE)=0,"",VLOOKUP($A271,'Annex 2 Designated EHV charges'!$D:$P,COLUMN(F271)+5,FALSE)),"")</f>
        <v/>
      </c>
      <c r="G271" s="210" t="str">
        <f>IFERROR(IF(VLOOKUP($A271,'Annex 2 Designated EHV charges'!$D:$P,COLUMN(G271)+5,FALSE)=0,"",VLOOKUP($A271,'Annex 2 Designated EHV charges'!$D:$P,COLUMN(G271)+5,FALSE)),"")</f>
        <v/>
      </c>
      <c r="H271" s="210" t="str">
        <f>IFERROR(IF(VLOOKUP($A271,'Annex 2 Designated EHV charges'!$D:$P,COLUMN(H271)+5,FALSE)=0,"",VLOOKUP($A271,'Annex 2 Designated EHV charges'!$D:$P,COLUMN(H271)+5,FALSE)),"")</f>
        <v/>
      </c>
    </row>
    <row r="272" spans="1:8" x14ac:dyDescent="0.2">
      <c r="A272" s="204" t="str">
        <f t="array" ref="A272">IFERROR(INDEX('Annex 2 Designated EHV charges'!$D$11:$D$400, MATCH(0, IF(ISBLANK('Annex 2 Designated EHV charges'!$D$11:$D$400),1, COUNTIF(A$4:$A271, 'Annex 2 Designated EHV charges'!$D$11:$D$400)), 0)),"")</f>
        <v/>
      </c>
      <c r="B272" s="203" t="str">
        <f>IF($A272="","",VLOOKUP($A272,'Annex 2 Designated EHV charges'!$D:$O,2,0))</f>
        <v/>
      </c>
      <c r="C272" s="204" t="str">
        <f>IF($A272="","",VLOOKUP($A272,'Annex 2 Designated EHV charges'!$D:$O,3,0))</f>
        <v/>
      </c>
      <c r="D272" s="203" t="str">
        <f>IF($A272="","",VLOOKUP($A272,'Annex 2 Designated EHV charges'!$D:$O,4,0))</f>
        <v/>
      </c>
      <c r="E272" s="211" t="str">
        <f>IFERROR(IF(VLOOKUP($A272,'Annex 2 Designated EHV charges'!$D:$P,COLUMN(E272)+5,FALSE)=0,"",VLOOKUP($A272,'Annex 2 Designated EHV charges'!$D:$P,COLUMN(E272)+5,FALSE)),"")</f>
        <v/>
      </c>
      <c r="F272" s="210" t="str">
        <f>IFERROR(IF(VLOOKUP($A272,'Annex 2 Designated EHV charges'!$D:$P,COLUMN(F272)+5,FALSE)=0,"",VLOOKUP($A272,'Annex 2 Designated EHV charges'!$D:$P,COLUMN(F272)+5,FALSE)),"")</f>
        <v/>
      </c>
      <c r="G272" s="210" t="str">
        <f>IFERROR(IF(VLOOKUP($A272,'Annex 2 Designated EHV charges'!$D:$P,COLUMN(G272)+5,FALSE)=0,"",VLOOKUP($A272,'Annex 2 Designated EHV charges'!$D:$P,COLUMN(G272)+5,FALSE)),"")</f>
        <v/>
      </c>
      <c r="H272" s="210" t="str">
        <f>IFERROR(IF(VLOOKUP($A272,'Annex 2 Designated EHV charges'!$D:$P,COLUMN(H272)+5,FALSE)=0,"",VLOOKUP($A272,'Annex 2 Designated EHV charges'!$D:$P,COLUMN(H272)+5,FALSE)),"")</f>
        <v/>
      </c>
    </row>
    <row r="273" spans="1:8" x14ac:dyDescent="0.2">
      <c r="A273" s="204" t="str">
        <f t="array" ref="A273">IFERROR(INDEX('Annex 2 Designated EHV charges'!$D$11:$D$400, MATCH(0, IF(ISBLANK('Annex 2 Designated EHV charges'!$D$11:$D$400),1, COUNTIF(A$4:$A272, 'Annex 2 Designated EHV charges'!$D$11:$D$400)), 0)),"")</f>
        <v/>
      </c>
      <c r="B273" s="203" t="str">
        <f>IF($A273="","",VLOOKUP($A273,'Annex 2 Designated EHV charges'!$D:$O,2,0))</f>
        <v/>
      </c>
      <c r="C273" s="204" t="str">
        <f>IF($A273="","",VLOOKUP($A273,'Annex 2 Designated EHV charges'!$D:$O,3,0))</f>
        <v/>
      </c>
      <c r="D273" s="203" t="str">
        <f>IF($A273="","",VLOOKUP($A273,'Annex 2 Designated EHV charges'!$D:$O,4,0))</f>
        <v/>
      </c>
      <c r="E273" s="211" t="str">
        <f>IFERROR(IF(VLOOKUP($A273,'Annex 2 Designated EHV charges'!$D:$P,COLUMN(E273)+5,FALSE)=0,"",VLOOKUP($A273,'Annex 2 Designated EHV charges'!$D:$P,COLUMN(E273)+5,FALSE)),"")</f>
        <v/>
      </c>
      <c r="F273" s="210" t="str">
        <f>IFERROR(IF(VLOOKUP($A273,'Annex 2 Designated EHV charges'!$D:$P,COLUMN(F273)+5,FALSE)=0,"",VLOOKUP($A273,'Annex 2 Designated EHV charges'!$D:$P,COLUMN(F273)+5,FALSE)),"")</f>
        <v/>
      </c>
      <c r="G273" s="210" t="str">
        <f>IFERROR(IF(VLOOKUP($A273,'Annex 2 Designated EHV charges'!$D:$P,COLUMN(G273)+5,FALSE)=0,"",VLOOKUP($A273,'Annex 2 Designated EHV charges'!$D:$P,COLUMN(G273)+5,FALSE)),"")</f>
        <v/>
      </c>
      <c r="H273" s="210" t="str">
        <f>IFERROR(IF(VLOOKUP($A273,'Annex 2 Designated EHV charges'!$D:$P,COLUMN(H273)+5,FALSE)=0,"",VLOOKUP($A273,'Annex 2 Designated EHV charges'!$D:$P,COLUMN(H273)+5,FALSE)),"")</f>
        <v/>
      </c>
    </row>
    <row r="274" spans="1:8" x14ac:dyDescent="0.2">
      <c r="A274" s="204" t="str">
        <f t="array" ref="A274">IFERROR(INDEX('Annex 2 Designated EHV charges'!$D$11:$D$400, MATCH(0, IF(ISBLANK('Annex 2 Designated EHV charges'!$D$11:$D$400),1, COUNTIF(A$4:$A273, 'Annex 2 Designated EHV charges'!$D$11:$D$400)), 0)),"")</f>
        <v/>
      </c>
      <c r="B274" s="203" t="str">
        <f>IF($A274="","",VLOOKUP($A274,'Annex 2 Designated EHV charges'!$D:$O,2,0))</f>
        <v/>
      </c>
      <c r="C274" s="204" t="str">
        <f>IF($A274="","",VLOOKUP($A274,'Annex 2 Designated EHV charges'!$D:$O,3,0))</f>
        <v/>
      </c>
      <c r="D274" s="203" t="str">
        <f>IF($A274="","",VLOOKUP($A274,'Annex 2 Designated EHV charges'!$D:$O,4,0))</f>
        <v/>
      </c>
      <c r="E274" s="211" t="str">
        <f>IFERROR(IF(VLOOKUP($A274,'Annex 2 Designated EHV charges'!$D:$P,COLUMN(E274)+5,FALSE)=0,"",VLOOKUP($A274,'Annex 2 Designated EHV charges'!$D:$P,COLUMN(E274)+5,FALSE)),"")</f>
        <v/>
      </c>
      <c r="F274" s="210" t="str">
        <f>IFERROR(IF(VLOOKUP($A274,'Annex 2 Designated EHV charges'!$D:$P,COLUMN(F274)+5,FALSE)=0,"",VLOOKUP($A274,'Annex 2 Designated EHV charges'!$D:$P,COLUMN(F274)+5,FALSE)),"")</f>
        <v/>
      </c>
      <c r="G274" s="210" t="str">
        <f>IFERROR(IF(VLOOKUP($A274,'Annex 2 Designated EHV charges'!$D:$P,COLUMN(G274)+5,FALSE)=0,"",VLOOKUP($A274,'Annex 2 Designated EHV charges'!$D:$P,COLUMN(G274)+5,FALSE)),"")</f>
        <v/>
      </c>
      <c r="H274" s="210" t="str">
        <f>IFERROR(IF(VLOOKUP($A274,'Annex 2 Designated EHV charges'!$D:$P,COLUMN(H274)+5,FALSE)=0,"",VLOOKUP($A274,'Annex 2 Designated EHV charges'!$D:$P,COLUMN(H274)+5,FALSE)),"")</f>
        <v/>
      </c>
    </row>
    <row r="275" spans="1:8" x14ac:dyDescent="0.2">
      <c r="A275" s="204" t="str">
        <f t="array" ref="A275">IFERROR(INDEX('Annex 2 Designated EHV charges'!$D$11:$D$400, MATCH(0, IF(ISBLANK('Annex 2 Designated EHV charges'!$D$11:$D$400),1, COUNTIF(A$4:$A274, 'Annex 2 Designated EHV charges'!$D$11:$D$400)), 0)),"")</f>
        <v/>
      </c>
      <c r="B275" s="203" t="str">
        <f>IF($A275="","",VLOOKUP($A275,'Annex 2 Designated EHV charges'!$D:$O,2,0))</f>
        <v/>
      </c>
      <c r="C275" s="204" t="str">
        <f>IF($A275="","",VLOOKUP($A275,'Annex 2 Designated EHV charges'!$D:$O,3,0))</f>
        <v/>
      </c>
      <c r="D275" s="203" t="str">
        <f>IF($A275="","",VLOOKUP($A275,'Annex 2 Designated EHV charges'!$D:$O,4,0))</f>
        <v/>
      </c>
      <c r="E275" s="211" t="str">
        <f>IFERROR(IF(VLOOKUP($A275,'Annex 2 Designated EHV charges'!$D:$P,COLUMN(E275)+5,FALSE)=0,"",VLOOKUP($A275,'Annex 2 Designated EHV charges'!$D:$P,COLUMN(E275)+5,FALSE)),"")</f>
        <v/>
      </c>
      <c r="F275" s="210" t="str">
        <f>IFERROR(IF(VLOOKUP($A275,'Annex 2 Designated EHV charges'!$D:$P,COLUMN(F275)+5,FALSE)=0,"",VLOOKUP($A275,'Annex 2 Designated EHV charges'!$D:$P,COLUMN(F275)+5,FALSE)),"")</f>
        <v/>
      </c>
      <c r="G275" s="210" t="str">
        <f>IFERROR(IF(VLOOKUP($A275,'Annex 2 Designated EHV charges'!$D:$P,COLUMN(G275)+5,FALSE)=0,"",VLOOKUP($A275,'Annex 2 Designated EHV charges'!$D:$P,COLUMN(G275)+5,FALSE)),"")</f>
        <v/>
      </c>
      <c r="H275" s="210" t="str">
        <f>IFERROR(IF(VLOOKUP($A275,'Annex 2 Designated EHV charges'!$D:$P,COLUMN(H275)+5,FALSE)=0,"",VLOOKUP($A275,'Annex 2 Designated EHV charges'!$D:$P,COLUMN(H275)+5,FALSE)),"")</f>
        <v/>
      </c>
    </row>
    <row r="276" spans="1:8" x14ac:dyDescent="0.2">
      <c r="A276" s="204" t="str">
        <f t="array" ref="A276">IFERROR(INDEX('Annex 2 Designated EHV charges'!$D$11:$D$400, MATCH(0, IF(ISBLANK('Annex 2 Designated EHV charges'!$D$11:$D$400),1, COUNTIF(A$4:$A275, 'Annex 2 Designated EHV charges'!$D$11:$D$400)), 0)),"")</f>
        <v/>
      </c>
      <c r="B276" s="203" t="str">
        <f>IF($A276="","",VLOOKUP($A276,'Annex 2 Designated EHV charges'!$D:$O,2,0))</f>
        <v/>
      </c>
      <c r="C276" s="204" t="str">
        <f>IF($A276="","",VLOOKUP($A276,'Annex 2 Designated EHV charges'!$D:$O,3,0))</f>
        <v/>
      </c>
      <c r="D276" s="203" t="str">
        <f>IF($A276="","",VLOOKUP($A276,'Annex 2 Designated EHV charges'!$D:$O,4,0))</f>
        <v/>
      </c>
      <c r="E276" s="211" t="str">
        <f>IFERROR(IF(VLOOKUP($A276,'Annex 2 Designated EHV charges'!$D:$P,COLUMN(E276)+5,FALSE)=0,"",VLOOKUP($A276,'Annex 2 Designated EHV charges'!$D:$P,COLUMN(E276)+5,FALSE)),"")</f>
        <v/>
      </c>
      <c r="F276" s="210" t="str">
        <f>IFERROR(IF(VLOOKUP($A276,'Annex 2 Designated EHV charges'!$D:$P,COLUMN(F276)+5,FALSE)=0,"",VLOOKUP($A276,'Annex 2 Designated EHV charges'!$D:$P,COLUMN(F276)+5,FALSE)),"")</f>
        <v/>
      </c>
      <c r="G276" s="210" t="str">
        <f>IFERROR(IF(VLOOKUP($A276,'Annex 2 Designated EHV charges'!$D:$P,COLUMN(G276)+5,FALSE)=0,"",VLOOKUP($A276,'Annex 2 Designated EHV charges'!$D:$P,COLUMN(G276)+5,FALSE)),"")</f>
        <v/>
      </c>
      <c r="H276" s="210" t="str">
        <f>IFERROR(IF(VLOOKUP($A276,'Annex 2 Designated EHV charges'!$D:$P,COLUMN(H276)+5,FALSE)=0,"",VLOOKUP($A276,'Annex 2 Designated EHV charges'!$D:$P,COLUMN(H276)+5,FALSE)),"")</f>
        <v/>
      </c>
    </row>
    <row r="277" spans="1:8" x14ac:dyDescent="0.2">
      <c r="A277" s="204" t="str">
        <f t="array" ref="A277">IFERROR(INDEX('Annex 2 Designated EHV charges'!$D$11:$D$400, MATCH(0, IF(ISBLANK('Annex 2 Designated EHV charges'!$D$11:$D$400),1, COUNTIF(A$4:$A276, 'Annex 2 Designated EHV charges'!$D$11:$D$400)), 0)),"")</f>
        <v/>
      </c>
      <c r="B277" s="203" t="str">
        <f>IF($A277="","",VLOOKUP($A277,'Annex 2 Designated EHV charges'!$D:$O,2,0))</f>
        <v/>
      </c>
      <c r="C277" s="204" t="str">
        <f>IF($A277="","",VLOOKUP($A277,'Annex 2 Designated EHV charges'!$D:$O,3,0))</f>
        <v/>
      </c>
      <c r="D277" s="203" t="str">
        <f>IF($A277="","",VLOOKUP($A277,'Annex 2 Designated EHV charges'!$D:$O,4,0))</f>
        <v/>
      </c>
      <c r="E277" s="211" t="str">
        <f>IFERROR(IF(VLOOKUP($A277,'Annex 2 Designated EHV charges'!$D:$P,COLUMN(E277)+5,FALSE)=0,"",VLOOKUP($A277,'Annex 2 Designated EHV charges'!$D:$P,COLUMN(E277)+5,FALSE)),"")</f>
        <v/>
      </c>
      <c r="F277" s="210" t="str">
        <f>IFERROR(IF(VLOOKUP($A277,'Annex 2 Designated EHV charges'!$D:$P,COLUMN(F277)+5,FALSE)=0,"",VLOOKUP($A277,'Annex 2 Designated EHV charges'!$D:$P,COLUMN(F277)+5,FALSE)),"")</f>
        <v/>
      </c>
      <c r="G277" s="210" t="str">
        <f>IFERROR(IF(VLOOKUP($A277,'Annex 2 Designated EHV charges'!$D:$P,COLUMN(G277)+5,FALSE)=0,"",VLOOKUP($A277,'Annex 2 Designated EHV charges'!$D:$P,COLUMN(G277)+5,FALSE)),"")</f>
        <v/>
      </c>
      <c r="H277" s="210" t="str">
        <f>IFERROR(IF(VLOOKUP($A277,'Annex 2 Designated EHV charges'!$D:$P,COLUMN(H277)+5,FALSE)=0,"",VLOOKUP($A277,'Annex 2 Designated EHV charges'!$D:$P,COLUMN(H277)+5,FALSE)),"")</f>
        <v/>
      </c>
    </row>
    <row r="278" spans="1:8" x14ac:dyDescent="0.2">
      <c r="A278" s="204" t="str">
        <f t="array" ref="A278">IFERROR(INDEX('Annex 2 Designated EHV charges'!$D$11:$D$400, MATCH(0, IF(ISBLANK('Annex 2 Designated EHV charges'!$D$11:$D$400),1, COUNTIF(A$4:$A277, 'Annex 2 Designated EHV charges'!$D$11:$D$400)), 0)),"")</f>
        <v/>
      </c>
      <c r="B278" s="203" t="str">
        <f>IF($A278="","",VLOOKUP($A278,'Annex 2 Designated EHV charges'!$D:$O,2,0))</f>
        <v/>
      </c>
      <c r="C278" s="204" t="str">
        <f>IF($A278="","",VLOOKUP($A278,'Annex 2 Designated EHV charges'!$D:$O,3,0))</f>
        <v/>
      </c>
      <c r="D278" s="203" t="str">
        <f>IF($A278="","",VLOOKUP($A278,'Annex 2 Designated EHV charges'!$D:$O,4,0))</f>
        <v/>
      </c>
      <c r="E278" s="211" t="str">
        <f>IFERROR(IF(VLOOKUP($A278,'Annex 2 Designated EHV charges'!$D:$P,COLUMN(E278)+5,FALSE)=0,"",VLOOKUP($A278,'Annex 2 Designated EHV charges'!$D:$P,COLUMN(E278)+5,FALSE)),"")</f>
        <v/>
      </c>
      <c r="F278" s="210" t="str">
        <f>IFERROR(IF(VLOOKUP($A278,'Annex 2 Designated EHV charges'!$D:$P,COLUMN(F278)+5,FALSE)=0,"",VLOOKUP($A278,'Annex 2 Designated EHV charges'!$D:$P,COLUMN(F278)+5,FALSE)),"")</f>
        <v/>
      </c>
      <c r="G278" s="210" t="str">
        <f>IFERROR(IF(VLOOKUP($A278,'Annex 2 Designated EHV charges'!$D:$P,COLUMN(G278)+5,FALSE)=0,"",VLOOKUP($A278,'Annex 2 Designated EHV charges'!$D:$P,COLUMN(G278)+5,FALSE)),"")</f>
        <v/>
      </c>
      <c r="H278" s="210" t="str">
        <f>IFERROR(IF(VLOOKUP($A278,'Annex 2 Designated EHV charges'!$D:$P,COLUMN(H278)+5,FALSE)=0,"",VLOOKUP($A278,'Annex 2 Designated EHV charges'!$D:$P,COLUMN(H278)+5,FALSE)),"")</f>
        <v/>
      </c>
    </row>
    <row r="279" spans="1:8" x14ac:dyDescent="0.2">
      <c r="A279" s="204" t="str">
        <f t="array" ref="A279">IFERROR(INDEX('Annex 2 Designated EHV charges'!$D$11:$D$400, MATCH(0, IF(ISBLANK('Annex 2 Designated EHV charges'!$D$11:$D$400),1, COUNTIF(A$4:$A278, 'Annex 2 Designated EHV charges'!$D$11:$D$400)), 0)),"")</f>
        <v/>
      </c>
      <c r="B279" s="203" t="str">
        <f>IF($A279="","",VLOOKUP($A279,'Annex 2 Designated EHV charges'!$D:$O,2,0))</f>
        <v/>
      </c>
      <c r="C279" s="204" t="str">
        <f>IF($A279="","",VLOOKUP($A279,'Annex 2 Designated EHV charges'!$D:$O,3,0))</f>
        <v/>
      </c>
      <c r="D279" s="203" t="str">
        <f>IF($A279="","",VLOOKUP($A279,'Annex 2 Designated EHV charges'!$D:$O,4,0))</f>
        <v/>
      </c>
      <c r="E279" s="211" t="str">
        <f>IFERROR(IF(VLOOKUP($A279,'Annex 2 Designated EHV charges'!$D:$P,COLUMN(E279)+5,FALSE)=0,"",VLOOKUP($A279,'Annex 2 Designated EHV charges'!$D:$P,COLUMN(E279)+5,FALSE)),"")</f>
        <v/>
      </c>
      <c r="F279" s="210" t="str">
        <f>IFERROR(IF(VLOOKUP($A279,'Annex 2 Designated EHV charges'!$D:$P,COLUMN(F279)+5,FALSE)=0,"",VLOOKUP($A279,'Annex 2 Designated EHV charges'!$D:$P,COLUMN(F279)+5,FALSE)),"")</f>
        <v/>
      </c>
      <c r="G279" s="210" t="str">
        <f>IFERROR(IF(VLOOKUP($A279,'Annex 2 Designated EHV charges'!$D:$P,COLUMN(G279)+5,FALSE)=0,"",VLOOKUP($A279,'Annex 2 Designated EHV charges'!$D:$P,COLUMN(G279)+5,FALSE)),"")</f>
        <v/>
      </c>
      <c r="H279" s="210" t="str">
        <f>IFERROR(IF(VLOOKUP($A279,'Annex 2 Designated EHV charges'!$D:$P,COLUMN(H279)+5,FALSE)=0,"",VLOOKUP($A279,'Annex 2 Designated EHV charges'!$D:$P,COLUMN(H279)+5,FALSE)),"")</f>
        <v/>
      </c>
    </row>
    <row r="280" spans="1:8" x14ac:dyDescent="0.2">
      <c r="A280" s="204" t="str">
        <f t="array" ref="A280">IFERROR(INDEX('Annex 2 Designated EHV charges'!$D$11:$D$400, MATCH(0, IF(ISBLANK('Annex 2 Designated EHV charges'!$D$11:$D$400),1, COUNTIF(A$4:$A279, 'Annex 2 Designated EHV charges'!$D$11:$D$400)), 0)),"")</f>
        <v/>
      </c>
      <c r="B280" s="203" t="str">
        <f>IF($A280="","",VLOOKUP($A280,'Annex 2 Designated EHV charges'!$D:$O,2,0))</f>
        <v/>
      </c>
      <c r="C280" s="204" t="str">
        <f>IF($A280="","",VLOOKUP($A280,'Annex 2 Designated EHV charges'!$D:$O,3,0))</f>
        <v/>
      </c>
      <c r="D280" s="203" t="str">
        <f>IF($A280="","",VLOOKUP($A280,'Annex 2 Designated EHV charges'!$D:$O,4,0))</f>
        <v/>
      </c>
      <c r="E280" s="211" t="str">
        <f>IFERROR(IF(VLOOKUP($A280,'Annex 2 Designated EHV charges'!$D:$P,COLUMN(E280)+5,FALSE)=0,"",VLOOKUP($A280,'Annex 2 Designated EHV charges'!$D:$P,COLUMN(E280)+5,FALSE)),"")</f>
        <v/>
      </c>
      <c r="F280" s="210" t="str">
        <f>IFERROR(IF(VLOOKUP($A280,'Annex 2 Designated EHV charges'!$D:$P,COLUMN(F280)+5,FALSE)=0,"",VLOOKUP($A280,'Annex 2 Designated EHV charges'!$D:$P,COLUMN(F280)+5,FALSE)),"")</f>
        <v/>
      </c>
      <c r="G280" s="210" t="str">
        <f>IFERROR(IF(VLOOKUP($A280,'Annex 2 Designated EHV charges'!$D:$P,COLUMN(G280)+5,FALSE)=0,"",VLOOKUP($A280,'Annex 2 Designated EHV charges'!$D:$P,COLUMN(G280)+5,FALSE)),"")</f>
        <v/>
      </c>
      <c r="H280" s="210" t="str">
        <f>IFERROR(IF(VLOOKUP($A280,'Annex 2 Designated EHV charges'!$D:$P,COLUMN(H280)+5,FALSE)=0,"",VLOOKUP($A280,'Annex 2 Designated EHV charges'!$D:$P,COLUMN(H280)+5,FALSE)),"")</f>
        <v/>
      </c>
    </row>
    <row r="281" spans="1:8" x14ac:dyDescent="0.2">
      <c r="A281" s="204" t="str">
        <f t="array" ref="A281">IFERROR(INDEX('Annex 2 Designated EHV charges'!$D$11:$D$400, MATCH(0, IF(ISBLANK('Annex 2 Designated EHV charges'!$D$11:$D$400),1, COUNTIF(A$4:$A280, 'Annex 2 Designated EHV charges'!$D$11:$D$400)), 0)),"")</f>
        <v/>
      </c>
      <c r="B281" s="203" t="str">
        <f>IF($A281="","",VLOOKUP($A281,'Annex 2 Designated EHV charges'!$D:$O,2,0))</f>
        <v/>
      </c>
      <c r="C281" s="204" t="str">
        <f>IF($A281="","",VLOOKUP($A281,'Annex 2 Designated EHV charges'!$D:$O,3,0))</f>
        <v/>
      </c>
      <c r="D281" s="203" t="str">
        <f>IF($A281="","",VLOOKUP($A281,'Annex 2 Designated EHV charges'!$D:$O,4,0))</f>
        <v/>
      </c>
      <c r="E281" s="211" t="str">
        <f>IFERROR(IF(VLOOKUP($A281,'Annex 2 Designated EHV charges'!$D:$P,COLUMN(E281)+5,FALSE)=0,"",VLOOKUP($A281,'Annex 2 Designated EHV charges'!$D:$P,COLUMN(E281)+5,FALSE)),"")</f>
        <v/>
      </c>
      <c r="F281" s="210" t="str">
        <f>IFERROR(IF(VLOOKUP($A281,'Annex 2 Designated EHV charges'!$D:$P,COLUMN(F281)+5,FALSE)=0,"",VLOOKUP($A281,'Annex 2 Designated EHV charges'!$D:$P,COLUMN(F281)+5,FALSE)),"")</f>
        <v/>
      </c>
      <c r="G281" s="210" t="str">
        <f>IFERROR(IF(VLOOKUP($A281,'Annex 2 Designated EHV charges'!$D:$P,COLUMN(G281)+5,FALSE)=0,"",VLOOKUP($A281,'Annex 2 Designated EHV charges'!$D:$P,COLUMN(G281)+5,FALSE)),"")</f>
        <v/>
      </c>
      <c r="H281" s="210" t="str">
        <f>IFERROR(IF(VLOOKUP($A281,'Annex 2 Designated EHV charges'!$D:$P,COLUMN(H281)+5,FALSE)=0,"",VLOOKUP($A281,'Annex 2 Designated EHV charges'!$D:$P,COLUMN(H281)+5,FALSE)),"")</f>
        <v/>
      </c>
    </row>
    <row r="282" spans="1:8" x14ac:dyDescent="0.2">
      <c r="A282" s="204" t="str">
        <f t="array" ref="A282">IFERROR(INDEX('Annex 2 Designated EHV charges'!$D$11:$D$400, MATCH(0, IF(ISBLANK('Annex 2 Designated EHV charges'!$D$11:$D$400),1, COUNTIF(A$4:$A281, 'Annex 2 Designated EHV charges'!$D$11:$D$400)), 0)),"")</f>
        <v/>
      </c>
      <c r="B282" s="203" t="str">
        <f>IF($A282="","",VLOOKUP($A282,'Annex 2 Designated EHV charges'!$D:$O,2,0))</f>
        <v/>
      </c>
      <c r="C282" s="204" t="str">
        <f>IF($A282="","",VLOOKUP($A282,'Annex 2 Designated EHV charges'!$D:$O,3,0))</f>
        <v/>
      </c>
      <c r="D282" s="203" t="str">
        <f>IF($A282="","",VLOOKUP($A282,'Annex 2 Designated EHV charges'!$D:$O,4,0))</f>
        <v/>
      </c>
      <c r="E282" s="211" t="str">
        <f>IFERROR(IF(VLOOKUP($A282,'Annex 2 Designated EHV charges'!$D:$P,COLUMN(E282)+5,FALSE)=0,"",VLOOKUP($A282,'Annex 2 Designated EHV charges'!$D:$P,COLUMN(E282)+5,FALSE)),"")</f>
        <v/>
      </c>
      <c r="F282" s="210" t="str">
        <f>IFERROR(IF(VLOOKUP($A282,'Annex 2 Designated EHV charges'!$D:$P,COLUMN(F282)+5,FALSE)=0,"",VLOOKUP($A282,'Annex 2 Designated EHV charges'!$D:$P,COLUMN(F282)+5,FALSE)),"")</f>
        <v/>
      </c>
      <c r="G282" s="210" t="str">
        <f>IFERROR(IF(VLOOKUP($A282,'Annex 2 Designated EHV charges'!$D:$P,COLUMN(G282)+5,FALSE)=0,"",VLOOKUP($A282,'Annex 2 Designated EHV charges'!$D:$P,COLUMN(G282)+5,FALSE)),"")</f>
        <v/>
      </c>
      <c r="H282" s="210" t="str">
        <f>IFERROR(IF(VLOOKUP($A282,'Annex 2 Designated EHV charges'!$D:$P,COLUMN(H282)+5,FALSE)=0,"",VLOOKUP($A282,'Annex 2 Designated EHV charges'!$D:$P,COLUMN(H282)+5,FALSE)),"")</f>
        <v/>
      </c>
    </row>
    <row r="283" spans="1:8" x14ac:dyDescent="0.2">
      <c r="A283" s="204" t="str">
        <f t="array" ref="A283">IFERROR(INDEX('Annex 2 Designated EHV charges'!$D$11:$D$400, MATCH(0, IF(ISBLANK('Annex 2 Designated EHV charges'!$D$11:$D$400),1, COUNTIF(A$4:$A282, 'Annex 2 Designated EHV charges'!$D$11:$D$400)), 0)),"")</f>
        <v/>
      </c>
      <c r="B283" s="203" t="str">
        <f>IF($A283="","",VLOOKUP($A283,'Annex 2 Designated EHV charges'!$D:$O,2,0))</f>
        <v/>
      </c>
      <c r="C283" s="204" t="str">
        <f>IF($A283="","",VLOOKUP($A283,'Annex 2 Designated EHV charges'!$D:$O,3,0))</f>
        <v/>
      </c>
      <c r="D283" s="203" t="str">
        <f>IF($A283="","",VLOOKUP($A283,'Annex 2 Designated EHV charges'!$D:$O,4,0))</f>
        <v/>
      </c>
      <c r="E283" s="211" t="str">
        <f>IFERROR(IF(VLOOKUP($A283,'Annex 2 Designated EHV charges'!$D:$P,COLUMN(E283)+5,FALSE)=0,"",VLOOKUP($A283,'Annex 2 Designated EHV charges'!$D:$P,COLUMN(E283)+5,FALSE)),"")</f>
        <v/>
      </c>
      <c r="F283" s="210" t="str">
        <f>IFERROR(IF(VLOOKUP($A283,'Annex 2 Designated EHV charges'!$D:$P,COLUMN(F283)+5,FALSE)=0,"",VLOOKUP($A283,'Annex 2 Designated EHV charges'!$D:$P,COLUMN(F283)+5,FALSE)),"")</f>
        <v/>
      </c>
      <c r="G283" s="210" t="str">
        <f>IFERROR(IF(VLOOKUP($A283,'Annex 2 Designated EHV charges'!$D:$P,COLUMN(G283)+5,FALSE)=0,"",VLOOKUP($A283,'Annex 2 Designated EHV charges'!$D:$P,COLUMN(G283)+5,FALSE)),"")</f>
        <v/>
      </c>
      <c r="H283" s="210" t="str">
        <f>IFERROR(IF(VLOOKUP($A283,'Annex 2 Designated EHV charges'!$D:$P,COLUMN(H283)+5,FALSE)=0,"",VLOOKUP($A283,'Annex 2 Designated EHV charges'!$D:$P,COLUMN(H283)+5,FALSE)),"")</f>
        <v/>
      </c>
    </row>
    <row r="284" spans="1:8" x14ac:dyDescent="0.2">
      <c r="A284" s="204" t="str">
        <f t="array" ref="A284">IFERROR(INDEX('Annex 2 Designated EHV charges'!$D$11:$D$400, MATCH(0, IF(ISBLANK('Annex 2 Designated EHV charges'!$D$11:$D$400),1, COUNTIF(A$4:$A283, 'Annex 2 Designated EHV charges'!$D$11:$D$400)), 0)),"")</f>
        <v/>
      </c>
      <c r="B284" s="203" t="str">
        <f>IF($A284="","",VLOOKUP($A284,'Annex 2 Designated EHV charges'!$D:$O,2,0))</f>
        <v/>
      </c>
      <c r="C284" s="204" t="str">
        <f>IF($A284="","",VLOOKUP($A284,'Annex 2 Designated EHV charges'!$D:$O,3,0))</f>
        <v/>
      </c>
      <c r="D284" s="203" t="str">
        <f>IF($A284="","",VLOOKUP($A284,'Annex 2 Designated EHV charges'!$D:$O,4,0))</f>
        <v/>
      </c>
      <c r="E284" s="211" t="str">
        <f>IFERROR(IF(VLOOKUP($A284,'Annex 2 Designated EHV charges'!$D:$P,COLUMN(E284)+5,FALSE)=0,"",VLOOKUP($A284,'Annex 2 Designated EHV charges'!$D:$P,COLUMN(E284)+5,FALSE)),"")</f>
        <v/>
      </c>
      <c r="F284" s="210" t="str">
        <f>IFERROR(IF(VLOOKUP($A284,'Annex 2 Designated EHV charges'!$D:$P,COLUMN(F284)+5,FALSE)=0,"",VLOOKUP($A284,'Annex 2 Designated EHV charges'!$D:$P,COLUMN(F284)+5,FALSE)),"")</f>
        <v/>
      </c>
      <c r="G284" s="210" t="str">
        <f>IFERROR(IF(VLOOKUP($A284,'Annex 2 Designated EHV charges'!$D:$P,COLUMN(G284)+5,FALSE)=0,"",VLOOKUP($A284,'Annex 2 Designated EHV charges'!$D:$P,COLUMN(G284)+5,FALSE)),"")</f>
        <v/>
      </c>
      <c r="H284" s="210" t="str">
        <f>IFERROR(IF(VLOOKUP($A284,'Annex 2 Designated EHV charges'!$D:$P,COLUMN(H284)+5,FALSE)=0,"",VLOOKUP($A284,'Annex 2 Designated EHV charges'!$D:$P,COLUMN(H284)+5,FALSE)),"")</f>
        <v/>
      </c>
    </row>
    <row r="285" spans="1:8" x14ac:dyDescent="0.2">
      <c r="A285" s="204" t="str">
        <f t="array" ref="A285">IFERROR(INDEX('Annex 2 Designated EHV charges'!$D$11:$D$400, MATCH(0, IF(ISBLANK('Annex 2 Designated EHV charges'!$D$11:$D$400),1, COUNTIF(A$4:$A284, 'Annex 2 Designated EHV charges'!$D$11:$D$400)), 0)),"")</f>
        <v/>
      </c>
      <c r="B285" s="203" t="str">
        <f>IF($A285="","",VLOOKUP($A285,'Annex 2 Designated EHV charges'!$D:$O,2,0))</f>
        <v/>
      </c>
      <c r="C285" s="204" t="str">
        <f>IF($A285="","",VLOOKUP($A285,'Annex 2 Designated EHV charges'!$D:$O,3,0))</f>
        <v/>
      </c>
      <c r="D285" s="203" t="str">
        <f>IF($A285="","",VLOOKUP($A285,'Annex 2 Designated EHV charges'!$D:$O,4,0))</f>
        <v/>
      </c>
      <c r="E285" s="211" t="str">
        <f>IFERROR(IF(VLOOKUP($A285,'Annex 2 Designated EHV charges'!$D:$P,COLUMN(E285)+5,FALSE)=0,"",VLOOKUP($A285,'Annex 2 Designated EHV charges'!$D:$P,COLUMN(E285)+5,FALSE)),"")</f>
        <v/>
      </c>
      <c r="F285" s="210" t="str">
        <f>IFERROR(IF(VLOOKUP($A285,'Annex 2 Designated EHV charges'!$D:$P,COLUMN(F285)+5,FALSE)=0,"",VLOOKUP($A285,'Annex 2 Designated EHV charges'!$D:$P,COLUMN(F285)+5,FALSE)),"")</f>
        <v/>
      </c>
      <c r="G285" s="210" t="str">
        <f>IFERROR(IF(VLOOKUP($A285,'Annex 2 Designated EHV charges'!$D:$P,COLUMN(G285)+5,FALSE)=0,"",VLOOKUP($A285,'Annex 2 Designated EHV charges'!$D:$P,COLUMN(G285)+5,FALSE)),"")</f>
        <v/>
      </c>
      <c r="H285" s="210" t="str">
        <f>IFERROR(IF(VLOOKUP($A285,'Annex 2 Designated EHV charges'!$D:$P,COLUMN(H285)+5,FALSE)=0,"",VLOOKUP($A285,'Annex 2 Designated EHV charges'!$D:$P,COLUMN(H285)+5,FALSE)),"")</f>
        <v/>
      </c>
    </row>
    <row r="286" spans="1:8" x14ac:dyDescent="0.2">
      <c r="A286" s="204" t="str">
        <f t="array" ref="A286">IFERROR(INDEX('Annex 2 Designated EHV charges'!$D$11:$D$400, MATCH(0, IF(ISBLANK('Annex 2 Designated EHV charges'!$D$11:$D$400),1, COUNTIF(A$4:$A285, 'Annex 2 Designated EHV charges'!$D$11:$D$400)), 0)),"")</f>
        <v/>
      </c>
      <c r="B286" s="203" t="str">
        <f>IF($A286="","",VLOOKUP($A286,'Annex 2 Designated EHV charges'!$D:$O,2,0))</f>
        <v/>
      </c>
      <c r="C286" s="204" t="str">
        <f>IF($A286="","",VLOOKUP($A286,'Annex 2 Designated EHV charges'!$D:$O,3,0))</f>
        <v/>
      </c>
      <c r="D286" s="203" t="str">
        <f>IF($A286="","",VLOOKUP($A286,'Annex 2 Designated EHV charges'!$D:$O,4,0))</f>
        <v/>
      </c>
      <c r="E286" s="211" t="str">
        <f>IFERROR(IF(VLOOKUP($A286,'Annex 2 Designated EHV charges'!$D:$P,COLUMN(E286)+5,FALSE)=0,"",VLOOKUP($A286,'Annex 2 Designated EHV charges'!$D:$P,COLUMN(E286)+5,FALSE)),"")</f>
        <v/>
      </c>
      <c r="F286" s="210" t="str">
        <f>IFERROR(IF(VLOOKUP($A286,'Annex 2 Designated EHV charges'!$D:$P,COLUMN(F286)+5,FALSE)=0,"",VLOOKUP($A286,'Annex 2 Designated EHV charges'!$D:$P,COLUMN(F286)+5,FALSE)),"")</f>
        <v/>
      </c>
      <c r="G286" s="210" t="str">
        <f>IFERROR(IF(VLOOKUP($A286,'Annex 2 Designated EHV charges'!$D:$P,COLUMN(G286)+5,FALSE)=0,"",VLOOKUP($A286,'Annex 2 Designated EHV charges'!$D:$P,COLUMN(G286)+5,FALSE)),"")</f>
        <v/>
      </c>
      <c r="H286" s="210" t="str">
        <f>IFERROR(IF(VLOOKUP($A286,'Annex 2 Designated EHV charges'!$D:$P,COLUMN(H286)+5,FALSE)=0,"",VLOOKUP($A286,'Annex 2 Designated EHV charges'!$D:$P,COLUMN(H286)+5,FALSE)),"")</f>
        <v/>
      </c>
    </row>
    <row r="287" spans="1:8" x14ac:dyDescent="0.2">
      <c r="A287" s="204" t="str">
        <f t="array" ref="A287">IFERROR(INDEX('Annex 2 Designated EHV charges'!$D$11:$D$400, MATCH(0, IF(ISBLANK('Annex 2 Designated EHV charges'!$D$11:$D$400),1, COUNTIF(A$4:$A286, 'Annex 2 Designated EHV charges'!$D$11:$D$400)), 0)),"")</f>
        <v/>
      </c>
      <c r="B287" s="203" t="str">
        <f>IF($A287="","",VLOOKUP($A287,'Annex 2 Designated EHV charges'!$D:$O,2,0))</f>
        <v/>
      </c>
      <c r="C287" s="204" t="str">
        <f>IF($A287="","",VLOOKUP($A287,'Annex 2 Designated EHV charges'!$D:$O,3,0))</f>
        <v/>
      </c>
      <c r="D287" s="203" t="str">
        <f>IF($A287="","",VLOOKUP($A287,'Annex 2 Designated EHV charges'!$D:$O,4,0))</f>
        <v/>
      </c>
      <c r="E287" s="211" t="str">
        <f>IFERROR(IF(VLOOKUP($A287,'Annex 2 Designated EHV charges'!$D:$P,COLUMN(E287)+5,FALSE)=0,"",VLOOKUP($A287,'Annex 2 Designated EHV charges'!$D:$P,COLUMN(E287)+5,FALSE)),"")</f>
        <v/>
      </c>
      <c r="F287" s="210" t="str">
        <f>IFERROR(IF(VLOOKUP($A287,'Annex 2 Designated EHV charges'!$D:$P,COLUMN(F287)+5,FALSE)=0,"",VLOOKUP($A287,'Annex 2 Designated EHV charges'!$D:$P,COLUMN(F287)+5,FALSE)),"")</f>
        <v/>
      </c>
      <c r="G287" s="210" t="str">
        <f>IFERROR(IF(VLOOKUP($A287,'Annex 2 Designated EHV charges'!$D:$P,COLUMN(G287)+5,FALSE)=0,"",VLOOKUP($A287,'Annex 2 Designated EHV charges'!$D:$P,COLUMN(G287)+5,FALSE)),"")</f>
        <v/>
      </c>
      <c r="H287" s="210" t="str">
        <f>IFERROR(IF(VLOOKUP($A287,'Annex 2 Designated EHV charges'!$D:$P,COLUMN(H287)+5,FALSE)=0,"",VLOOKUP($A287,'Annex 2 Designated EHV charges'!$D:$P,COLUMN(H287)+5,FALSE)),"")</f>
        <v/>
      </c>
    </row>
    <row r="288" spans="1:8" x14ac:dyDescent="0.2">
      <c r="A288" s="204" t="str">
        <f t="array" ref="A288">IFERROR(INDEX('Annex 2 Designated EHV charges'!$D$11:$D$400, MATCH(0, IF(ISBLANK('Annex 2 Designated EHV charges'!$D$11:$D$400),1, COUNTIF(A$4:$A287, 'Annex 2 Designated EHV charges'!$D$11:$D$400)), 0)),"")</f>
        <v/>
      </c>
      <c r="B288" s="203" t="str">
        <f>IF($A288="","",VLOOKUP($A288,'Annex 2 Designated EHV charges'!$D:$O,2,0))</f>
        <v/>
      </c>
      <c r="C288" s="204" t="str">
        <f>IF($A288="","",VLOOKUP($A288,'Annex 2 Designated EHV charges'!$D:$O,3,0))</f>
        <v/>
      </c>
      <c r="D288" s="203" t="str">
        <f>IF($A288="","",VLOOKUP($A288,'Annex 2 Designated EHV charges'!$D:$O,4,0))</f>
        <v/>
      </c>
      <c r="E288" s="211" t="str">
        <f>IFERROR(IF(VLOOKUP($A288,'Annex 2 Designated EHV charges'!$D:$P,COLUMN(E288)+5,FALSE)=0,"",VLOOKUP($A288,'Annex 2 Designated EHV charges'!$D:$P,COLUMN(E288)+5,FALSE)),"")</f>
        <v/>
      </c>
      <c r="F288" s="210" t="str">
        <f>IFERROR(IF(VLOOKUP($A288,'Annex 2 Designated EHV charges'!$D:$P,COLUMN(F288)+5,FALSE)=0,"",VLOOKUP($A288,'Annex 2 Designated EHV charges'!$D:$P,COLUMN(F288)+5,FALSE)),"")</f>
        <v/>
      </c>
      <c r="G288" s="210" t="str">
        <f>IFERROR(IF(VLOOKUP($A288,'Annex 2 Designated EHV charges'!$D:$P,COLUMN(G288)+5,FALSE)=0,"",VLOOKUP($A288,'Annex 2 Designated EHV charges'!$D:$P,COLUMN(G288)+5,FALSE)),"")</f>
        <v/>
      </c>
      <c r="H288" s="210" t="str">
        <f>IFERROR(IF(VLOOKUP($A288,'Annex 2 Designated EHV charges'!$D:$P,COLUMN(H288)+5,FALSE)=0,"",VLOOKUP($A288,'Annex 2 Designated EHV charges'!$D:$P,COLUMN(H288)+5,FALSE)),"")</f>
        <v/>
      </c>
    </row>
    <row r="289" spans="1:8" x14ac:dyDescent="0.2">
      <c r="A289" s="204" t="str">
        <f t="array" ref="A289">IFERROR(INDEX('Annex 2 Designated EHV charges'!$D$11:$D$400, MATCH(0, IF(ISBLANK('Annex 2 Designated EHV charges'!$D$11:$D$400),1, COUNTIF(A$4:$A288, 'Annex 2 Designated EHV charges'!$D$11:$D$400)), 0)),"")</f>
        <v/>
      </c>
      <c r="B289" s="203" t="str">
        <f>IF($A289="","",VLOOKUP($A289,'Annex 2 Designated EHV charges'!$D:$O,2,0))</f>
        <v/>
      </c>
      <c r="C289" s="204" t="str">
        <f>IF($A289="","",VLOOKUP($A289,'Annex 2 Designated EHV charges'!$D:$O,3,0))</f>
        <v/>
      </c>
      <c r="D289" s="203" t="str">
        <f>IF($A289="","",VLOOKUP($A289,'Annex 2 Designated EHV charges'!$D:$O,4,0))</f>
        <v/>
      </c>
      <c r="E289" s="211" t="str">
        <f>IFERROR(IF(VLOOKUP($A289,'Annex 2 Designated EHV charges'!$D:$P,COLUMN(E289)+5,FALSE)=0,"",VLOOKUP($A289,'Annex 2 Designated EHV charges'!$D:$P,COLUMN(E289)+5,FALSE)),"")</f>
        <v/>
      </c>
      <c r="F289" s="210" t="str">
        <f>IFERROR(IF(VLOOKUP($A289,'Annex 2 Designated EHV charges'!$D:$P,COLUMN(F289)+5,FALSE)=0,"",VLOOKUP($A289,'Annex 2 Designated EHV charges'!$D:$P,COLUMN(F289)+5,FALSE)),"")</f>
        <v/>
      </c>
      <c r="G289" s="210" t="str">
        <f>IFERROR(IF(VLOOKUP($A289,'Annex 2 Designated EHV charges'!$D:$P,COLUMN(G289)+5,FALSE)=0,"",VLOOKUP($A289,'Annex 2 Designated EHV charges'!$D:$P,COLUMN(G289)+5,FALSE)),"")</f>
        <v/>
      </c>
      <c r="H289" s="210" t="str">
        <f>IFERROR(IF(VLOOKUP($A289,'Annex 2 Designated EHV charges'!$D:$P,COLUMN(H289)+5,FALSE)=0,"",VLOOKUP($A289,'Annex 2 Designated EHV charges'!$D:$P,COLUMN(H289)+5,FALSE)),"")</f>
        <v/>
      </c>
    </row>
    <row r="290" spans="1:8" x14ac:dyDescent="0.2">
      <c r="A290" s="204" t="str">
        <f t="array" ref="A290">IFERROR(INDEX('Annex 2 Designated EHV charges'!$D$11:$D$400, MATCH(0, IF(ISBLANK('Annex 2 Designated EHV charges'!$D$11:$D$400),1, COUNTIF(A$4:$A289, 'Annex 2 Designated EHV charges'!$D$11:$D$400)), 0)),"")</f>
        <v/>
      </c>
      <c r="B290" s="203" t="str">
        <f>IF($A290="","",VLOOKUP($A290,'Annex 2 Designated EHV charges'!$D:$O,2,0))</f>
        <v/>
      </c>
      <c r="C290" s="204" t="str">
        <f>IF($A290="","",VLOOKUP($A290,'Annex 2 Designated EHV charges'!$D:$O,3,0))</f>
        <v/>
      </c>
      <c r="D290" s="203" t="str">
        <f>IF($A290="","",VLOOKUP($A290,'Annex 2 Designated EHV charges'!$D:$O,4,0))</f>
        <v/>
      </c>
      <c r="E290" s="211" t="str">
        <f>IFERROR(IF(VLOOKUP($A290,'Annex 2 Designated EHV charges'!$D:$P,COLUMN(E290)+5,FALSE)=0,"",VLOOKUP($A290,'Annex 2 Designated EHV charges'!$D:$P,COLUMN(E290)+5,FALSE)),"")</f>
        <v/>
      </c>
      <c r="F290" s="210" t="str">
        <f>IFERROR(IF(VLOOKUP($A290,'Annex 2 Designated EHV charges'!$D:$P,COLUMN(F290)+5,FALSE)=0,"",VLOOKUP($A290,'Annex 2 Designated EHV charges'!$D:$P,COLUMN(F290)+5,FALSE)),"")</f>
        <v/>
      </c>
      <c r="G290" s="210" t="str">
        <f>IFERROR(IF(VLOOKUP($A290,'Annex 2 Designated EHV charges'!$D:$P,COLUMN(G290)+5,FALSE)=0,"",VLOOKUP($A290,'Annex 2 Designated EHV charges'!$D:$P,COLUMN(G290)+5,FALSE)),"")</f>
        <v/>
      </c>
      <c r="H290" s="210" t="str">
        <f>IFERROR(IF(VLOOKUP($A290,'Annex 2 Designated EHV charges'!$D:$P,COLUMN(H290)+5,FALSE)=0,"",VLOOKUP($A290,'Annex 2 Designated EHV charges'!$D:$P,COLUMN(H290)+5,FALSE)),"")</f>
        <v/>
      </c>
    </row>
    <row r="291" spans="1:8" x14ac:dyDescent="0.2">
      <c r="A291" s="204" t="str">
        <f t="array" ref="A291">IFERROR(INDEX('Annex 2 Designated EHV charges'!$D$11:$D$400, MATCH(0, IF(ISBLANK('Annex 2 Designated EHV charges'!$D$11:$D$400),1, COUNTIF(A$4:$A290, 'Annex 2 Designated EHV charges'!$D$11:$D$400)), 0)),"")</f>
        <v/>
      </c>
      <c r="B291" s="203" t="str">
        <f>IF($A291="","",VLOOKUP($A291,'Annex 2 Designated EHV charges'!$D:$O,2,0))</f>
        <v/>
      </c>
      <c r="C291" s="204" t="str">
        <f>IF($A291="","",VLOOKUP($A291,'Annex 2 Designated EHV charges'!$D:$O,3,0))</f>
        <v/>
      </c>
      <c r="D291" s="203" t="str">
        <f>IF($A291="","",VLOOKUP($A291,'Annex 2 Designated EHV charges'!$D:$O,4,0))</f>
        <v/>
      </c>
      <c r="E291" s="211" t="str">
        <f>IFERROR(IF(VLOOKUP($A291,'Annex 2 Designated EHV charges'!$D:$P,COLUMN(E291)+5,FALSE)=0,"",VLOOKUP($A291,'Annex 2 Designated EHV charges'!$D:$P,COLUMN(E291)+5,FALSE)),"")</f>
        <v/>
      </c>
      <c r="F291" s="210" t="str">
        <f>IFERROR(IF(VLOOKUP($A291,'Annex 2 Designated EHV charges'!$D:$P,COLUMN(F291)+5,FALSE)=0,"",VLOOKUP($A291,'Annex 2 Designated EHV charges'!$D:$P,COLUMN(F291)+5,FALSE)),"")</f>
        <v/>
      </c>
      <c r="G291" s="210" t="str">
        <f>IFERROR(IF(VLOOKUP($A291,'Annex 2 Designated EHV charges'!$D:$P,COLUMN(G291)+5,FALSE)=0,"",VLOOKUP($A291,'Annex 2 Designated EHV charges'!$D:$P,COLUMN(G291)+5,FALSE)),"")</f>
        <v/>
      </c>
      <c r="H291" s="210" t="str">
        <f>IFERROR(IF(VLOOKUP($A291,'Annex 2 Designated EHV charges'!$D:$P,COLUMN(H291)+5,FALSE)=0,"",VLOOKUP($A291,'Annex 2 Designated EHV charges'!$D:$P,COLUMN(H291)+5,FALSE)),"")</f>
        <v/>
      </c>
    </row>
    <row r="292" spans="1:8" x14ac:dyDescent="0.2">
      <c r="A292" s="204" t="str">
        <f t="array" ref="A292">IFERROR(INDEX('Annex 2 Designated EHV charges'!$D$11:$D$400, MATCH(0, IF(ISBLANK('Annex 2 Designated EHV charges'!$D$11:$D$400),1, COUNTIF(A$4:$A291, 'Annex 2 Designated EHV charges'!$D$11:$D$400)), 0)),"")</f>
        <v/>
      </c>
      <c r="B292" s="203" t="str">
        <f>IF($A292="","",VLOOKUP($A292,'Annex 2 Designated EHV charges'!$D:$O,2,0))</f>
        <v/>
      </c>
      <c r="C292" s="204" t="str">
        <f>IF($A292="","",VLOOKUP($A292,'Annex 2 Designated EHV charges'!$D:$O,3,0))</f>
        <v/>
      </c>
      <c r="D292" s="203" t="str">
        <f>IF($A292="","",VLOOKUP($A292,'Annex 2 Designated EHV charges'!$D:$O,4,0))</f>
        <v/>
      </c>
      <c r="E292" s="211" t="str">
        <f>IFERROR(IF(VLOOKUP($A292,'Annex 2 Designated EHV charges'!$D:$P,COLUMN(E292)+5,FALSE)=0,"",VLOOKUP($A292,'Annex 2 Designated EHV charges'!$D:$P,COLUMN(E292)+5,FALSE)),"")</f>
        <v/>
      </c>
      <c r="F292" s="210" t="str">
        <f>IFERROR(IF(VLOOKUP($A292,'Annex 2 Designated EHV charges'!$D:$P,COLUMN(F292)+5,FALSE)=0,"",VLOOKUP($A292,'Annex 2 Designated EHV charges'!$D:$P,COLUMN(F292)+5,FALSE)),"")</f>
        <v/>
      </c>
      <c r="G292" s="210" t="str">
        <f>IFERROR(IF(VLOOKUP($A292,'Annex 2 Designated EHV charges'!$D:$P,COLUMN(G292)+5,FALSE)=0,"",VLOOKUP($A292,'Annex 2 Designated EHV charges'!$D:$P,COLUMN(G292)+5,FALSE)),"")</f>
        <v/>
      </c>
      <c r="H292" s="210" t="str">
        <f>IFERROR(IF(VLOOKUP($A292,'Annex 2 Designated EHV charges'!$D:$P,COLUMN(H292)+5,FALSE)=0,"",VLOOKUP($A292,'Annex 2 Designated EHV charges'!$D:$P,COLUMN(H292)+5,FALSE)),"")</f>
        <v/>
      </c>
    </row>
  </sheetData>
  <autoFilter ref="A4:H368" xr:uid="{00000000-0009-0000-0000-000004000000}"/>
  <mergeCells count="2">
    <mergeCell ref="A2:H2"/>
    <mergeCell ref="A1:H1"/>
  </mergeCells>
  <pageMargins left="0.39370078740157483" right="0.39370078740157483" top="0.51181102362204722" bottom="0.74803149606299213" header="0.27559055118110237" footer="0.27559055118110237"/>
  <pageSetup paperSize="9" scale="97" fitToHeight="0" orientation="landscape" r:id="rId1"/>
  <headerFooter scaleWithDoc="0">
    <oddHeader>&amp;LAnnex 2b - Schedule of Export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7">
    <pageSetUpPr fitToPage="1"/>
  </sheetPr>
  <dimension ref="A1:L21"/>
  <sheetViews>
    <sheetView zoomScale="80" zoomScaleNormal="80" zoomScaleSheetLayoutView="100" workbookViewId="0">
      <selection activeCell="F26" sqref="F26"/>
    </sheetView>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3" t="s">
        <v>30</v>
      </c>
      <c r="B1" s="3"/>
      <c r="D1" s="3"/>
      <c r="E1" s="3"/>
      <c r="F1" s="3"/>
      <c r="G1" s="8"/>
      <c r="H1" s="4"/>
      <c r="I1" s="4"/>
    </row>
    <row r="2" spans="1:12" s="2" customFormat="1" ht="27" customHeight="1" x14ac:dyDescent="0.2">
      <c r="A2" s="226" t="str">
        <f>Overview!B4&amp; " - Effective from "&amp;Overview!D4&amp;" - "&amp;Overview!E4&amp;" LV and HV tariffs"</f>
        <v>Aidien Limited - GSP_B - Effective from 1 April 2025 - Final LV and HV tariffs</v>
      </c>
      <c r="B2" s="226"/>
      <c r="C2" s="226"/>
      <c r="D2" s="226"/>
      <c r="E2" s="226"/>
      <c r="F2" s="226"/>
      <c r="G2" s="226"/>
      <c r="H2" s="226"/>
      <c r="I2" s="226"/>
      <c r="J2" s="226"/>
      <c r="K2" s="4"/>
      <c r="L2" s="4"/>
    </row>
    <row r="3" spans="1:12" s="2" customFormat="1" ht="27" customHeight="1" x14ac:dyDescent="0.2">
      <c r="A3" s="251" t="s">
        <v>193</v>
      </c>
      <c r="B3" s="251"/>
      <c r="C3" s="251"/>
      <c r="D3" s="251"/>
      <c r="E3" s="251"/>
      <c r="F3" s="251"/>
      <c r="G3" s="251"/>
      <c r="H3" s="251"/>
      <c r="I3" s="251"/>
      <c r="J3" s="251"/>
      <c r="K3" s="4"/>
      <c r="L3" s="4"/>
    </row>
    <row r="4" spans="1:12" s="2" customFormat="1" ht="71.25" customHeight="1" x14ac:dyDescent="0.2">
      <c r="A4" s="15"/>
      <c r="B4" s="28" t="s">
        <v>0</v>
      </c>
      <c r="C4" s="14" t="s">
        <v>35</v>
      </c>
      <c r="D4" s="50" t="s">
        <v>194</v>
      </c>
      <c r="E4" s="50" t="s">
        <v>196</v>
      </c>
      <c r="F4" s="50" t="s">
        <v>195</v>
      </c>
      <c r="G4" s="14" t="s">
        <v>36</v>
      </c>
      <c r="H4" s="14"/>
      <c r="I4" s="14"/>
      <c r="J4" s="14"/>
      <c r="K4" s="4"/>
      <c r="L4" s="4"/>
    </row>
    <row r="5" spans="1:12" s="2" customFormat="1" ht="32.25" customHeight="1" x14ac:dyDescent="0.2">
      <c r="A5" s="16"/>
      <c r="B5" s="27"/>
      <c r="C5" s="17"/>
      <c r="D5" s="18"/>
      <c r="E5" s="18"/>
      <c r="F5" s="18"/>
      <c r="G5" s="19"/>
      <c r="H5" s="26"/>
      <c r="I5" s="26"/>
      <c r="J5" s="26"/>
      <c r="K5" s="4"/>
      <c r="L5" s="4"/>
    </row>
    <row r="6" spans="1:12" x14ac:dyDescent="0.2">
      <c r="A6" s="252" t="s">
        <v>1</v>
      </c>
      <c r="B6" s="249" t="s">
        <v>2</v>
      </c>
      <c r="C6" s="249"/>
      <c r="D6" s="249"/>
      <c r="E6" s="249"/>
      <c r="F6" s="249"/>
      <c r="G6" s="249"/>
      <c r="H6" s="250"/>
      <c r="I6" s="250"/>
      <c r="J6" s="250"/>
    </row>
    <row r="7" spans="1:12" x14ac:dyDescent="0.2">
      <c r="A7" s="252"/>
      <c r="B7" s="249"/>
      <c r="C7" s="249"/>
      <c r="D7" s="249"/>
      <c r="E7" s="249"/>
      <c r="F7" s="249"/>
      <c r="G7" s="249"/>
      <c r="H7" s="250"/>
      <c r="I7" s="250"/>
      <c r="J7" s="250"/>
    </row>
    <row r="8" spans="1:12" x14ac:dyDescent="0.2">
      <c r="A8" s="252"/>
      <c r="B8" s="249"/>
      <c r="C8" s="249"/>
      <c r="D8" s="249"/>
      <c r="E8" s="249"/>
      <c r="F8" s="249"/>
      <c r="G8" s="249"/>
      <c r="H8" s="250"/>
      <c r="I8" s="250"/>
      <c r="J8" s="250"/>
    </row>
    <row r="9" spans="1:12" x14ac:dyDescent="0.2">
      <c r="A9" s="48"/>
      <c r="B9" s="48"/>
      <c r="C9" s="48"/>
      <c r="D9" s="48"/>
      <c r="E9" s="48"/>
      <c r="F9" s="48"/>
      <c r="G9" s="48"/>
      <c r="H9" s="48"/>
      <c r="I9" s="48"/>
      <c r="J9" s="48"/>
    </row>
    <row r="10" spans="1:12" x14ac:dyDescent="0.2">
      <c r="A10" s="48"/>
      <c r="B10" s="48"/>
      <c r="C10" s="48"/>
      <c r="D10" s="48"/>
      <c r="E10" s="48"/>
      <c r="F10" s="48"/>
      <c r="G10" s="48"/>
      <c r="H10" s="48"/>
      <c r="I10" s="48"/>
      <c r="J10" s="48"/>
    </row>
    <row r="11" spans="1:12" s="2" customFormat="1" ht="27" customHeight="1" x14ac:dyDescent="0.2">
      <c r="A11" s="251" t="s">
        <v>190</v>
      </c>
      <c r="B11" s="251"/>
      <c r="C11" s="251"/>
      <c r="D11" s="251"/>
      <c r="E11" s="251"/>
      <c r="F11" s="251"/>
      <c r="G11" s="251"/>
      <c r="H11" s="251"/>
      <c r="I11" s="251"/>
      <c r="J11" s="251"/>
      <c r="K11" s="4"/>
      <c r="L11" s="4"/>
    </row>
    <row r="12" spans="1:12" s="2" customFormat="1" ht="58.5" customHeight="1" x14ac:dyDescent="0.2">
      <c r="A12" s="15"/>
      <c r="B12" s="28" t="s">
        <v>0</v>
      </c>
      <c r="C12" s="14" t="s">
        <v>35</v>
      </c>
      <c r="D12" s="50" t="s">
        <v>194</v>
      </c>
      <c r="E12" s="50" t="s">
        <v>196</v>
      </c>
      <c r="F12" s="50" t="s">
        <v>195</v>
      </c>
      <c r="G12" s="14" t="s">
        <v>36</v>
      </c>
      <c r="H12" s="14" t="s">
        <v>37</v>
      </c>
      <c r="I12" s="28" t="s">
        <v>162</v>
      </c>
      <c r="J12" s="14" t="s">
        <v>63</v>
      </c>
      <c r="K12" s="4"/>
      <c r="L12" s="4"/>
    </row>
    <row r="13" spans="1:12" s="2" customFormat="1" ht="32.25" customHeight="1" x14ac:dyDescent="0.2">
      <c r="A13" s="16"/>
      <c r="B13" s="27"/>
      <c r="C13" s="17">
        <v>0</v>
      </c>
      <c r="D13" s="18"/>
      <c r="E13" s="18"/>
      <c r="F13" s="18"/>
      <c r="G13" s="19"/>
      <c r="H13" s="19"/>
      <c r="I13" s="19"/>
      <c r="J13" s="18"/>
      <c r="K13" s="4"/>
      <c r="L13" s="4"/>
    </row>
    <row r="14" spans="1:12" x14ac:dyDescent="0.2">
      <c r="A14" s="252" t="s">
        <v>1</v>
      </c>
      <c r="B14" s="253" t="s">
        <v>19</v>
      </c>
      <c r="C14" s="253"/>
      <c r="D14" s="253"/>
      <c r="E14" s="253"/>
      <c r="F14" s="253"/>
      <c r="G14" s="253"/>
      <c r="H14" s="254"/>
      <c r="I14" s="254"/>
      <c r="J14" s="254"/>
    </row>
    <row r="15" spans="1:12" x14ac:dyDescent="0.2">
      <c r="A15" s="252"/>
      <c r="B15" s="249" t="s">
        <v>2</v>
      </c>
      <c r="C15" s="249"/>
      <c r="D15" s="249"/>
      <c r="E15" s="249"/>
      <c r="F15" s="249"/>
      <c r="G15" s="249"/>
      <c r="H15" s="250"/>
      <c r="I15" s="250"/>
      <c r="J15" s="250"/>
    </row>
    <row r="16" spans="1:12" x14ac:dyDescent="0.2">
      <c r="A16" s="252"/>
      <c r="B16" s="249" t="s">
        <v>70</v>
      </c>
      <c r="C16" s="249"/>
      <c r="D16" s="249"/>
      <c r="E16" s="249"/>
      <c r="F16" s="249"/>
      <c r="G16" s="249"/>
      <c r="H16" s="250"/>
      <c r="I16" s="250"/>
      <c r="J16" s="250"/>
    </row>
    <row r="17" spans="1:10" x14ac:dyDescent="0.2">
      <c r="A17" s="255"/>
      <c r="B17" s="249" t="s">
        <v>71</v>
      </c>
      <c r="C17" s="249"/>
      <c r="D17" s="249"/>
      <c r="E17" s="249"/>
      <c r="F17" s="249"/>
      <c r="G17" s="249"/>
      <c r="H17" s="250"/>
      <c r="I17" s="250"/>
      <c r="J17" s="250"/>
    </row>
    <row r="18" spans="1:10" x14ac:dyDescent="0.2">
      <c r="A18" s="255"/>
      <c r="B18" s="249" t="s">
        <v>72</v>
      </c>
      <c r="C18" s="249"/>
      <c r="D18" s="249"/>
      <c r="E18" s="249"/>
      <c r="F18" s="249"/>
      <c r="G18" s="249"/>
      <c r="H18" s="250"/>
      <c r="I18" s="250"/>
      <c r="J18" s="250"/>
    </row>
    <row r="19" spans="1:10" x14ac:dyDescent="0.2">
      <c r="A19" s="255"/>
      <c r="B19" s="249" t="s">
        <v>3</v>
      </c>
      <c r="C19" s="249"/>
      <c r="D19" s="249"/>
      <c r="E19" s="249"/>
      <c r="F19" s="249"/>
      <c r="G19" s="249"/>
      <c r="H19" s="250"/>
      <c r="I19" s="250"/>
      <c r="J19" s="250"/>
    </row>
    <row r="20" spans="1:10" x14ac:dyDescent="0.2">
      <c r="A20" s="255"/>
      <c r="B20" s="249"/>
      <c r="C20" s="249"/>
      <c r="D20" s="249"/>
      <c r="E20" s="249"/>
      <c r="F20" s="249"/>
      <c r="G20" s="249"/>
      <c r="H20" s="250"/>
      <c r="I20" s="250"/>
      <c r="J20" s="250"/>
    </row>
    <row r="21" spans="1:10" x14ac:dyDescent="0.2">
      <c r="A21" s="255"/>
      <c r="B21" s="249" t="s">
        <v>4</v>
      </c>
      <c r="C21" s="249"/>
      <c r="D21" s="249"/>
      <c r="E21" s="249"/>
      <c r="F21" s="249"/>
      <c r="G21" s="249"/>
      <c r="H21" s="250"/>
      <c r="I21" s="250"/>
      <c r="J21" s="250"/>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6">
    <mergeCell ref="B19:J19"/>
    <mergeCell ref="B20:J20"/>
    <mergeCell ref="B21:J21"/>
    <mergeCell ref="B18:J18"/>
    <mergeCell ref="A2:J2"/>
    <mergeCell ref="A3:J3"/>
    <mergeCell ref="B6:J6"/>
    <mergeCell ref="B7:J7"/>
    <mergeCell ref="B17:J17"/>
    <mergeCell ref="B8:J8"/>
    <mergeCell ref="A6:A8"/>
    <mergeCell ref="A11:J11"/>
    <mergeCell ref="B14:J14"/>
    <mergeCell ref="B15:J15"/>
    <mergeCell ref="B16:J16"/>
    <mergeCell ref="A14:A21"/>
  </mergeCells>
  <phoneticPr fontId="10" type="noConversion"/>
  <hyperlinks>
    <hyperlink ref="A1" location="Overview!A1" display="Back to Overview" xr:uid="{00000000-0004-0000-02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Chargesfor use of the Distribution System to Preserved/Additional LLFC Classes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pageSetUpPr fitToPage="1"/>
  </sheetPr>
  <dimension ref="A1:M203"/>
  <sheetViews>
    <sheetView zoomScale="80" zoomScaleNormal="80" zoomScaleSheetLayoutView="40" workbookViewId="0"/>
  </sheetViews>
  <sheetFormatPr defaultColWidth="9.140625"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7"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13" t="s">
        <v>30</v>
      </c>
      <c r="B1" s="256" t="s">
        <v>158</v>
      </c>
      <c r="C1" s="257"/>
      <c r="D1" s="257"/>
      <c r="F1" s="258" t="s">
        <v>161</v>
      </c>
      <c r="G1" s="259"/>
      <c r="H1" s="260"/>
      <c r="I1" s="4"/>
      <c r="J1" s="2"/>
      <c r="K1" s="2"/>
    </row>
    <row r="2" spans="1:13" ht="31.5" customHeight="1" x14ac:dyDescent="0.2">
      <c r="A2" s="261" t="str">
        <f>Overview!B4&amp; " - Effective from "&amp;Overview!D4&amp;" - "&amp;Overview!E4&amp;" LDNO tariffs"</f>
        <v>Aidien Limited - GSP_B - Effective from 1 April 2025 - Final LDNO tariffs</v>
      </c>
      <c r="B2" s="261"/>
      <c r="C2" s="261"/>
      <c r="D2" s="261"/>
      <c r="E2" s="261"/>
      <c r="F2" s="261"/>
      <c r="G2" s="261"/>
      <c r="H2" s="261"/>
      <c r="I2" s="261"/>
      <c r="J2" s="261"/>
    </row>
    <row r="3" spans="1:13" ht="8.25" customHeight="1" x14ac:dyDescent="0.2">
      <c r="A3" s="71"/>
      <c r="B3" s="71"/>
      <c r="C3" s="71"/>
      <c r="D3" s="71"/>
      <c r="E3" s="71"/>
      <c r="F3" s="71"/>
      <c r="G3" s="71"/>
      <c r="H3" s="71"/>
      <c r="I3" s="71"/>
      <c r="J3" s="71"/>
    </row>
    <row r="4" spans="1:13" ht="27" customHeight="1" x14ac:dyDescent="0.2">
      <c r="A4" s="226" t="s">
        <v>191</v>
      </c>
      <c r="B4" s="226"/>
      <c r="C4" s="226"/>
      <c r="D4" s="226"/>
      <c r="E4" s="73"/>
      <c r="F4" s="226" t="s">
        <v>192</v>
      </c>
      <c r="G4" s="226"/>
      <c r="H4" s="226"/>
      <c r="I4" s="226"/>
      <c r="J4" s="226"/>
      <c r="L4" s="4"/>
    </row>
    <row r="5" spans="1:13" ht="32.25" customHeight="1" x14ac:dyDescent="0.2">
      <c r="A5" s="62" t="s">
        <v>19</v>
      </c>
      <c r="B5" s="67" t="s">
        <v>98</v>
      </c>
      <c r="C5" s="74" t="s">
        <v>99</v>
      </c>
      <c r="D5" s="64" t="s">
        <v>100</v>
      </c>
      <c r="E5" s="70"/>
      <c r="F5" s="230"/>
      <c r="G5" s="231"/>
      <c r="H5" s="68" t="s">
        <v>102</v>
      </c>
      <c r="I5" s="69" t="s">
        <v>103</v>
      </c>
      <c r="J5" s="64" t="s">
        <v>100</v>
      </c>
      <c r="K5" s="70"/>
      <c r="L5" s="4"/>
      <c r="M5" s="4"/>
    </row>
    <row r="6" spans="1:13" ht="56.25" customHeight="1" x14ac:dyDescent="0.2">
      <c r="A6" s="65" t="s">
        <v>101</v>
      </c>
      <c r="B6" s="163" t="s">
        <v>732</v>
      </c>
      <c r="C6" s="164" t="s">
        <v>729</v>
      </c>
      <c r="D6" s="165" t="s">
        <v>730</v>
      </c>
      <c r="E6" s="70"/>
      <c r="F6" s="267" t="s">
        <v>734</v>
      </c>
      <c r="G6" s="267"/>
      <c r="H6" s="163" t="s">
        <v>732</v>
      </c>
      <c r="I6" s="163" t="s">
        <v>729</v>
      </c>
      <c r="J6" s="163" t="s">
        <v>730</v>
      </c>
      <c r="K6" s="70"/>
      <c r="L6" s="4"/>
      <c r="M6" s="4"/>
    </row>
    <row r="7" spans="1:13" ht="56.25" customHeight="1" x14ac:dyDescent="0.2">
      <c r="A7" s="65" t="s">
        <v>26</v>
      </c>
      <c r="B7" s="166" t="s">
        <v>751</v>
      </c>
      <c r="C7" s="167" t="s">
        <v>751</v>
      </c>
      <c r="D7" s="165" t="s">
        <v>731</v>
      </c>
      <c r="E7" s="70"/>
      <c r="F7" s="267" t="s">
        <v>735</v>
      </c>
      <c r="G7" s="267"/>
      <c r="H7" s="166" t="s">
        <v>751</v>
      </c>
      <c r="I7" s="163" t="s">
        <v>733</v>
      </c>
      <c r="J7" s="163" t="s">
        <v>730</v>
      </c>
      <c r="K7" s="70"/>
      <c r="L7" s="4"/>
      <c r="M7" s="4"/>
    </row>
    <row r="8" spans="1:13" ht="55.5" customHeight="1" x14ac:dyDescent="0.2">
      <c r="A8" s="66" t="s">
        <v>24</v>
      </c>
      <c r="B8" s="262" t="s">
        <v>25</v>
      </c>
      <c r="C8" s="263"/>
      <c r="D8" s="264"/>
      <c r="E8" s="70"/>
      <c r="F8" s="267" t="s">
        <v>26</v>
      </c>
      <c r="G8" s="267"/>
      <c r="H8" s="166" t="s">
        <v>751</v>
      </c>
      <c r="I8" s="166" t="s">
        <v>751</v>
      </c>
      <c r="J8" s="163" t="s">
        <v>731</v>
      </c>
      <c r="K8" s="70"/>
      <c r="L8" s="4"/>
      <c r="M8" s="4"/>
    </row>
    <row r="9" spans="1:13" s="63" customFormat="1" ht="55.5" customHeight="1" x14ac:dyDescent="0.2">
      <c r="E9" s="72"/>
      <c r="F9" s="265" t="s">
        <v>24</v>
      </c>
      <c r="G9" s="266"/>
      <c r="H9" s="262" t="s">
        <v>25</v>
      </c>
      <c r="I9" s="263"/>
      <c r="J9" s="264"/>
      <c r="K9" s="70"/>
      <c r="L9" s="48"/>
      <c r="M9" s="48"/>
    </row>
    <row r="13" spans="1:13" ht="38.25" x14ac:dyDescent="0.2">
      <c r="A13" s="28" t="s">
        <v>160</v>
      </c>
      <c r="B13" s="28" t="s">
        <v>501</v>
      </c>
      <c r="C13" s="14" t="s">
        <v>35</v>
      </c>
      <c r="D13" s="50" t="s">
        <v>194</v>
      </c>
      <c r="E13" s="50" t="s">
        <v>196</v>
      </c>
      <c r="F13" s="50" t="s">
        <v>195</v>
      </c>
      <c r="G13" s="14" t="s">
        <v>36</v>
      </c>
      <c r="H13" s="14" t="s">
        <v>37</v>
      </c>
      <c r="I13" s="14" t="s">
        <v>162</v>
      </c>
      <c r="J13" s="14" t="s">
        <v>63</v>
      </c>
    </row>
    <row r="14" spans="1:13" ht="27.75" customHeight="1" x14ac:dyDescent="0.2">
      <c r="A14" s="138" t="s">
        <v>644</v>
      </c>
      <c r="B14" s="27" t="s">
        <v>805</v>
      </c>
      <c r="C14" s="139" t="s">
        <v>625</v>
      </c>
      <c r="D14" s="110">
        <v>7.101</v>
      </c>
      <c r="E14" s="111">
        <v>1.343</v>
      </c>
      <c r="F14" s="112">
        <v>9.8000000000000004E-2</v>
      </c>
      <c r="G14" s="140">
        <v>5.94</v>
      </c>
      <c r="H14" s="173">
        <v>0</v>
      </c>
      <c r="I14" s="173">
        <v>0</v>
      </c>
      <c r="J14" s="173">
        <v>0</v>
      </c>
    </row>
    <row r="15" spans="1:13" ht="27.75" customHeight="1" x14ac:dyDescent="0.2">
      <c r="A15" s="138" t="s">
        <v>686</v>
      </c>
      <c r="B15" s="27" t="s">
        <v>806</v>
      </c>
      <c r="C15" s="139" t="s">
        <v>451</v>
      </c>
      <c r="D15" s="110">
        <v>7.101</v>
      </c>
      <c r="E15" s="111">
        <v>1.343</v>
      </c>
      <c r="F15" s="112">
        <v>9.8000000000000004E-2</v>
      </c>
      <c r="G15" s="173">
        <v>0</v>
      </c>
      <c r="H15" s="173">
        <v>0</v>
      </c>
      <c r="I15" s="173">
        <v>0</v>
      </c>
      <c r="J15" s="173">
        <v>0</v>
      </c>
    </row>
    <row r="16" spans="1:13" ht="27.75" customHeight="1" x14ac:dyDescent="0.2">
      <c r="A16" s="138" t="s">
        <v>645</v>
      </c>
      <c r="B16" s="27" t="s">
        <v>807</v>
      </c>
      <c r="C16" s="139" t="s">
        <v>624</v>
      </c>
      <c r="D16" s="110">
        <v>7.2709999999999999</v>
      </c>
      <c r="E16" s="111">
        <v>1.375</v>
      </c>
      <c r="F16" s="112">
        <v>0.10100000000000001</v>
      </c>
      <c r="G16" s="140">
        <v>8.0299999999999994</v>
      </c>
      <c r="H16" s="173">
        <v>0</v>
      </c>
      <c r="I16" s="173">
        <v>0</v>
      </c>
      <c r="J16" s="173">
        <v>0</v>
      </c>
    </row>
    <row r="17" spans="1:10" ht="27.75" customHeight="1" x14ac:dyDescent="0.2">
      <c r="A17" s="138" t="s">
        <v>646</v>
      </c>
      <c r="B17" s="27" t="s">
        <v>808</v>
      </c>
      <c r="C17" s="139" t="s">
        <v>624</v>
      </c>
      <c r="D17" s="110">
        <v>7.2709999999999999</v>
      </c>
      <c r="E17" s="111">
        <v>1.375</v>
      </c>
      <c r="F17" s="112">
        <v>0.10100000000000001</v>
      </c>
      <c r="G17" s="140">
        <v>9.82</v>
      </c>
      <c r="H17" s="173">
        <v>0</v>
      </c>
      <c r="I17" s="173">
        <v>0</v>
      </c>
      <c r="J17" s="173">
        <v>0</v>
      </c>
    </row>
    <row r="18" spans="1:10" ht="27.75" customHeight="1" x14ac:dyDescent="0.2">
      <c r="A18" s="138" t="s">
        <v>647</v>
      </c>
      <c r="B18" s="27" t="s">
        <v>809</v>
      </c>
      <c r="C18" s="139" t="s">
        <v>624</v>
      </c>
      <c r="D18" s="110">
        <v>7.2709999999999999</v>
      </c>
      <c r="E18" s="111">
        <v>1.375</v>
      </c>
      <c r="F18" s="112">
        <v>0.10100000000000001</v>
      </c>
      <c r="G18" s="140">
        <v>10.99</v>
      </c>
      <c r="H18" s="173">
        <v>0</v>
      </c>
      <c r="I18" s="173">
        <v>0</v>
      </c>
      <c r="J18" s="173">
        <v>0</v>
      </c>
    </row>
    <row r="19" spans="1:10" ht="27.75" customHeight="1" x14ac:dyDescent="0.2">
      <c r="A19" s="138" t="s">
        <v>648</v>
      </c>
      <c r="B19" s="27" t="s">
        <v>810</v>
      </c>
      <c r="C19" s="139" t="s">
        <v>624</v>
      </c>
      <c r="D19" s="110">
        <v>7.2709999999999999</v>
      </c>
      <c r="E19" s="111">
        <v>1.375</v>
      </c>
      <c r="F19" s="112">
        <v>0.10100000000000001</v>
      </c>
      <c r="G19" s="140">
        <v>14.37</v>
      </c>
      <c r="H19" s="173">
        <v>0</v>
      </c>
      <c r="I19" s="173">
        <v>0</v>
      </c>
      <c r="J19" s="173">
        <v>0</v>
      </c>
    </row>
    <row r="20" spans="1:10" ht="27.75" customHeight="1" x14ac:dyDescent="0.2">
      <c r="A20" s="138" t="s">
        <v>649</v>
      </c>
      <c r="B20" s="27" t="s">
        <v>811</v>
      </c>
      <c r="C20" s="139" t="s">
        <v>624</v>
      </c>
      <c r="D20" s="110">
        <v>7.2709999999999999</v>
      </c>
      <c r="E20" s="111">
        <v>1.375</v>
      </c>
      <c r="F20" s="112">
        <v>0.10100000000000001</v>
      </c>
      <c r="G20" s="140">
        <v>25.52</v>
      </c>
      <c r="H20" s="173">
        <v>0</v>
      </c>
      <c r="I20" s="173">
        <v>0</v>
      </c>
      <c r="J20" s="173">
        <v>0</v>
      </c>
    </row>
    <row r="21" spans="1:10" ht="27.75" customHeight="1" x14ac:dyDescent="0.2">
      <c r="A21" s="138" t="s">
        <v>455</v>
      </c>
      <c r="B21" s="27" t="s">
        <v>812</v>
      </c>
      <c r="C21" s="139" t="s">
        <v>452</v>
      </c>
      <c r="D21" s="110">
        <v>7.2709999999999999</v>
      </c>
      <c r="E21" s="111">
        <v>1.375</v>
      </c>
      <c r="F21" s="112">
        <v>0.10100000000000001</v>
      </c>
      <c r="G21" s="173">
        <v>0</v>
      </c>
      <c r="H21" s="173">
        <v>0</v>
      </c>
      <c r="I21" s="173">
        <v>0</v>
      </c>
      <c r="J21" s="173">
        <v>0</v>
      </c>
    </row>
    <row r="22" spans="1:10" ht="27.75" customHeight="1" x14ac:dyDescent="0.2">
      <c r="A22" s="138" t="s">
        <v>522</v>
      </c>
      <c r="B22" s="27" t="s">
        <v>813</v>
      </c>
      <c r="C22" s="139">
        <v>0</v>
      </c>
      <c r="D22" s="110">
        <v>4.577</v>
      </c>
      <c r="E22" s="111">
        <v>0.83899999999999997</v>
      </c>
      <c r="F22" s="112">
        <v>0.06</v>
      </c>
      <c r="G22" s="140">
        <v>9.81</v>
      </c>
      <c r="H22" s="140">
        <v>5.34</v>
      </c>
      <c r="I22" s="142">
        <v>5.34</v>
      </c>
      <c r="J22" s="42">
        <v>0.127</v>
      </c>
    </row>
    <row r="23" spans="1:10" ht="27.75" customHeight="1" x14ac:dyDescent="0.2">
      <c r="A23" s="138" t="s">
        <v>523</v>
      </c>
      <c r="B23" s="27" t="s">
        <v>814</v>
      </c>
      <c r="C23" s="139">
        <v>0</v>
      </c>
      <c r="D23" s="110">
        <v>4.577</v>
      </c>
      <c r="E23" s="111">
        <v>0.83899999999999997</v>
      </c>
      <c r="F23" s="112">
        <v>0.06</v>
      </c>
      <c r="G23" s="140">
        <v>42.3</v>
      </c>
      <c r="H23" s="140">
        <v>5.34</v>
      </c>
      <c r="I23" s="142">
        <v>5.34</v>
      </c>
      <c r="J23" s="42">
        <v>0.127</v>
      </c>
    </row>
    <row r="24" spans="1:10" ht="27.75" customHeight="1" x14ac:dyDescent="0.2">
      <c r="A24" s="138" t="s">
        <v>524</v>
      </c>
      <c r="B24" s="27" t="s">
        <v>815</v>
      </c>
      <c r="C24" s="139">
        <v>0</v>
      </c>
      <c r="D24" s="110">
        <v>4.577</v>
      </c>
      <c r="E24" s="111">
        <v>0.83899999999999997</v>
      </c>
      <c r="F24" s="112">
        <v>0.06</v>
      </c>
      <c r="G24" s="140">
        <v>63.83</v>
      </c>
      <c r="H24" s="140">
        <v>5.34</v>
      </c>
      <c r="I24" s="142">
        <v>5.34</v>
      </c>
      <c r="J24" s="42">
        <v>0.127</v>
      </c>
    </row>
    <row r="25" spans="1:10" ht="27.75" customHeight="1" x14ac:dyDescent="0.2">
      <c r="A25" s="138" t="s">
        <v>525</v>
      </c>
      <c r="B25" s="27" t="s">
        <v>816</v>
      </c>
      <c r="C25" s="139">
        <v>0</v>
      </c>
      <c r="D25" s="110">
        <v>4.577</v>
      </c>
      <c r="E25" s="111">
        <v>0.83899999999999997</v>
      </c>
      <c r="F25" s="112">
        <v>0.06</v>
      </c>
      <c r="G25" s="140">
        <v>95.15</v>
      </c>
      <c r="H25" s="140">
        <v>5.34</v>
      </c>
      <c r="I25" s="142">
        <v>5.34</v>
      </c>
      <c r="J25" s="42">
        <v>0.127</v>
      </c>
    </row>
    <row r="26" spans="1:10" ht="27.75" customHeight="1" x14ac:dyDescent="0.2">
      <c r="A26" s="138" t="s">
        <v>526</v>
      </c>
      <c r="B26" s="27" t="s">
        <v>817</v>
      </c>
      <c r="C26" s="139">
        <v>0</v>
      </c>
      <c r="D26" s="110">
        <v>4.577</v>
      </c>
      <c r="E26" s="111">
        <v>0.83899999999999997</v>
      </c>
      <c r="F26" s="112">
        <v>0.06</v>
      </c>
      <c r="G26" s="140">
        <v>187.33</v>
      </c>
      <c r="H26" s="140">
        <v>5.34</v>
      </c>
      <c r="I26" s="142">
        <v>5.34</v>
      </c>
      <c r="J26" s="42">
        <v>0.127</v>
      </c>
    </row>
    <row r="27" spans="1:10" ht="27.75" customHeight="1" x14ac:dyDescent="0.2">
      <c r="A27" s="138" t="s">
        <v>456</v>
      </c>
      <c r="B27" s="27" t="s">
        <v>818</v>
      </c>
      <c r="C27" s="143" t="s">
        <v>453</v>
      </c>
      <c r="D27" s="113">
        <v>17.648</v>
      </c>
      <c r="E27" s="114">
        <v>2.4460000000000002</v>
      </c>
      <c r="F27" s="112">
        <v>0.93300000000000005</v>
      </c>
      <c r="G27" s="173">
        <v>0</v>
      </c>
      <c r="H27" s="173">
        <v>0</v>
      </c>
      <c r="I27" s="173">
        <v>0</v>
      </c>
      <c r="J27" s="173">
        <v>0</v>
      </c>
    </row>
    <row r="28" spans="1:10" ht="27.75" customHeight="1" x14ac:dyDescent="0.2">
      <c r="A28" s="138" t="s">
        <v>457</v>
      </c>
      <c r="B28" s="27" t="s">
        <v>819</v>
      </c>
      <c r="C28" s="143">
        <v>0</v>
      </c>
      <c r="D28" s="110">
        <v>-6.7439999999999998</v>
      </c>
      <c r="E28" s="111">
        <v>-1.276</v>
      </c>
      <c r="F28" s="112">
        <v>-9.4E-2</v>
      </c>
      <c r="G28" s="140">
        <v>0</v>
      </c>
      <c r="H28" s="173">
        <v>0</v>
      </c>
      <c r="I28" s="173">
        <v>0</v>
      </c>
      <c r="J28" s="173">
        <v>0</v>
      </c>
    </row>
    <row r="29" spans="1:10" ht="27.75" customHeight="1" x14ac:dyDescent="0.2">
      <c r="A29" s="138" t="s">
        <v>458</v>
      </c>
      <c r="B29" s="27" t="s">
        <v>820</v>
      </c>
      <c r="C29" s="143">
        <v>0</v>
      </c>
      <c r="D29" s="110">
        <v>-6.7439999999999998</v>
      </c>
      <c r="E29" s="111">
        <v>-1.276</v>
      </c>
      <c r="F29" s="112">
        <v>-9.4E-2</v>
      </c>
      <c r="G29" s="140">
        <v>0</v>
      </c>
      <c r="H29" s="173">
        <v>0</v>
      </c>
      <c r="I29" s="173">
        <v>0</v>
      </c>
      <c r="J29" s="42">
        <v>0.216</v>
      </c>
    </row>
    <row r="30" spans="1:10" ht="27.75" customHeight="1" x14ac:dyDescent="0.2">
      <c r="A30" s="141" t="s">
        <v>650</v>
      </c>
      <c r="B30" s="27" t="s">
        <v>821</v>
      </c>
      <c r="C30" s="143" t="s">
        <v>625</v>
      </c>
      <c r="D30" s="110">
        <v>5.6680000000000001</v>
      </c>
      <c r="E30" s="111">
        <v>1.0720000000000001</v>
      </c>
      <c r="F30" s="112">
        <v>7.9000000000000001E-2</v>
      </c>
      <c r="G30" s="140">
        <v>4.74</v>
      </c>
      <c r="H30" s="173">
        <v>0</v>
      </c>
      <c r="I30" s="173">
        <v>0</v>
      </c>
      <c r="J30" s="173">
        <v>0</v>
      </c>
    </row>
    <row r="31" spans="1:10" ht="27.75" customHeight="1" x14ac:dyDescent="0.2">
      <c r="A31" s="141" t="s">
        <v>527</v>
      </c>
      <c r="B31" s="27" t="s">
        <v>822</v>
      </c>
      <c r="C31" s="143" t="s">
        <v>451</v>
      </c>
      <c r="D31" s="110">
        <v>5.6680000000000001</v>
      </c>
      <c r="E31" s="111">
        <v>1.0720000000000001</v>
      </c>
      <c r="F31" s="112">
        <v>7.9000000000000001E-2</v>
      </c>
      <c r="G31" s="173">
        <v>0</v>
      </c>
      <c r="H31" s="173">
        <v>0</v>
      </c>
      <c r="I31" s="173">
        <v>0</v>
      </c>
      <c r="J31" s="173">
        <v>0</v>
      </c>
    </row>
    <row r="32" spans="1:10" ht="27.75" customHeight="1" x14ac:dyDescent="0.2">
      <c r="A32" s="141" t="s">
        <v>651</v>
      </c>
      <c r="B32" s="27" t="s">
        <v>823</v>
      </c>
      <c r="C32" s="143" t="s">
        <v>624</v>
      </c>
      <c r="D32" s="110">
        <v>5.8029999999999999</v>
      </c>
      <c r="E32" s="111">
        <v>1.0980000000000001</v>
      </c>
      <c r="F32" s="112">
        <v>0.08</v>
      </c>
      <c r="G32" s="140">
        <v>6.41</v>
      </c>
      <c r="H32" s="173">
        <v>0</v>
      </c>
      <c r="I32" s="173">
        <v>0</v>
      </c>
      <c r="J32" s="173">
        <v>0</v>
      </c>
    </row>
    <row r="33" spans="1:10" ht="27.75" customHeight="1" x14ac:dyDescent="0.2">
      <c r="A33" s="141" t="s">
        <v>652</v>
      </c>
      <c r="B33" s="27" t="s">
        <v>824</v>
      </c>
      <c r="C33" s="143" t="s">
        <v>624</v>
      </c>
      <c r="D33" s="110">
        <v>5.8029999999999999</v>
      </c>
      <c r="E33" s="111">
        <v>1.0980000000000001</v>
      </c>
      <c r="F33" s="112">
        <v>0.08</v>
      </c>
      <c r="G33" s="140">
        <v>7.83</v>
      </c>
      <c r="H33" s="173">
        <v>0</v>
      </c>
      <c r="I33" s="173">
        <v>0</v>
      </c>
      <c r="J33" s="173">
        <v>0</v>
      </c>
    </row>
    <row r="34" spans="1:10" ht="27.75" customHeight="1" x14ac:dyDescent="0.2">
      <c r="A34" s="141" t="s">
        <v>653</v>
      </c>
      <c r="B34" s="27" t="s">
        <v>825</v>
      </c>
      <c r="C34" s="143" t="s">
        <v>624</v>
      </c>
      <c r="D34" s="110">
        <v>5.8029999999999999</v>
      </c>
      <c r="E34" s="111">
        <v>1.0980000000000001</v>
      </c>
      <c r="F34" s="112">
        <v>0.08</v>
      </c>
      <c r="G34" s="140">
        <v>8.77</v>
      </c>
      <c r="H34" s="173">
        <v>0</v>
      </c>
      <c r="I34" s="173">
        <v>0</v>
      </c>
      <c r="J34" s="173">
        <v>0</v>
      </c>
    </row>
    <row r="35" spans="1:10" ht="27.75" customHeight="1" x14ac:dyDescent="0.2">
      <c r="A35" s="141" t="s">
        <v>654</v>
      </c>
      <c r="B35" s="27" t="s">
        <v>826</v>
      </c>
      <c r="C35" s="143" t="s">
        <v>624</v>
      </c>
      <c r="D35" s="110">
        <v>5.8029999999999999</v>
      </c>
      <c r="E35" s="111">
        <v>1.0980000000000001</v>
      </c>
      <c r="F35" s="112">
        <v>0.08</v>
      </c>
      <c r="G35" s="140">
        <v>11.46</v>
      </c>
      <c r="H35" s="173">
        <v>0</v>
      </c>
      <c r="I35" s="173">
        <v>0</v>
      </c>
      <c r="J35" s="173">
        <v>0</v>
      </c>
    </row>
    <row r="36" spans="1:10" ht="27.75" customHeight="1" x14ac:dyDescent="0.2">
      <c r="A36" s="141" t="s">
        <v>655</v>
      </c>
      <c r="B36" s="27" t="s">
        <v>827</v>
      </c>
      <c r="C36" s="143" t="s">
        <v>624</v>
      </c>
      <c r="D36" s="110">
        <v>5.8029999999999999</v>
      </c>
      <c r="E36" s="111">
        <v>1.0980000000000001</v>
      </c>
      <c r="F36" s="112">
        <v>0.08</v>
      </c>
      <c r="G36" s="140">
        <v>20.37</v>
      </c>
      <c r="H36" s="173">
        <v>0</v>
      </c>
      <c r="I36" s="173">
        <v>0</v>
      </c>
      <c r="J36" s="173">
        <v>0</v>
      </c>
    </row>
    <row r="37" spans="1:10" ht="27.75" customHeight="1" x14ac:dyDescent="0.2">
      <c r="A37" s="141" t="s">
        <v>459</v>
      </c>
      <c r="B37" s="27" t="s">
        <v>828</v>
      </c>
      <c r="C37" s="143" t="s">
        <v>452</v>
      </c>
      <c r="D37" s="110">
        <v>5.8029999999999999</v>
      </c>
      <c r="E37" s="111">
        <v>1.0980000000000001</v>
      </c>
      <c r="F37" s="112">
        <v>0.08</v>
      </c>
      <c r="G37" s="173">
        <v>0</v>
      </c>
      <c r="H37" s="173">
        <v>0</v>
      </c>
      <c r="I37" s="173">
        <v>0</v>
      </c>
      <c r="J37" s="173">
        <v>0</v>
      </c>
    </row>
    <row r="38" spans="1:10" ht="27.75" customHeight="1" x14ac:dyDescent="0.2">
      <c r="A38" s="141" t="s">
        <v>528</v>
      </c>
      <c r="B38" s="27" t="s">
        <v>829</v>
      </c>
      <c r="C38" s="143">
        <v>0</v>
      </c>
      <c r="D38" s="110">
        <v>3.653</v>
      </c>
      <c r="E38" s="111">
        <v>0.67</v>
      </c>
      <c r="F38" s="112">
        <v>4.8000000000000001E-2</v>
      </c>
      <c r="G38" s="140">
        <v>7.83</v>
      </c>
      <c r="H38" s="140">
        <v>4.26</v>
      </c>
      <c r="I38" s="142">
        <v>4.26</v>
      </c>
      <c r="J38" s="42">
        <v>0.10199999999999999</v>
      </c>
    </row>
    <row r="39" spans="1:10" ht="27.75" customHeight="1" x14ac:dyDescent="0.2">
      <c r="A39" s="141" t="s">
        <v>529</v>
      </c>
      <c r="B39" s="27" t="s">
        <v>830</v>
      </c>
      <c r="C39" s="143">
        <v>0</v>
      </c>
      <c r="D39" s="110">
        <v>3.653</v>
      </c>
      <c r="E39" s="111">
        <v>0.67</v>
      </c>
      <c r="F39" s="112">
        <v>4.8000000000000001E-2</v>
      </c>
      <c r="G39" s="140">
        <v>33.75</v>
      </c>
      <c r="H39" s="140">
        <v>4.26</v>
      </c>
      <c r="I39" s="142">
        <v>4.26</v>
      </c>
      <c r="J39" s="42">
        <v>0.10199999999999999</v>
      </c>
    </row>
    <row r="40" spans="1:10" ht="27.75" customHeight="1" x14ac:dyDescent="0.2">
      <c r="A40" s="141" t="s">
        <v>530</v>
      </c>
      <c r="B40" s="27" t="s">
        <v>831</v>
      </c>
      <c r="C40" s="143">
        <v>0</v>
      </c>
      <c r="D40" s="110">
        <v>3.653</v>
      </c>
      <c r="E40" s="111">
        <v>0.67</v>
      </c>
      <c r="F40" s="112">
        <v>4.8000000000000001E-2</v>
      </c>
      <c r="G40" s="140">
        <v>50.94</v>
      </c>
      <c r="H40" s="140">
        <v>4.26</v>
      </c>
      <c r="I40" s="142">
        <v>4.26</v>
      </c>
      <c r="J40" s="42">
        <v>0.10199999999999999</v>
      </c>
    </row>
    <row r="41" spans="1:10" ht="27.75" customHeight="1" x14ac:dyDescent="0.2">
      <c r="A41" s="141" t="s">
        <v>531</v>
      </c>
      <c r="B41" s="27" t="s">
        <v>832</v>
      </c>
      <c r="C41" s="143">
        <v>0</v>
      </c>
      <c r="D41" s="110">
        <v>3.653</v>
      </c>
      <c r="E41" s="111">
        <v>0.67</v>
      </c>
      <c r="F41" s="112">
        <v>4.8000000000000001E-2</v>
      </c>
      <c r="G41" s="140">
        <v>75.94</v>
      </c>
      <c r="H41" s="140">
        <v>4.26</v>
      </c>
      <c r="I41" s="142">
        <v>4.26</v>
      </c>
      <c r="J41" s="42">
        <v>0.10199999999999999</v>
      </c>
    </row>
    <row r="42" spans="1:10" ht="27.75" customHeight="1" x14ac:dyDescent="0.2">
      <c r="A42" s="141" t="s">
        <v>532</v>
      </c>
      <c r="B42" s="27" t="s">
        <v>833</v>
      </c>
      <c r="C42" s="143">
        <v>0</v>
      </c>
      <c r="D42" s="110">
        <v>3.653</v>
      </c>
      <c r="E42" s="111">
        <v>0.67</v>
      </c>
      <c r="F42" s="112">
        <v>4.8000000000000001E-2</v>
      </c>
      <c r="G42" s="140">
        <v>149.51</v>
      </c>
      <c r="H42" s="140">
        <v>4.26</v>
      </c>
      <c r="I42" s="142">
        <v>4.26</v>
      </c>
      <c r="J42" s="42">
        <v>0.10199999999999999</v>
      </c>
    </row>
    <row r="43" spans="1:10" ht="27.75" customHeight="1" x14ac:dyDescent="0.2">
      <c r="A43" s="141" t="s">
        <v>533</v>
      </c>
      <c r="B43" s="27" t="s">
        <v>834</v>
      </c>
      <c r="C43" s="143">
        <v>0</v>
      </c>
      <c r="D43" s="110">
        <v>3.444</v>
      </c>
      <c r="E43" s="111">
        <v>0.58499999999999996</v>
      </c>
      <c r="F43" s="112">
        <v>3.9E-2</v>
      </c>
      <c r="G43" s="140">
        <v>9.0299999999999994</v>
      </c>
      <c r="H43" s="140">
        <v>6.15</v>
      </c>
      <c r="I43" s="142">
        <v>6.15</v>
      </c>
      <c r="J43" s="42">
        <v>9.4E-2</v>
      </c>
    </row>
    <row r="44" spans="1:10" ht="27.75" customHeight="1" x14ac:dyDescent="0.2">
      <c r="A44" s="141" t="s">
        <v>534</v>
      </c>
      <c r="B44" s="27" t="s">
        <v>835</v>
      </c>
      <c r="C44" s="143">
        <v>0</v>
      </c>
      <c r="D44" s="110">
        <v>3.444</v>
      </c>
      <c r="E44" s="111">
        <v>0.58499999999999996</v>
      </c>
      <c r="F44" s="112">
        <v>3.9E-2</v>
      </c>
      <c r="G44" s="140">
        <v>47.34</v>
      </c>
      <c r="H44" s="140">
        <v>6.15</v>
      </c>
      <c r="I44" s="142">
        <v>6.15</v>
      </c>
      <c r="J44" s="42">
        <v>9.4E-2</v>
      </c>
    </row>
    <row r="45" spans="1:10" ht="27.75" customHeight="1" x14ac:dyDescent="0.2">
      <c r="A45" s="141" t="s">
        <v>535</v>
      </c>
      <c r="B45" s="27" t="s">
        <v>836</v>
      </c>
      <c r="C45" s="143">
        <v>0</v>
      </c>
      <c r="D45" s="110">
        <v>3.444</v>
      </c>
      <c r="E45" s="111">
        <v>0.58499999999999996</v>
      </c>
      <c r="F45" s="112">
        <v>3.9E-2</v>
      </c>
      <c r="G45" s="140">
        <v>72.73</v>
      </c>
      <c r="H45" s="140">
        <v>6.15</v>
      </c>
      <c r="I45" s="142">
        <v>6.15</v>
      </c>
      <c r="J45" s="42">
        <v>9.4E-2</v>
      </c>
    </row>
    <row r="46" spans="1:10" ht="27.75" customHeight="1" x14ac:dyDescent="0.2">
      <c r="A46" s="141" t="s">
        <v>536</v>
      </c>
      <c r="B46" s="27" t="s">
        <v>837</v>
      </c>
      <c r="C46" s="143">
        <v>0</v>
      </c>
      <c r="D46" s="110">
        <v>3.444</v>
      </c>
      <c r="E46" s="111">
        <v>0.58499999999999996</v>
      </c>
      <c r="F46" s="112">
        <v>3.9E-2</v>
      </c>
      <c r="G46" s="140">
        <v>109.67</v>
      </c>
      <c r="H46" s="140">
        <v>6.15</v>
      </c>
      <c r="I46" s="142">
        <v>6.15</v>
      </c>
      <c r="J46" s="42">
        <v>9.4E-2</v>
      </c>
    </row>
    <row r="47" spans="1:10" ht="27.75" customHeight="1" x14ac:dyDescent="0.2">
      <c r="A47" s="141" t="s">
        <v>537</v>
      </c>
      <c r="B47" s="27" t="s">
        <v>838</v>
      </c>
      <c r="C47" s="143">
        <v>0</v>
      </c>
      <c r="D47" s="110">
        <v>3.444</v>
      </c>
      <c r="E47" s="111">
        <v>0.58499999999999996</v>
      </c>
      <c r="F47" s="112">
        <v>3.9E-2</v>
      </c>
      <c r="G47" s="140">
        <v>218.38</v>
      </c>
      <c r="H47" s="140">
        <v>6.15</v>
      </c>
      <c r="I47" s="142">
        <v>6.15</v>
      </c>
      <c r="J47" s="42">
        <v>9.4E-2</v>
      </c>
    </row>
    <row r="48" spans="1:10" ht="27.75" customHeight="1" x14ac:dyDescent="0.2">
      <c r="A48" s="141" t="s">
        <v>538</v>
      </c>
      <c r="B48" s="27" t="s">
        <v>839</v>
      </c>
      <c r="C48" s="143">
        <v>0</v>
      </c>
      <c r="D48" s="110">
        <v>2.2490000000000001</v>
      </c>
      <c r="E48" s="111">
        <v>0.34200000000000003</v>
      </c>
      <c r="F48" s="112">
        <v>0.02</v>
      </c>
      <c r="G48" s="140">
        <v>94.84</v>
      </c>
      <c r="H48" s="140">
        <v>8.1</v>
      </c>
      <c r="I48" s="142">
        <v>8.1</v>
      </c>
      <c r="J48" s="42">
        <v>5.3999999999999999E-2</v>
      </c>
    </row>
    <row r="49" spans="1:10" ht="27.75" customHeight="1" x14ac:dyDescent="0.2">
      <c r="A49" s="141" t="s">
        <v>539</v>
      </c>
      <c r="B49" s="27" t="s">
        <v>840</v>
      </c>
      <c r="C49" s="143">
        <v>0</v>
      </c>
      <c r="D49" s="110">
        <v>2.2490000000000001</v>
      </c>
      <c r="E49" s="111">
        <v>0.34200000000000003</v>
      </c>
      <c r="F49" s="112">
        <v>0.02</v>
      </c>
      <c r="G49" s="140">
        <v>315.14</v>
      </c>
      <c r="H49" s="140">
        <v>8.1</v>
      </c>
      <c r="I49" s="142">
        <v>8.1</v>
      </c>
      <c r="J49" s="42">
        <v>5.3999999999999999E-2</v>
      </c>
    </row>
    <row r="50" spans="1:10" ht="27.75" customHeight="1" x14ac:dyDescent="0.2">
      <c r="A50" s="141" t="s">
        <v>540</v>
      </c>
      <c r="B50" s="27" t="s">
        <v>841</v>
      </c>
      <c r="C50" s="143">
        <v>0</v>
      </c>
      <c r="D50" s="110">
        <v>2.2490000000000001</v>
      </c>
      <c r="E50" s="111">
        <v>0.34200000000000003</v>
      </c>
      <c r="F50" s="112">
        <v>0.02</v>
      </c>
      <c r="G50" s="140">
        <v>733.81</v>
      </c>
      <c r="H50" s="140">
        <v>8.1</v>
      </c>
      <c r="I50" s="142">
        <v>8.1</v>
      </c>
      <c r="J50" s="42">
        <v>5.3999999999999999E-2</v>
      </c>
    </row>
    <row r="51" spans="1:10" ht="27.75" customHeight="1" x14ac:dyDescent="0.2">
      <c r="A51" s="141" t="s">
        <v>541</v>
      </c>
      <c r="B51" s="27" t="s">
        <v>842</v>
      </c>
      <c r="C51" s="143">
        <v>0</v>
      </c>
      <c r="D51" s="110">
        <v>2.2490000000000001</v>
      </c>
      <c r="E51" s="111">
        <v>0.34200000000000003</v>
      </c>
      <c r="F51" s="112">
        <v>0.02</v>
      </c>
      <c r="G51" s="140">
        <v>1502.66</v>
      </c>
      <c r="H51" s="140">
        <v>8.1</v>
      </c>
      <c r="I51" s="142">
        <v>8.1</v>
      </c>
      <c r="J51" s="42">
        <v>5.3999999999999999E-2</v>
      </c>
    </row>
    <row r="52" spans="1:10" ht="27.75" customHeight="1" x14ac:dyDescent="0.2">
      <c r="A52" s="141" t="s">
        <v>542</v>
      </c>
      <c r="B52" s="27" t="s">
        <v>843</v>
      </c>
      <c r="C52" s="143">
        <v>0</v>
      </c>
      <c r="D52" s="110">
        <v>2.2490000000000001</v>
      </c>
      <c r="E52" s="111">
        <v>0.34200000000000003</v>
      </c>
      <c r="F52" s="112">
        <v>0.02</v>
      </c>
      <c r="G52" s="140">
        <v>3849.63</v>
      </c>
      <c r="H52" s="140">
        <v>8.1</v>
      </c>
      <c r="I52" s="142">
        <v>8.1</v>
      </c>
      <c r="J52" s="42">
        <v>5.3999999999999999E-2</v>
      </c>
    </row>
    <row r="53" spans="1:10" ht="27.75" customHeight="1" x14ac:dyDescent="0.2">
      <c r="A53" s="141" t="s">
        <v>460</v>
      </c>
      <c r="B53" s="27" t="s">
        <v>844</v>
      </c>
      <c r="C53" s="143" t="s">
        <v>453</v>
      </c>
      <c r="D53" s="113">
        <v>14.086</v>
      </c>
      <c r="E53" s="114">
        <v>1.952</v>
      </c>
      <c r="F53" s="112">
        <v>0.74399999999999999</v>
      </c>
      <c r="G53" s="173">
        <v>0</v>
      </c>
      <c r="H53" s="173">
        <v>0</v>
      </c>
      <c r="I53" s="173">
        <v>0</v>
      </c>
      <c r="J53" s="173">
        <v>0</v>
      </c>
    </row>
    <row r="54" spans="1:10" ht="27.75" customHeight="1" x14ac:dyDescent="0.2">
      <c r="A54" s="141" t="s">
        <v>461</v>
      </c>
      <c r="B54" s="27" t="s">
        <v>845</v>
      </c>
      <c r="C54" s="143">
        <v>0</v>
      </c>
      <c r="D54" s="110">
        <v>-6.7439999999999998</v>
      </c>
      <c r="E54" s="111">
        <v>-1.276</v>
      </c>
      <c r="F54" s="112">
        <v>-9.4E-2</v>
      </c>
      <c r="G54" s="140">
        <v>0</v>
      </c>
      <c r="H54" s="173">
        <v>0</v>
      </c>
      <c r="I54" s="173">
        <v>0</v>
      </c>
      <c r="J54" s="173">
        <v>0</v>
      </c>
    </row>
    <row r="55" spans="1:10" ht="27.75" customHeight="1" x14ac:dyDescent="0.2">
      <c r="A55" s="141" t="s">
        <v>462</v>
      </c>
      <c r="B55" s="27" t="s">
        <v>846</v>
      </c>
      <c r="C55" s="143">
        <v>0</v>
      </c>
      <c r="D55" s="110">
        <v>-5.5910000000000002</v>
      </c>
      <c r="E55" s="111">
        <v>-1.0369999999999999</v>
      </c>
      <c r="F55" s="112">
        <v>-7.4999999999999997E-2</v>
      </c>
      <c r="G55" s="140">
        <v>0</v>
      </c>
      <c r="H55" s="173">
        <v>0</v>
      </c>
      <c r="I55" s="173">
        <v>0</v>
      </c>
      <c r="J55" s="173">
        <v>0</v>
      </c>
    </row>
    <row r="56" spans="1:10" ht="27.75" customHeight="1" x14ac:dyDescent="0.2">
      <c r="A56" s="141" t="s">
        <v>463</v>
      </c>
      <c r="B56" s="27" t="s">
        <v>847</v>
      </c>
      <c r="C56" s="143">
        <v>0</v>
      </c>
      <c r="D56" s="110">
        <v>-6.7439999999999998</v>
      </c>
      <c r="E56" s="111">
        <v>-1.276</v>
      </c>
      <c r="F56" s="112">
        <v>-9.4E-2</v>
      </c>
      <c r="G56" s="140">
        <v>0</v>
      </c>
      <c r="H56" s="173">
        <v>0</v>
      </c>
      <c r="I56" s="173">
        <v>0</v>
      </c>
      <c r="J56" s="42">
        <v>0.216</v>
      </c>
    </row>
    <row r="57" spans="1:10" ht="27.75" customHeight="1" x14ac:dyDescent="0.2">
      <c r="A57" s="141" t="s">
        <v>464</v>
      </c>
      <c r="B57" s="27" t="s">
        <v>848</v>
      </c>
      <c r="C57" s="143">
        <v>0</v>
      </c>
      <c r="D57" s="110">
        <v>-5.5910000000000002</v>
      </c>
      <c r="E57" s="111">
        <v>-1.0369999999999999</v>
      </c>
      <c r="F57" s="112">
        <v>-7.4999999999999997E-2</v>
      </c>
      <c r="G57" s="140">
        <v>0</v>
      </c>
      <c r="H57" s="173">
        <v>0</v>
      </c>
      <c r="I57" s="173">
        <v>0</v>
      </c>
      <c r="J57" s="42">
        <v>0.16</v>
      </c>
    </row>
    <row r="58" spans="1:10" ht="27.75" customHeight="1" x14ac:dyDescent="0.2">
      <c r="A58" s="141" t="s">
        <v>465</v>
      </c>
      <c r="B58" s="27" t="s">
        <v>849</v>
      </c>
      <c r="C58" s="143">
        <v>0</v>
      </c>
      <c r="D58" s="110">
        <v>-3.4140000000000001</v>
      </c>
      <c r="E58" s="111">
        <v>-0.57999999999999996</v>
      </c>
      <c r="F58" s="112">
        <v>-3.9E-2</v>
      </c>
      <c r="G58" s="140">
        <v>0</v>
      </c>
      <c r="H58" s="173">
        <v>0</v>
      </c>
      <c r="I58" s="173">
        <v>0</v>
      </c>
      <c r="J58" s="42">
        <v>0.13300000000000001</v>
      </c>
    </row>
    <row r="59" spans="1:10" ht="27.75" customHeight="1" x14ac:dyDescent="0.2">
      <c r="A59" s="138" t="s">
        <v>656</v>
      </c>
      <c r="B59" s="27" t="s">
        <v>850</v>
      </c>
      <c r="C59" s="143" t="s">
        <v>625</v>
      </c>
      <c r="D59" s="110">
        <v>4.3390000000000004</v>
      </c>
      <c r="E59" s="111">
        <v>0.82099999999999995</v>
      </c>
      <c r="F59" s="112">
        <v>0.06</v>
      </c>
      <c r="G59" s="140">
        <v>3.62</v>
      </c>
      <c r="H59" s="173">
        <v>0</v>
      </c>
      <c r="I59" s="173">
        <v>0</v>
      </c>
      <c r="J59" s="173">
        <v>0</v>
      </c>
    </row>
    <row r="60" spans="1:10" ht="27.75" customHeight="1" x14ac:dyDescent="0.2">
      <c r="A60" s="138" t="s">
        <v>687</v>
      </c>
      <c r="B60" s="27" t="s">
        <v>851</v>
      </c>
      <c r="C60" s="143" t="s">
        <v>451</v>
      </c>
      <c r="D60" s="110">
        <v>4.3390000000000004</v>
      </c>
      <c r="E60" s="111">
        <v>0.82099999999999995</v>
      </c>
      <c r="F60" s="112">
        <v>0.06</v>
      </c>
      <c r="G60" s="173">
        <v>0</v>
      </c>
      <c r="H60" s="173">
        <v>0</v>
      </c>
      <c r="I60" s="173">
        <v>0</v>
      </c>
      <c r="J60" s="173">
        <v>0</v>
      </c>
    </row>
    <row r="61" spans="1:10" ht="27.75" customHeight="1" x14ac:dyDescent="0.2">
      <c r="A61" s="138" t="s">
        <v>657</v>
      </c>
      <c r="B61" s="27" t="s">
        <v>852</v>
      </c>
      <c r="C61" s="143" t="s">
        <v>624</v>
      </c>
      <c r="D61" s="110">
        <v>4.4429999999999996</v>
      </c>
      <c r="E61" s="111">
        <v>0.84</v>
      </c>
      <c r="F61" s="112">
        <v>6.2E-2</v>
      </c>
      <c r="G61" s="140">
        <v>4.9000000000000004</v>
      </c>
      <c r="H61" s="173">
        <v>0</v>
      </c>
      <c r="I61" s="173">
        <v>0</v>
      </c>
      <c r="J61" s="173">
        <v>0</v>
      </c>
    </row>
    <row r="62" spans="1:10" ht="27.75" customHeight="1" x14ac:dyDescent="0.2">
      <c r="A62" s="138" t="s">
        <v>658</v>
      </c>
      <c r="B62" s="27" t="s">
        <v>853</v>
      </c>
      <c r="C62" s="143" t="s">
        <v>624</v>
      </c>
      <c r="D62" s="110">
        <v>4.4429999999999996</v>
      </c>
      <c r="E62" s="111">
        <v>0.84</v>
      </c>
      <c r="F62" s="112">
        <v>6.2E-2</v>
      </c>
      <c r="G62" s="140">
        <v>5.99</v>
      </c>
      <c r="H62" s="173">
        <v>0</v>
      </c>
      <c r="I62" s="173">
        <v>0</v>
      </c>
      <c r="J62" s="173">
        <v>0</v>
      </c>
    </row>
    <row r="63" spans="1:10" ht="27.75" customHeight="1" x14ac:dyDescent="0.2">
      <c r="A63" s="138" t="s">
        <v>659</v>
      </c>
      <c r="B63" s="27" t="s">
        <v>854</v>
      </c>
      <c r="C63" s="143" t="s">
        <v>624</v>
      </c>
      <c r="D63" s="110">
        <v>4.4429999999999996</v>
      </c>
      <c r="E63" s="111">
        <v>0.84</v>
      </c>
      <c r="F63" s="112">
        <v>6.2E-2</v>
      </c>
      <c r="G63" s="140">
        <v>6.71</v>
      </c>
      <c r="H63" s="173">
        <v>0</v>
      </c>
      <c r="I63" s="173">
        <v>0</v>
      </c>
      <c r="J63" s="173">
        <v>0</v>
      </c>
    </row>
    <row r="64" spans="1:10" ht="27.75" customHeight="1" x14ac:dyDescent="0.2">
      <c r="A64" s="138" t="s">
        <v>660</v>
      </c>
      <c r="B64" s="27" t="s">
        <v>855</v>
      </c>
      <c r="C64" s="143" t="s">
        <v>624</v>
      </c>
      <c r="D64" s="110">
        <v>4.4429999999999996</v>
      </c>
      <c r="E64" s="111">
        <v>0.84</v>
      </c>
      <c r="F64" s="112">
        <v>6.2E-2</v>
      </c>
      <c r="G64" s="140">
        <v>8.77</v>
      </c>
      <c r="H64" s="173">
        <v>0</v>
      </c>
      <c r="I64" s="173">
        <v>0</v>
      </c>
      <c r="J64" s="173">
        <v>0</v>
      </c>
    </row>
    <row r="65" spans="1:10" ht="27.75" customHeight="1" x14ac:dyDescent="0.2">
      <c r="A65" s="138" t="s">
        <v>661</v>
      </c>
      <c r="B65" s="27" t="s">
        <v>856</v>
      </c>
      <c r="C65" s="143" t="s">
        <v>624</v>
      </c>
      <c r="D65" s="110">
        <v>4.4429999999999996</v>
      </c>
      <c r="E65" s="111">
        <v>0.84</v>
      </c>
      <c r="F65" s="112">
        <v>6.2E-2</v>
      </c>
      <c r="G65" s="140">
        <v>15.59</v>
      </c>
      <c r="H65" s="173">
        <v>0</v>
      </c>
      <c r="I65" s="173">
        <v>0</v>
      </c>
      <c r="J65" s="173">
        <v>0</v>
      </c>
    </row>
    <row r="66" spans="1:10" ht="27.75" customHeight="1" x14ac:dyDescent="0.2">
      <c r="A66" s="138" t="s">
        <v>466</v>
      </c>
      <c r="B66" s="27" t="s">
        <v>857</v>
      </c>
      <c r="C66" s="143" t="s">
        <v>452</v>
      </c>
      <c r="D66" s="110">
        <v>4.4429999999999996</v>
      </c>
      <c r="E66" s="111">
        <v>0.84</v>
      </c>
      <c r="F66" s="112">
        <v>6.2E-2</v>
      </c>
      <c r="G66" s="173">
        <v>0</v>
      </c>
      <c r="H66" s="173">
        <v>0</v>
      </c>
      <c r="I66" s="173">
        <v>0</v>
      </c>
      <c r="J66" s="173">
        <v>0</v>
      </c>
    </row>
    <row r="67" spans="1:10" ht="27.75" customHeight="1" x14ac:dyDescent="0.2">
      <c r="A67" s="138" t="s">
        <v>603</v>
      </c>
      <c r="B67" s="27" t="s">
        <v>858</v>
      </c>
      <c r="C67" s="143">
        <v>0</v>
      </c>
      <c r="D67" s="110">
        <v>2.7970000000000002</v>
      </c>
      <c r="E67" s="111">
        <v>0.51300000000000001</v>
      </c>
      <c r="F67" s="112">
        <v>3.6999999999999998E-2</v>
      </c>
      <c r="G67" s="140">
        <v>5.99</v>
      </c>
      <c r="H67" s="140">
        <v>3.26</v>
      </c>
      <c r="I67" s="142">
        <v>3.26</v>
      </c>
      <c r="J67" s="42">
        <v>7.8E-2</v>
      </c>
    </row>
    <row r="68" spans="1:10" ht="27.75" customHeight="1" x14ac:dyDescent="0.2">
      <c r="A68" s="138" t="s">
        <v>604</v>
      </c>
      <c r="B68" s="27" t="s">
        <v>859</v>
      </c>
      <c r="C68" s="143">
        <v>0</v>
      </c>
      <c r="D68" s="110">
        <v>2.7970000000000002</v>
      </c>
      <c r="E68" s="111">
        <v>0.51300000000000001</v>
      </c>
      <c r="F68" s="112">
        <v>3.6999999999999998E-2</v>
      </c>
      <c r="G68" s="140">
        <v>25.83</v>
      </c>
      <c r="H68" s="140">
        <v>3.26</v>
      </c>
      <c r="I68" s="142">
        <v>3.26</v>
      </c>
      <c r="J68" s="42">
        <v>7.8E-2</v>
      </c>
    </row>
    <row r="69" spans="1:10" ht="27.75" customHeight="1" x14ac:dyDescent="0.2">
      <c r="A69" s="138" t="s">
        <v>605</v>
      </c>
      <c r="B69" s="27" t="s">
        <v>860</v>
      </c>
      <c r="C69" s="143">
        <v>0</v>
      </c>
      <c r="D69" s="110">
        <v>2.7970000000000002</v>
      </c>
      <c r="E69" s="111">
        <v>0.51300000000000001</v>
      </c>
      <c r="F69" s="112">
        <v>3.6999999999999998E-2</v>
      </c>
      <c r="G69" s="140">
        <v>38.99</v>
      </c>
      <c r="H69" s="140">
        <v>3.26</v>
      </c>
      <c r="I69" s="142">
        <v>3.26</v>
      </c>
      <c r="J69" s="42">
        <v>7.8E-2</v>
      </c>
    </row>
    <row r="70" spans="1:10" ht="27.75" customHeight="1" x14ac:dyDescent="0.2">
      <c r="A70" s="138" t="s">
        <v>606</v>
      </c>
      <c r="B70" s="27" t="s">
        <v>861</v>
      </c>
      <c r="C70" s="143">
        <v>0</v>
      </c>
      <c r="D70" s="110">
        <v>2.7970000000000002</v>
      </c>
      <c r="E70" s="111">
        <v>0.51300000000000001</v>
      </c>
      <c r="F70" s="112">
        <v>3.6999999999999998E-2</v>
      </c>
      <c r="G70" s="140">
        <v>58.13</v>
      </c>
      <c r="H70" s="140">
        <v>3.26</v>
      </c>
      <c r="I70" s="142">
        <v>3.26</v>
      </c>
      <c r="J70" s="42">
        <v>7.8E-2</v>
      </c>
    </row>
    <row r="71" spans="1:10" ht="27.75" customHeight="1" x14ac:dyDescent="0.2">
      <c r="A71" s="138" t="s">
        <v>607</v>
      </c>
      <c r="B71" s="27" t="s">
        <v>862</v>
      </c>
      <c r="C71" s="143">
        <v>0</v>
      </c>
      <c r="D71" s="110">
        <v>2.7970000000000002</v>
      </c>
      <c r="E71" s="111">
        <v>0.51300000000000001</v>
      </c>
      <c r="F71" s="112">
        <v>3.6999999999999998E-2</v>
      </c>
      <c r="G71" s="140">
        <v>114.45</v>
      </c>
      <c r="H71" s="140">
        <v>3.26</v>
      </c>
      <c r="I71" s="142">
        <v>3.26</v>
      </c>
      <c r="J71" s="42">
        <v>7.8E-2</v>
      </c>
    </row>
    <row r="72" spans="1:10" ht="27.75" customHeight="1" x14ac:dyDescent="0.2">
      <c r="A72" s="138" t="s">
        <v>608</v>
      </c>
      <c r="B72" s="27" t="s">
        <v>863</v>
      </c>
      <c r="C72" s="143">
        <v>0</v>
      </c>
      <c r="D72" s="110">
        <v>2.593</v>
      </c>
      <c r="E72" s="111">
        <v>0.44</v>
      </c>
      <c r="F72" s="112">
        <v>2.9000000000000001E-2</v>
      </c>
      <c r="G72" s="140">
        <v>6.79</v>
      </c>
      <c r="H72" s="140">
        <v>4.63</v>
      </c>
      <c r="I72" s="142">
        <v>4.63</v>
      </c>
      <c r="J72" s="42">
        <v>7.0999999999999994E-2</v>
      </c>
    </row>
    <row r="73" spans="1:10" ht="27.75" customHeight="1" x14ac:dyDescent="0.2">
      <c r="A73" s="138" t="s">
        <v>609</v>
      </c>
      <c r="B73" s="27" t="s">
        <v>864</v>
      </c>
      <c r="C73" s="143">
        <v>0</v>
      </c>
      <c r="D73" s="110">
        <v>2.593</v>
      </c>
      <c r="E73" s="111">
        <v>0.44</v>
      </c>
      <c r="F73" s="112">
        <v>2.9000000000000001E-2</v>
      </c>
      <c r="G73" s="140">
        <v>35.630000000000003</v>
      </c>
      <c r="H73" s="140">
        <v>4.63</v>
      </c>
      <c r="I73" s="142">
        <v>4.63</v>
      </c>
      <c r="J73" s="42">
        <v>7.0999999999999994E-2</v>
      </c>
    </row>
    <row r="74" spans="1:10" ht="27.75" customHeight="1" x14ac:dyDescent="0.2">
      <c r="A74" s="138" t="s">
        <v>610</v>
      </c>
      <c r="B74" s="27" t="s">
        <v>865</v>
      </c>
      <c r="C74" s="143">
        <v>0</v>
      </c>
      <c r="D74" s="110">
        <v>2.593</v>
      </c>
      <c r="E74" s="111">
        <v>0.44</v>
      </c>
      <c r="F74" s="112">
        <v>2.9000000000000001E-2</v>
      </c>
      <c r="G74" s="140">
        <v>54.74</v>
      </c>
      <c r="H74" s="140">
        <v>4.63</v>
      </c>
      <c r="I74" s="142">
        <v>4.63</v>
      </c>
      <c r="J74" s="42">
        <v>7.0999999999999994E-2</v>
      </c>
    </row>
    <row r="75" spans="1:10" ht="27.75" customHeight="1" x14ac:dyDescent="0.2">
      <c r="A75" s="138" t="s">
        <v>611</v>
      </c>
      <c r="B75" s="27" t="s">
        <v>866</v>
      </c>
      <c r="C75" s="143">
        <v>0</v>
      </c>
      <c r="D75" s="110">
        <v>2.593</v>
      </c>
      <c r="E75" s="111">
        <v>0.44</v>
      </c>
      <c r="F75" s="112">
        <v>2.9000000000000001E-2</v>
      </c>
      <c r="G75" s="140">
        <v>82.55</v>
      </c>
      <c r="H75" s="140">
        <v>4.63</v>
      </c>
      <c r="I75" s="142">
        <v>4.63</v>
      </c>
      <c r="J75" s="42">
        <v>7.0999999999999994E-2</v>
      </c>
    </row>
    <row r="76" spans="1:10" ht="27.75" customHeight="1" x14ac:dyDescent="0.2">
      <c r="A76" s="138" t="s">
        <v>612</v>
      </c>
      <c r="B76" s="27" t="s">
        <v>867</v>
      </c>
      <c r="C76" s="143">
        <v>0</v>
      </c>
      <c r="D76" s="110">
        <v>2.593</v>
      </c>
      <c r="E76" s="111">
        <v>0.44</v>
      </c>
      <c r="F76" s="112">
        <v>2.9000000000000001E-2</v>
      </c>
      <c r="G76" s="140">
        <v>164.37</v>
      </c>
      <c r="H76" s="140">
        <v>4.63</v>
      </c>
      <c r="I76" s="142">
        <v>4.63</v>
      </c>
      <c r="J76" s="42">
        <v>7.0999999999999994E-2</v>
      </c>
    </row>
    <row r="77" spans="1:10" ht="27.75" customHeight="1" x14ac:dyDescent="0.2">
      <c r="A77" s="138" t="s">
        <v>613</v>
      </c>
      <c r="B77" s="27" t="s">
        <v>868</v>
      </c>
      <c r="C77" s="143">
        <v>0</v>
      </c>
      <c r="D77" s="110">
        <v>1.679</v>
      </c>
      <c r="E77" s="111">
        <v>0.255</v>
      </c>
      <c r="F77" s="112">
        <v>1.4999999999999999E-2</v>
      </c>
      <c r="G77" s="140">
        <v>70.790000000000006</v>
      </c>
      <c r="H77" s="140">
        <v>6.05</v>
      </c>
      <c r="I77" s="142">
        <v>6.05</v>
      </c>
      <c r="J77" s="42">
        <v>0.04</v>
      </c>
    </row>
    <row r="78" spans="1:10" ht="27.75" customHeight="1" x14ac:dyDescent="0.2">
      <c r="A78" s="138" t="s">
        <v>614</v>
      </c>
      <c r="B78" s="27" t="s">
        <v>869</v>
      </c>
      <c r="C78" s="143">
        <v>0</v>
      </c>
      <c r="D78" s="110">
        <v>1.679</v>
      </c>
      <c r="E78" s="111">
        <v>0.255</v>
      </c>
      <c r="F78" s="112">
        <v>1.4999999999999999E-2</v>
      </c>
      <c r="G78" s="140">
        <v>235.25</v>
      </c>
      <c r="H78" s="140">
        <v>6.05</v>
      </c>
      <c r="I78" s="142">
        <v>6.05</v>
      </c>
      <c r="J78" s="42">
        <v>0.04</v>
      </c>
    </row>
    <row r="79" spans="1:10" ht="27.75" customHeight="1" x14ac:dyDescent="0.2">
      <c r="A79" s="138" t="s">
        <v>615</v>
      </c>
      <c r="B79" s="27" t="s">
        <v>870</v>
      </c>
      <c r="C79" s="143">
        <v>0</v>
      </c>
      <c r="D79" s="110">
        <v>1.679</v>
      </c>
      <c r="E79" s="111">
        <v>0.255</v>
      </c>
      <c r="F79" s="112">
        <v>1.4999999999999999E-2</v>
      </c>
      <c r="G79" s="140">
        <v>547.79</v>
      </c>
      <c r="H79" s="140">
        <v>6.05</v>
      </c>
      <c r="I79" s="142">
        <v>6.05</v>
      </c>
      <c r="J79" s="42">
        <v>0.04</v>
      </c>
    </row>
    <row r="80" spans="1:10" ht="27.75" customHeight="1" x14ac:dyDescent="0.2">
      <c r="A80" s="138" t="s">
        <v>616</v>
      </c>
      <c r="B80" s="27" t="s">
        <v>871</v>
      </c>
      <c r="C80" s="143">
        <v>0</v>
      </c>
      <c r="D80" s="110">
        <v>1.679</v>
      </c>
      <c r="E80" s="111">
        <v>0.255</v>
      </c>
      <c r="F80" s="112">
        <v>1.4999999999999999E-2</v>
      </c>
      <c r="G80" s="140">
        <v>1121.74</v>
      </c>
      <c r="H80" s="140">
        <v>6.05</v>
      </c>
      <c r="I80" s="142">
        <v>6.05</v>
      </c>
      <c r="J80" s="42">
        <v>0.04</v>
      </c>
    </row>
    <row r="81" spans="1:10" ht="27.75" customHeight="1" x14ac:dyDescent="0.2">
      <c r="A81" s="138" t="s">
        <v>617</v>
      </c>
      <c r="B81" s="27" t="s">
        <v>872</v>
      </c>
      <c r="C81" s="143">
        <v>0</v>
      </c>
      <c r="D81" s="110">
        <v>1.679</v>
      </c>
      <c r="E81" s="111">
        <v>0.255</v>
      </c>
      <c r="F81" s="112">
        <v>1.4999999999999999E-2</v>
      </c>
      <c r="G81" s="140">
        <v>2873.78</v>
      </c>
      <c r="H81" s="140">
        <v>6.05</v>
      </c>
      <c r="I81" s="142">
        <v>6.05</v>
      </c>
      <c r="J81" s="42">
        <v>0.04</v>
      </c>
    </row>
    <row r="82" spans="1:10" ht="27.75" customHeight="1" x14ac:dyDescent="0.2">
      <c r="A82" s="138" t="s">
        <v>467</v>
      </c>
      <c r="B82" s="27" t="s">
        <v>873</v>
      </c>
      <c r="C82" s="143" t="s">
        <v>453</v>
      </c>
      <c r="D82" s="113">
        <v>10.784000000000001</v>
      </c>
      <c r="E82" s="114">
        <v>1.4950000000000001</v>
      </c>
      <c r="F82" s="112">
        <v>0.56999999999999995</v>
      </c>
      <c r="G82" s="173">
        <v>0</v>
      </c>
      <c r="H82" s="173">
        <v>0</v>
      </c>
      <c r="I82" s="173">
        <v>0</v>
      </c>
      <c r="J82" s="173">
        <v>0</v>
      </c>
    </row>
    <row r="83" spans="1:10" ht="27.75" customHeight="1" x14ac:dyDescent="0.2">
      <c r="A83" s="138" t="s">
        <v>468</v>
      </c>
      <c r="B83" s="27" t="s">
        <v>874</v>
      </c>
      <c r="C83" s="143">
        <v>0</v>
      </c>
      <c r="D83" s="110">
        <v>-4.1390000000000002</v>
      </c>
      <c r="E83" s="111">
        <v>-0.78300000000000003</v>
      </c>
      <c r="F83" s="112">
        <v>-5.7000000000000002E-2</v>
      </c>
      <c r="G83" s="140">
        <v>0</v>
      </c>
      <c r="H83" s="173">
        <v>0</v>
      </c>
      <c r="I83" s="173">
        <v>0</v>
      </c>
      <c r="J83" s="173">
        <v>0</v>
      </c>
    </row>
    <row r="84" spans="1:10" ht="27.75" customHeight="1" x14ac:dyDescent="0.2">
      <c r="A84" s="138" t="s">
        <v>469</v>
      </c>
      <c r="B84" s="27" t="s">
        <v>875</v>
      </c>
      <c r="C84" s="143">
        <v>0</v>
      </c>
      <c r="D84" s="110">
        <v>-3.86</v>
      </c>
      <c r="E84" s="111">
        <v>-0.71599999999999997</v>
      </c>
      <c r="F84" s="112">
        <v>-5.1999999999999998E-2</v>
      </c>
      <c r="G84" s="140">
        <v>0</v>
      </c>
      <c r="H84" s="173">
        <v>0</v>
      </c>
      <c r="I84" s="173">
        <v>0</v>
      </c>
      <c r="J84" s="173">
        <v>0</v>
      </c>
    </row>
    <row r="85" spans="1:10" ht="27.75" customHeight="1" x14ac:dyDescent="0.2">
      <c r="A85" s="138" t="s">
        <v>470</v>
      </c>
      <c r="B85" s="27" t="s">
        <v>876</v>
      </c>
      <c r="C85" s="143">
        <v>0</v>
      </c>
      <c r="D85" s="110">
        <v>-4.1390000000000002</v>
      </c>
      <c r="E85" s="111">
        <v>-0.78300000000000003</v>
      </c>
      <c r="F85" s="112">
        <v>-5.7000000000000002E-2</v>
      </c>
      <c r="G85" s="140">
        <v>0</v>
      </c>
      <c r="H85" s="173">
        <v>0</v>
      </c>
      <c r="I85" s="173">
        <v>0</v>
      </c>
      <c r="J85" s="42">
        <v>0.13200000000000001</v>
      </c>
    </row>
    <row r="86" spans="1:10" ht="27.75" customHeight="1" x14ac:dyDescent="0.2">
      <c r="A86" s="138" t="s">
        <v>471</v>
      </c>
      <c r="B86" s="27" t="s">
        <v>877</v>
      </c>
      <c r="C86" s="143">
        <v>0</v>
      </c>
      <c r="D86" s="110">
        <v>-3.86</v>
      </c>
      <c r="E86" s="111">
        <v>-0.71599999999999997</v>
      </c>
      <c r="F86" s="112">
        <v>-5.1999999999999998E-2</v>
      </c>
      <c r="G86" s="140">
        <v>0</v>
      </c>
      <c r="H86" s="173">
        <v>0</v>
      </c>
      <c r="I86" s="173">
        <v>0</v>
      </c>
      <c r="J86" s="42">
        <v>0.111</v>
      </c>
    </row>
    <row r="87" spans="1:10" ht="27.75" customHeight="1" x14ac:dyDescent="0.2">
      <c r="A87" s="138" t="s">
        <v>472</v>
      </c>
      <c r="B87" s="27" t="s">
        <v>878</v>
      </c>
      <c r="C87" s="143">
        <v>0</v>
      </c>
      <c r="D87" s="110">
        <v>-3.4140000000000001</v>
      </c>
      <c r="E87" s="111">
        <v>-0.57999999999999996</v>
      </c>
      <c r="F87" s="112">
        <v>-3.9E-2</v>
      </c>
      <c r="G87" s="140">
        <v>64.19</v>
      </c>
      <c r="H87" s="173">
        <v>0</v>
      </c>
      <c r="I87" s="173">
        <v>0</v>
      </c>
      <c r="J87" s="42">
        <v>0.13300000000000001</v>
      </c>
    </row>
    <row r="88" spans="1:10" ht="27.75" customHeight="1" x14ac:dyDescent="0.2">
      <c r="A88" s="138" t="s">
        <v>662</v>
      </c>
      <c r="B88" s="27"/>
      <c r="C88" s="143" t="s">
        <v>625</v>
      </c>
      <c r="D88" s="110">
        <v>3.766</v>
      </c>
      <c r="E88" s="111">
        <v>0.71199999999999997</v>
      </c>
      <c r="F88" s="112">
        <v>5.1999999999999998E-2</v>
      </c>
      <c r="G88" s="140">
        <v>3.14</v>
      </c>
      <c r="H88" s="173">
        <v>0</v>
      </c>
      <c r="I88" s="173">
        <v>0</v>
      </c>
      <c r="J88" s="173">
        <v>0</v>
      </c>
    </row>
    <row r="89" spans="1:10" ht="27.75" customHeight="1" x14ac:dyDescent="0.2">
      <c r="A89" s="138" t="s">
        <v>688</v>
      </c>
      <c r="B89" s="27"/>
      <c r="C89" s="143" t="s">
        <v>451</v>
      </c>
      <c r="D89" s="110">
        <v>3.766</v>
      </c>
      <c r="E89" s="111">
        <v>0.71199999999999997</v>
      </c>
      <c r="F89" s="112">
        <v>5.1999999999999998E-2</v>
      </c>
      <c r="G89" s="173">
        <v>0</v>
      </c>
      <c r="H89" s="173">
        <v>0</v>
      </c>
      <c r="I89" s="173">
        <v>0</v>
      </c>
      <c r="J89" s="173">
        <v>0</v>
      </c>
    </row>
    <row r="90" spans="1:10" ht="27.75" customHeight="1" x14ac:dyDescent="0.2">
      <c r="A90" s="138" t="s">
        <v>663</v>
      </c>
      <c r="B90" s="27"/>
      <c r="C90" s="143" t="s">
        <v>624</v>
      </c>
      <c r="D90" s="110">
        <v>3.8559999999999999</v>
      </c>
      <c r="E90" s="111">
        <v>0.72899999999999998</v>
      </c>
      <c r="F90" s="112">
        <v>5.2999999999999999E-2</v>
      </c>
      <c r="G90" s="140">
        <v>4.25</v>
      </c>
      <c r="H90" s="173">
        <v>0</v>
      </c>
      <c r="I90" s="173">
        <v>0</v>
      </c>
      <c r="J90" s="173">
        <v>0</v>
      </c>
    </row>
    <row r="91" spans="1:10" ht="27.75" customHeight="1" x14ac:dyDescent="0.2">
      <c r="A91" s="138" t="s">
        <v>664</v>
      </c>
      <c r="B91" s="27"/>
      <c r="C91" s="143" t="s">
        <v>624</v>
      </c>
      <c r="D91" s="110">
        <v>3.8559999999999999</v>
      </c>
      <c r="E91" s="111">
        <v>0.72899999999999998</v>
      </c>
      <c r="F91" s="112">
        <v>5.2999999999999999E-2</v>
      </c>
      <c r="G91" s="140">
        <v>5.19</v>
      </c>
      <c r="H91" s="173">
        <v>0</v>
      </c>
      <c r="I91" s="173">
        <v>0</v>
      </c>
      <c r="J91" s="173">
        <v>0</v>
      </c>
    </row>
    <row r="92" spans="1:10" ht="27.75" customHeight="1" x14ac:dyDescent="0.2">
      <c r="A92" s="138" t="s">
        <v>665</v>
      </c>
      <c r="B92" s="27"/>
      <c r="C92" s="143" t="s">
        <v>624</v>
      </c>
      <c r="D92" s="110">
        <v>3.8559999999999999</v>
      </c>
      <c r="E92" s="111">
        <v>0.72899999999999998</v>
      </c>
      <c r="F92" s="112">
        <v>5.2999999999999999E-2</v>
      </c>
      <c r="G92" s="140">
        <v>5.82</v>
      </c>
      <c r="H92" s="173">
        <v>0</v>
      </c>
      <c r="I92" s="173">
        <v>0</v>
      </c>
      <c r="J92" s="173">
        <v>0</v>
      </c>
    </row>
    <row r="93" spans="1:10" ht="27.75" customHeight="1" x14ac:dyDescent="0.2">
      <c r="A93" s="138" t="s">
        <v>666</v>
      </c>
      <c r="B93" s="27"/>
      <c r="C93" s="143" t="s">
        <v>624</v>
      </c>
      <c r="D93" s="110">
        <v>3.8559999999999999</v>
      </c>
      <c r="E93" s="111">
        <v>0.72899999999999998</v>
      </c>
      <c r="F93" s="112">
        <v>5.2999999999999999E-2</v>
      </c>
      <c r="G93" s="140">
        <v>7.61</v>
      </c>
      <c r="H93" s="173">
        <v>0</v>
      </c>
      <c r="I93" s="173">
        <v>0</v>
      </c>
      <c r="J93" s="173">
        <v>0</v>
      </c>
    </row>
    <row r="94" spans="1:10" ht="27.75" customHeight="1" x14ac:dyDescent="0.2">
      <c r="A94" s="138" t="s">
        <v>667</v>
      </c>
      <c r="B94" s="27"/>
      <c r="C94" s="143" t="s">
        <v>624</v>
      </c>
      <c r="D94" s="110">
        <v>3.8559999999999999</v>
      </c>
      <c r="E94" s="111">
        <v>0.72899999999999998</v>
      </c>
      <c r="F94" s="112">
        <v>5.2999999999999999E-2</v>
      </c>
      <c r="G94" s="140">
        <v>13.52</v>
      </c>
      <c r="H94" s="173">
        <v>0</v>
      </c>
      <c r="I94" s="173">
        <v>0</v>
      </c>
      <c r="J94" s="173">
        <v>0</v>
      </c>
    </row>
    <row r="95" spans="1:10" ht="27.75" customHeight="1" x14ac:dyDescent="0.2">
      <c r="A95" s="138" t="s">
        <v>473</v>
      </c>
      <c r="B95" s="27"/>
      <c r="C95" s="143" t="s">
        <v>452</v>
      </c>
      <c r="D95" s="110">
        <v>3.8559999999999999</v>
      </c>
      <c r="E95" s="111">
        <v>0.72899999999999998</v>
      </c>
      <c r="F95" s="112">
        <v>5.2999999999999999E-2</v>
      </c>
      <c r="G95" s="173">
        <v>0</v>
      </c>
      <c r="H95" s="173">
        <v>0</v>
      </c>
      <c r="I95" s="173">
        <v>0</v>
      </c>
      <c r="J95" s="173">
        <v>0</v>
      </c>
    </row>
    <row r="96" spans="1:10" ht="27.75" customHeight="1" x14ac:dyDescent="0.2">
      <c r="A96" s="138" t="s">
        <v>588</v>
      </c>
      <c r="B96" s="27"/>
      <c r="C96" s="143">
        <v>0</v>
      </c>
      <c r="D96" s="110">
        <v>2.427</v>
      </c>
      <c r="E96" s="111">
        <v>0.44500000000000001</v>
      </c>
      <c r="F96" s="112">
        <v>3.2000000000000001E-2</v>
      </c>
      <c r="G96" s="140">
        <v>5.19</v>
      </c>
      <c r="H96" s="140">
        <v>2.83</v>
      </c>
      <c r="I96" s="142">
        <v>2.83</v>
      </c>
      <c r="J96" s="42">
        <v>6.7000000000000004E-2</v>
      </c>
    </row>
    <row r="97" spans="1:10" ht="27.75" customHeight="1" x14ac:dyDescent="0.2">
      <c r="A97" s="138" t="s">
        <v>589</v>
      </c>
      <c r="B97" s="27"/>
      <c r="C97" s="143">
        <v>0</v>
      </c>
      <c r="D97" s="110">
        <v>2.427</v>
      </c>
      <c r="E97" s="111">
        <v>0.44500000000000001</v>
      </c>
      <c r="F97" s="112">
        <v>3.2000000000000001E-2</v>
      </c>
      <c r="G97" s="140">
        <v>22.42</v>
      </c>
      <c r="H97" s="140">
        <v>2.83</v>
      </c>
      <c r="I97" s="142">
        <v>2.83</v>
      </c>
      <c r="J97" s="42">
        <v>6.7000000000000004E-2</v>
      </c>
    </row>
    <row r="98" spans="1:10" ht="27.75" customHeight="1" x14ac:dyDescent="0.2">
      <c r="A98" s="138" t="s">
        <v>590</v>
      </c>
      <c r="B98" s="27"/>
      <c r="C98" s="143">
        <v>0</v>
      </c>
      <c r="D98" s="110">
        <v>2.427</v>
      </c>
      <c r="E98" s="111">
        <v>0.44500000000000001</v>
      </c>
      <c r="F98" s="112">
        <v>3.2000000000000001E-2</v>
      </c>
      <c r="G98" s="140">
        <v>33.840000000000003</v>
      </c>
      <c r="H98" s="140">
        <v>2.83</v>
      </c>
      <c r="I98" s="142">
        <v>2.83</v>
      </c>
      <c r="J98" s="42">
        <v>6.7000000000000004E-2</v>
      </c>
    </row>
    <row r="99" spans="1:10" ht="27.75" customHeight="1" x14ac:dyDescent="0.2">
      <c r="A99" s="138" t="s">
        <v>591</v>
      </c>
      <c r="B99" s="27"/>
      <c r="C99" s="143">
        <v>0</v>
      </c>
      <c r="D99" s="110">
        <v>2.427</v>
      </c>
      <c r="E99" s="111">
        <v>0.44500000000000001</v>
      </c>
      <c r="F99" s="112">
        <v>3.2000000000000001E-2</v>
      </c>
      <c r="G99" s="140">
        <v>50.45</v>
      </c>
      <c r="H99" s="140">
        <v>2.83</v>
      </c>
      <c r="I99" s="142">
        <v>2.83</v>
      </c>
      <c r="J99" s="42">
        <v>6.7000000000000004E-2</v>
      </c>
    </row>
    <row r="100" spans="1:10" ht="27.75" customHeight="1" x14ac:dyDescent="0.2">
      <c r="A100" s="138" t="s">
        <v>592</v>
      </c>
      <c r="B100" s="27"/>
      <c r="C100" s="143">
        <v>0</v>
      </c>
      <c r="D100" s="110">
        <v>2.427</v>
      </c>
      <c r="E100" s="111">
        <v>0.44500000000000001</v>
      </c>
      <c r="F100" s="112">
        <v>3.2000000000000001E-2</v>
      </c>
      <c r="G100" s="140">
        <v>99.33</v>
      </c>
      <c r="H100" s="140">
        <v>2.83</v>
      </c>
      <c r="I100" s="142">
        <v>2.83</v>
      </c>
      <c r="J100" s="42">
        <v>6.7000000000000004E-2</v>
      </c>
    </row>
    <row r="101" spans="1:10" ht="27.75" customHeight="1" x14ac:dyDescent="0.2">
      <c r="A101" s="138" t="s">
        <v>593</v>
      </c>
      <c r="B101" s="27"/>
      <c r="C101" s="143">
        <v>0</v>
      </c>
      <c r="D101" s="110">
        <v>2.25</v>
      </c>
      <c r="E101" s="111">
        <v>0.38200000000000001</v>
      </c>
      <c r="F101" s="112">
        <v>2.5000000000000001E-2</v>
      </c>
      <c r="G101" s="140">
        <v>5.89</v>
      </c>
      <c r="H101" s="140">
        <v>4.0199999999999996</v>
      </c>
      <c r="I101" s="142">
        <v>4.0199999999999996</v>
      </c>
      <c r="J101" s="42">
        <v>6.2E-2</v>
      </c>
    </row>
    <row r="102" spans="1:10" ht="27.75" customHeight="1" x14ac:dyDescent="0.2">
      <c r="A102" s="138" t="s">
        <v>594</v>
      </c>
      <c r="B102" s="27"/>
      <c r="C102" s="143">
        <v>0</v>
      </c>
      <c r="D102" s="110">
        <v>2.25</v>
      </c>
      <c r="E102" s="111">
        <v>0.38200000000000001</v>
      </c>
      <c r="F102" s="112">
        <v>2.5000000000000001E-2</v>
      </c>
      <c r="G102" s="140">
        <v>30.92</v>
      </c>
      <c r="H102" s="140">
        <v>4.0199999999999996</v>
      </c>
      <c r="I102" s="142">
        <v>4.0199999999999996</v>
      </c>
      <c r="J102" s="42">
        <v>6.2E-2</v>
      </c>
    </row>
    <row r="103" spans="1:10" ht="27.75" customHeight="1" x14ac:dyDescent="0.2">
      <c r="A103" s="138" t="s">
        <v>595</v>
      </c>
      <c r="B103" s="27"/>
      <c r="C103" s="143">
        <v>0</v>
      </c>
      <c r="D103" s="110">
        <v>2.25</v>
      </c>
      <c r="E103" s="111">
        <v>0.38200000000000001</v>
      </c>
      <c r="F103" s="112">
        <v>2.5000000000000001E-2</v>
      </c>
      <c r="G103" s="140">
        <v>47.51</v>
      </c>
      <c r="H103" s="140">
        <v>4.0199999999999996</v>
      </c>
      <c r="I103" s="142">
        <v>4.0199999999999996</v>
      </c>
      <c r="J103" s="42">
        <v>6.2E-2</v>
      </c>
    </row>
    <row r="104" spans="1:10" ht="27.75" customHeight="1" x14ac:dyDescent="0.2">
      <c r="A104" s="138" t="s">
        <v>596</v>
      </c>
      <c r="B104" s="27"/>
      <c r="C104" s="143">
        <v>0</v>
      </c>
      <c r="D104" s="110">
        <v>2.25</v>
      </c>
      <c r="E104" s="111">
        <v>0.38200000000000001</v>
      </c>
      <c r="F104" s="112">
        <v>2.5000000000000001E-2</v>
      </c>
      <c r="G104" s="140">
        <v>71.64</v>
      </c>
      <c r="H104" s="140">
        <v>4.0199999999999996</v>
      </c>
      <c r="I104" s="142">
        <v>4.0199999999999996</v>
      </c>
      <c r="J104" s="42">
        <v>6.2E-2</v>
      </c>
    </row>
    <row r="105" spans="1:10" ht="27.75" customHeight="1" x14ac:dyDescent="0.2">
      <c r="A105" s="138" t="s">
        <v>597</v>
      </c>
      <c r="B105" s="27"/>
      <c r="C105" s="143">
        <v>0</v>
      </c>
      <c r="D105" s="110">
        <v>2.25</v>
      </c>
      <c r="E105" s="111">
        <v>0.38200000000000001</v>
      </c>
      <c r="F105" s="112">
        <v>2.5000000000000001E-2</v>
      </c>
      <c r="G105" s="140">
        <v>142.66</v>
      </c>
      <c r="H105" s="140">
        <v>4.0199999999999996</v>
      </c>
      <c r="I105" s="142">
        <v>4.0199999999999996</v>
      </c>
      <c r="J105" s="42">
        <v>6.2E-2</v>
      </c>
    </row>
    <row r="106" spans="1:10" ht="27.75" customHeight="1" x14ac:dyDescent="0.2">
      <c r="A106" s="138" t="s">
        <v>598</v>
      </c>
      <c r="B106" s="27"/>
      <c r="C106" s="143">
        <v>0</v>
      </c>
      <c r="D106" s="110">
        <v>1.4570000000000001</v>
      </c>
      <c r="E106" s="111">
        <v>0.221</v>
      </c>
      <c r="F106" s="112">
        <v>1.2999999999999999E-2</v>
      </c>
      <c r="G106" s="140">
        <v>61.44</v>
      </c>
      <c r="H106" s="140">
        <v>5.25</v>
      </c>
      <c r="I106" s="142">
        <v>5.25</v>
      </c>
      <c r="J106" s="42">
        <v>3.5000000000000003E-2</v>
      </c>
    </row>
    <row r="107" spans="1:10" ht="27.75" customHeight="1" x14ac:dyDescent="0.2">
      <c r="A107" s="138" t="s">
        <v>599</v>
      </c>
      <c r="B107" s="27"/>
      <c r="C107" s="143">
        <v>0</v>
      </c>
      <c r="D107" s="110">
        <v>1.4570000000000001</v>
      </c>
      <c r="E107" s="111">
        <v>0.221</v>
      </c>
      <c r="F107" s="112">
        <v>1.2999999999999999E-2</v>
      </c>
      <c r="G107" s="140">
        <v>204.17</v>
      </c>
      <c r="H107" s="140">
        <v>5.25</v>
      </c>
      <c r="I107" s="142">
        <v>5.25</v>
      </c>
      <c r="J107" s="42">
        <v>3.5000000000000003E-2</v>
      </c>
    </row>
    <row r="108" spans="1:10" ht="27.75" customHeight="1" x14ac:dyDescent="0.2">
      <c r="A108" s="138" t="s">
        <v>600</v>
      </c>
      <c r="B108" s="27"/>
      <c r="C108" s="143">
        <v>0</v>
      </c>
      <c r="D108" s="110">
        <v>1.4570000000000001</v>
      </c>
      <c r="E108" s="111">
        <v>0.221</v>
      </c>
      <c r="F108" s="112">
        <v>1.2999999999999999E-2</v>
      </c>
      <c r="G108" s="140">
        <v>475.43</v>
      </c>
      <c r="H108" s="140">
        <v>5.25</v>
      </c>
      <c r="I108" s="142">
        <v>5.25</v>
      </c>
      <c r="J108" s="42">
        <v>3.5000000000000003E-2</v>
      </c>
    </row>
    <row r="109" spans="1:10" ht="27.75" customHeight="1" x14ac:dyDescent="0.2">
      <c r="A109" s="138" t="s">
        <v>601</v>
      </c>
      <c r="B109" s="27"/>
      <c r="C109" s="143">
        <v>0</v>
      </c>
      <c r="D109" s="110">
        <v>1.4570000000000001</v>
      </c>
      <c r="E109" s="111">
        <v>0.221</v>
      </c>
      <c r="F109" s="112">
        <v>1.2999999999999999E-2</v>
      </c>
      <c r="G109" s="140">
        <v>973.58</v>
      </c>
      <c r="H109" s="140">
        <v>5.25</v>
      </c>
      <c r="I109" s="142">
        <v>5.25</v>
      </c>
      <c r="J109" s="42">
        <v>3.5000000000000003E-2</v>
      </c>
    </row>
    <row r="110" spans="1:10" ht="27.75" customHeight="1" x14ac:dyDescent="0.2">
      <c r="A110" s="138" t="s">
        <v>602</v>
      </c>
      <c r="B110" s="27"/>
      <c r="C110" s="143">
        <v>0</v>
      </c>
      <c r="D110" s="110">
        <v>1.4570000000000001</v>
      </c>
      <c r="E110" s="111">
        <v>0.221</v>
      </c>
      <c r="F110" s="112">
        <v>1.2999999999999999E-2</v>
      </c>
      <c r="G110" s="140">
        <v>2494.19</v>
      </c>
      <c r="H110" s="140">
        <v>5.25</v>
      </c>
      <c r="I110" s="142">
        <v>5.25</v>
      </c>
      <c r="J110" s="42">
        <v>3.5000000000000003E-2</v>
      </c>
    </row>
    <row r="111" spans="1:10" ht="27.75" customHeight="1" x14ac:dyDescent="0.2">
      <c r="A111" s="138" t="s">
        <v>474</v>
      </c>
      <c r="B111" s="27"/>
      <c r="C111" s="143" t="s">
        <v>453</v>
      </c>
      <c r="D111" s="113">
        <v>9.359</v>
      </c>
      <c r="E111" s="114">
        <v>1.2969999999999999</v>
      </c>
      <c r="F111" s="112">
        <v>0.495</v>
      </c>
      <c r="G111" s="173">
        <v>0</v>
      </c>
      <c r="H111" s="173">
        <v>0</v>
      </c>
      <c r="I111" s="173">
        <v>0</v>
      </c>
      <c r="J111" s="173">
        <v>0</v>
      </c>
    </row>
    <row r="112" spans="1:10" ht="27.75" customHeight="1" x14ac:dyDescent="0.2">
      <c r="A112" s="138" t="s">
        <v>475</v>
      </c>
      <c r="B112" s="27"/>
      <c r="C112" s="143">
        <v>0</v>
      </c>
      <c r="D112" s="110">
        <v>-3.5920000000000001</v>
      </c>
      <c r="E112" s="111">
        <v>-0.67900000000000005</v>
      </c>
      <c r="F112" s="112">
        <v>-0.05</v>
      </c>
      <c r="G112" s="140">
        <v>0</v>
      </c>
      <c r="H112" s="173">
        <v>0</v>
      </c>
      <c r="I112" s="173">
        <v>0</v>
      </c>
      <c r="J112" s="173">
        <v>0</v>
      </c>
    </row>
    <row r="113" spans="1:10" ht="27.75" customHeight="1" x14ac:dyDescent="0.2">
      <c r="A113" s="138" t="s">
        <v>476</v>
      </c>
      <c r="B113" s="27"/>
      <c r="C113" s="143">
        <v>0</v>
      </c>
      <c r="D113" s="110">
        <v>-3.351</v>
      </c>
      <c r="E113" s="111">
        <v>-0.621</v>
      </c>
      <c r="F113" s="112">
        <v>-4.4999999999999998E-2</v>
      </c>
      <c r="G113" s="140">
        <v>0</v>
      </c>
      <c r="H113" s="173">
        <v>0</v>
      </c>
      <c r="I113" s="173">
        <v>0</v>
      </c>
      <c r="J113" s="173">
        <v>0</v>
      </c>
    </row>
    <row r="114" spans="1:10" ht="27.75" customHeight="1" x14ac:dyDescent="0.2">
      <c r="A114" s="138" t="s">
        <v>477</v>
      </c>
      <c r="B114" s="27"/>
      <c r="C114" s="143">
        <v>0</v>
      </c>
      <c r="D114" s="110">
        <v>-3.5920000000000001</v>
      </c>
      <c r="E114" s="111">
        <v>-0.67900000000000005</v>
      </c>
      <c r="F114" s="112">
        <v>-0.05</v>
      </c>
      <c r="G114" s="140">
        <v>0</v>
      </c>
      <c r="H114" s="173">
        <v>0</v>
      </c>
      <c r="I114" s="173">
        <v>0</v>
      </c>
      <c r="J114" s="42">
        <v>0.115</v>
      </c>
    </row>
    <row r="115" spans="1:10" ht="27.75" customHeight="1" x14ac:dyDescent="0.2">
      <c r="A115" s="138" t="s">
        <v>478</v>
      </c>
      <c r="B115" s="27"/>
      <c r="C115" s="143">
        <v>0</v>
      </c>
      <c r="D115" s="110">
        <v>-3.351</v>
      </c>
      <c r="E115" s="111">
        <v>-0.621</v>
      </c>
      <c r="F115" s="112">
        <v>-4.4999999999999998E-2</v>
      </c>
      <c r="G115" s="140">
        <v>0</v>
      </c>
      <c r="H115" s="173">
        <v>0</v>
      </c>
      <c r="I115" s="173">
        <v>0</v>
      </c>
      <c r="J115" s="42">
        <v>9.6000000000000002E-2</v>
      </c>
    </row>
    <row r="116" spans="1:10" ht="27.75" customHeight="1" x14ac:dyDescent="0.2">
      <c r="A116" s="138" t="s">
        <v>479</v>
      </c>
      <c r="B116" s="27"/>
      <c r="C116" s="143">
        <v>0</v>
      </c>
      <c r="D116" s="110">
        <v>-2.9630000000000001</v>
      </c>
      <c r="E116" s="111">
        <v>-0.503</v>
      </c>
      <c r="F116" s="112">
        <v>-3.4000000000000002E-2</v>
      </c>
      <c r="G116" s="140">
        <v>55.71</v>
      </c>
      <c r="H116" s="173">
        <v>0</v>
      </c>
      <c r="I116" s="173">
        <v>0</v>
      </c>
      <c r="J116" s="42">
        <v>0.11600000000000001</v>
      </c>
    </row>
    <row r="117" spans="1:10" ht="27.75" customHeight="1" x14ac:dyDescent="0.2">
      <c r="A117" s="138" t="s">
        <v>668</v>
      </c>
      <c r="B117" s="27"/>
      <c r="C117" s="143" t="s">
        <v>625</v>
      </c>
      <c r="D117" s="110">
        <v>3.5169999999999999</v>
      </c>
      <c r="E117" s="111">
        <v>0.66500000000000004</v>
      </c>
      <c r="F117" s="112">
        <v>4.9000000000000002E-2</v>
      </c>
      <c r="G117" s="140">
        <v>2.93</v>
      </c>
      <c r="H117" s="173">
        <v>0</v>
      </c>
      <c r="I117" s="173">
        <v>0</v>
      </c>
      <c r="J117" s="173">
        <v>0</v>
      </c>
    </row>
    <row r="118" spans="1:10" ht="27.75" customHeight="1" x14ac:dyDescent="0.2">
      <c r="A118" s="138" t="s">
        <v>689</v>
      </c>
      <c r="B118" s="27"/>
      <c r="C118" s="143" t="s">
        <v>451</v>
      </c>
      <c r="D118" s="110">
        <v>3.5169999999999999</v>
      </c>
      <c r="E118" s="111">
        <v>0.66500000000000004</v>
      </c>
      <c r="F118" s="112">
        <v>4.9000000000000002E-2</v>
      </c>
      <c r="G118" s="173">
        <v>0</v>
      </c>
      <c r="H118" s="173">
        <v>0</v>
      </c>
      <c r="I118" s="173">
        <v>0</v>
      </c>
      <c r="J118" s="173">
        <v>0</v>
      </c>
    </row>
    <row r="119" spans="1:10" ht="27.75" customHeight="1" x14ac:dyDescent="0.2">
      <c r="A119" s="138" t="s">
        <v>669</v>
      </c>
      <c r="B119" s="27"/>
      <c r="C119" s="143" t="s">
        <v>624</v>
      </c>
      <c r="D119" s="110">
        <v>3.601</v>
      </c>
      <c r="E119" s="111">
        <v>0.68100000000000005</v>
      </c>
      <c r="F119" s="112">
        <v>0.05</v>
      </c>
      <c r="G119" s="140">
        <v>3.97</v>
      </c>
      <c r="H119" s="173">
        <v>0</v>
      </c>
      <c r="I119" s="173">
        <v>0</v>
      </c>
      <c r="J119" s="173">
        <v>0</v>
      </c>
    </row>
    <row r="120" spans="1:10" ht="27.75" customHeight="1" x14ac:dyDescent="0.2">
      <c r="A120" s="138" t="s">
        <v>670</v>
      </c>
      <c r="B120" s="27"/>
      <c r="C120" s="143" t="s">
        <v>624</v>
      </c>
      <c r="D120" s="110">
        <v>3.601</v>
      </c>
      <c r="E120" s="111">
        <v>0.68100000000000005</v>
      </c>
      <c r="F120" s="112">
        <v>0.05</v>
      </c>
      <c r="G120" s="140">
        <v>4.8499999999999996</v>
      </c>
      <c r="H120" s="173">
        <v>0</v>
      </c>
      <c r="I120" s="173">
        <v>0</v>
      </c>
      <c r="J120" s="173">
        <v>0</v>
      </c>
    </row>
    <row r="121" spans="1:10" ht="27.75" customHeight="1" x14ac:dyDescent="0.2">
      <c r="A121" s="138" t="s">
        <v>671</v>
      </c>
      <c r="B121" s="27"/>
      <c r="C121" s="143" t="s">
        <v>624</v>
      </c>
      <c r="D121" s="110">
        <v>3.601</v>
      </c>
      <c r="E121" s="111">
        <v>0.68100000000000005</v>
      </c>
      <c r="F121" s="112">
        <v>0.05</v>
      </c>
      <c r="G121" s="140">
        <v>5.43</v>
      </c>
      <c r="H121" s="173">
        <v>0</v>
      </c>
      <c r="I121" s="173">
        <v>0</v>
      </c>
      <c r="J121" s="173">
        <v>0</v>
      </c>
    </row>
    <row r="122" spans="1:10" ht="27.75" customHeight="1" x14ac:dyDescent="0.2">
      <c r="A122" s="138" t="s">
        <v>672</v>
      </c>
      <c r="B122" s="27"/>
      <c r="C122" s="143" t="s">
        <v>624</v>
      </c>
      <c r="D122" s="110">
        <v>3.601</v>
      </c>
      <c r="E122" s="111">
        <v>0.68100000000000005</v>
      </c>
      <c r="F122" s="112">
        <v>0.05</v>
      </c>
      <c r="G122" s="140">
        <v>7.1</v>
      </c>
      <c r="H122" s="173">
        <v>0</v>
      </c>
      <c r="I122" s="173">
        <v>0</v>
      </c>
      <c r="J122" s="173">
        <v>0</v>
      </c>
    </row>
    <row r="123" spans="1:10" ht="27.75" customHeight="1" x14ac:dyDescent="0.2">
      <c r="A123" s="138" t="s">
        <v>673</v>
      </c>
      <c r="B123" s="27"/>
      <c r="C123" s="143" t="s">
        <v>624</v>
      </c>
      <c r="D123" s="110">
        <v>3.601</v>
      </c>
      <c r="E123" s="111">
        <v>0.68100000000000005</v>
      </c>
      <c r="F123" s="112">
        <v>0.05</v>
      </c>
      <c r="G123" s="140">
        <v>12.63</v>
      </c>
      <c r="H123" s="173">
        <v>0</v>
      </c>
      <c r="I123" s="173">
        <v>0</v>
      </c>
      <c r="J123" s="173">
        <v>0</v>
      </c>
    </row>
    <row r="124" spans="1:10" ht="27.75" customHeight="1" x14ac:dyDescent="0.2">
      <c r="A124" s="138" t="s">
        <v>480</v>
      </c>
      <c r="B124" s="27"/>
      <c r="C124" s="143" t="s">
        <v>452</v>
      </c>
      <c r="D124" s="110">
        <v>3.601</v>
      </c>
      <c r="E124" s="111">
        <v>0.68100000000000005</v>
      </c>
      <c r="F124" s="112">
        <v>0.05</v>
      </c>
      <c r="G124" s="173">
        <v>0</v>
      </c>
      <c r="H124" s="173">
        <v>0</v>
      </c>
      <c r="I124" s="173">
        <v>0</v>
      </c>
      <c r="J124" s="173">
        <v>0</v>
      </c>
    </row>
    <row r="125" spans="1:10" ht="27.75" customHeight="1" x14ac:dyDescent="0.2">
      <c r="A125" s="138" t="s">
        <v>573</v>
      </c>
      <c r="B125" s="27"/>
      <c r="C125" s="143">
        <v>0</v>
      </c>
      <c r="D125" s="110">
        <v>2.2669999999999999</v>
      </c>
      <c r="E125" s="111">
        <v>0.41599999999999998</v>
      </c>
      <c r="F125" s="112">
        <v>0.03</v>
      </c>
      <c r="G125" s="140">
        <v>4.8499999999999996</v>
      </c>
      <c r="H125" s="140">
        <v>2.64</v>
      </c>
      <c r="I125" s="142">
        <v>2.64</v>
      </c>
      <c r="J125" s="42">
        <v>6.3E-2</v>
      </c>
    </row>
    <row r="126" spans="1:10" ht="27.75" customHeight="1" x14ac:dyDescent="0.2">
      <c r="A126" s="138" t="s">
        <v>574</v>
      </c>
      <c r="B126" s="27"/>
      <c r="C126" s="143">
        <v>0</v>
      </c>
      <c r="D126" s="110">
        <v>2.2669999999999999</v>
      </c>
      <c r="E126" s="111">
        <v>0.41599999999999998</v>
      </c>
      <c r="F126" s="112">
        <v>0.03</v>
      </c>
      <c r="G126" s="140">
        <v>20.94</v>
      </c>
      <c r="H126" s="140">
        <v>2.64</v>
      </c>
      <c r="I126" s="142">
        <v>2.64</v>
      </c>
      <c r="J126" s="42">
        <v>6.3E-2</v>
      </c>
    </row>
    <row r="127" spans="1:10" ht="27.75" customHeight="1" x14ac:dyDescent="0.2">
      <c r="A127" s="138" t="s">
        <v>575</v>
      </c>
      <c r="B127" s="27"/>
      <c r="C127" s="143">
        <v>0</v>
      </c>
      <c r="D127" s="110">
        <v>2.2669999999999999</v>
      </c>
      <c r="E127" s="111">
        <v>0.41599999999999998</v>
      </c>
      <c r="F127" s="112">
        <v>0.03</v>
      </c>
      <c r="G127" s="140">
        <v>31.6</v>
      </c>
      <c r="H127" s="140">
        <v>2.64</v>
      </c>
      <c r="I127" s="142">
        <v>2.64</v>
      </c>
      <c r="J127" s="42">
        <v>6.3E-2</v>
      </c>
    </row>
    <row r="128" spans="1:10" ht="27.75" customHeight="1" x14ac:dyDescent="0.2">
      <c r="A128" s="138" t="s">
        <v>576</v>
      </c>
      <c r="B128" s="27"/>
      <c r="C128" s="143">
        <v>0</v>
      </c>
      <c r="D128" s="110">
        <v>2.2669999999999999</v>
      </c>
      <c r="E128" s="111">
        <v>0.41599999999999998</v>
      </c>
      <c r="F128" s="112">
        <v>0.03</v>
      </c>
      <c r="G128" s="140">
        <v>47.11</v>
      </c>
      <c r="H128" s="140">
        <v>2.64</v>
      </c>
      <c r="I128" s="142">
        <v>2.64</v>
      </c>
      <c r="J128" s="42">
        <v>6.3E-2</v>
      </c>
    </row>
    <row r="129" spans="1:10" ht="27.75" customHeight="1" x14ac:dyDescent="0.2">
      <c r="A129" s="138" t="s">
        <v>577</v>
      </c>
      <c r="B129" s="27"/>
      <c r="C129" s="143">
        <v>0</v>
      </c>
      <c r="D129" s="110">
        <v>2.2669999999999999</v>
      </c>
      <c r="E129" s="111">
        <v>0.41599999999999998</v>
      </c>
      <c r="F129" s="112">
        <v>0.03</v>
      </c>
      <c r="G129" s="140">
        <v>92.77</v>
      </c>
      <c r="H129" s="140">
        <v>2.64</v>
      </c>
      <c r="I129" s="142">
        <v>2.64</v>
      </c>
      <c r="J129" s="42">
        <v>6.3E-2</v>
      </c>
    </row>
    <row r="130" spans="1:10" ht="27.75" customHeight="1" x14ac:dyDescent="0.2">
      <c r="A130" s="138" t="s">
        <v>578</v>
      </c>
      <c r="B130" s="27"/>
      <c r="C130" s="143">
        <v>0</v>
      </c>
      <c r="D130" s="110">
        <v>2.101</v>
      </c>
      <c r="E130" s="111">
        <v>0.35699999999999998</v>
      </c>
      <c r="F130" s="112">
        <v>2.4E-2</v>
      </c>
      <c r="G130" s="140">
        <v>5.5</v>
      </c>
      <c r="H130" s="140">
        <v>3.75</v>
      </c>
      <c r="I130" s="142">
        <v>3.75</v>
      </c>
      <c r="J130" s="42">
        <v>5.8000000000000003E-2</v>
      </c>
    </row>
    <row r="131" spans="1:10" ht="27.75" customHeight="1" x14ac:dyDescent="0.2">
      <c r="A131" s="138" t="s">
        <v>579</v>
      </c>
      <c r="B131" s="27"/>
      <c r="C131" s="143">
        <v>0</v>
      </c>
      <c r="D131" s="110">
        <v>2.101</v>
      </c>
      <c r="E131" s="111">
        <v>0.35699999999999998</v>
      </c>
      <c r="F131" s="112">
        <v>2.4E-2</v>
      </c>
      <c r="G131" s="140">
        <v>28.87</v>
      </c>
      <c r="H131" s="140">
        <v>3.75</v>
      </c>
      <c r="I131" s="142">
        <v>3.75</v>
      </c>
      <c r="J131" s="42">
        <v>5.8000000000000003E-2</v>
      </c>
    </row>
    <row r="132" spans="1:10" ht="27.75" customHeight="1" x14ac:dyDescent="0.2">
      <c r="A132" s="138" t="s">
        <v>580</v>
      </c>
      <c r="B132" s="27"/>
      <c r="C132" s="143">
        <v>0</v>
      </c>
      <c r="D132" s="110">
        <v>2.101</v>
      </c>
      <c r="E132" s="111">
        <v>0.35699999999999998</v>
      </c>
      <c r="F132" s="112">
        <v>2.4E-2</v>
      </c>
      <c r="G132" s="140">
        <v>44.37</v>
      </c>
      <c r="H132" s="140">
        <v>3.75</v>
      </c>
      <c r="I132" s="142">
        <v>3.75</v>
      </c>
      <c r="J132" s="42">
        <v>5.8000000000000003E-2</v>
      </c>
    </row>
    <row r="133" spans="1:10" ht="27.75" customHeight="1" x14ac:dyDescent="0.2">
      <c r="A133" s="138" t="s">
        <v>581</v>
      </c>
      <c r="B133" s="27"/>
      <c r="C133" s="143">
        <v>0</v>
      </c>
      <c r="D133" s="110">
        <v>2.101</v>
      </c>
      <c r="E133" s="111">
        <v>0.35699999999999998</v>
      </c>
      <c r="F133" s="112">
        <v>2.4E-2</v>
      </c>
      <c r="G133" s="140">
        <v>66.900000000000006</v>
      </c>
      <c r="H133" s="140">
        <v>3.75</v>
      </c>
      <c r="I133" s="142">
        <v>3.75</v>
      </c>
      <c r="J133" s="42">
        <v>5.8000000000000003E-2</v>
      </c>
    </row>
    <row r="134" spans="1:10" ht="27.75" customHeight="1" x14ac:dyDescent="0.2">
      <c r="A134" s="138" t="s">
        <v>582</v>
      </c>
      <c r="B134" s="27"/>
      <c r="C134" s="143">
        <v>0</v>
      </c>
      <c r="D134" s="110">
        <v>2.101</v>
      </c>
      <c r="E134" s="111">
        <v>0.35699999999999998</v>
      </c>
      <c r="F134" s="112">
        <v>2.4E-2</v>
      </c>
      <c r="G134" s="140">
        <v>133.22999999999999</v>
      </c>
      <c r="H134" s="140">
        <v>3.75</v>
      </c>
      <c r="I134" s="142">
        <v>3.75</v>
      </c>
      <c r="J134" s="42">
        <v>5.8000000000000003E-2</v>
      </c>
    </row>
    <row r="135" spans="1:10" ht="27.75" customHeight="1" x14ac:dyDescent="0.2">
      <c r="A135" s="138" t="s">
        <v>583</v>
      </c>
      <c r="B135" s="27"/>
      <c r="C135" s="143">
        <v>0</v>
      </c>
      <c r="D135" s="110">
        <v>1.361</v>
      </c>
      <c r="E135" s="111">
        <v>0.20699999999999999</v>
      </c>
      <c r="F135" s="112">
        <v>1.2E-2</v>
      </c>
      <c r="G135" s="140">
        <v>57.38</v>
      </c>
      <c r="H135" s="140">
        <v>4.9000000000000004</v>
      </c>
      <c r="I135" s="142">
        <v>4.9000000000000004</v>
      </c>
      <c r="J135" s="42">
        <v>3.3000000000000002E-2</v>
      </c>
    </row>
    <row r="136" spans="1:10" ht="27.75" customHeight="1" x14ac:dyDescent="0.2">
      <c r="A136" s="138" t="s">
        <v>584</v>
      </c>
      <c r="B136" s="27"/>
      <c r="C136" s="143">
        <v>0</v>
      </c>
      <c r="D136" s="110">
        <v>1.361</v>
      </c>
      <c r="E136" s="111">
        <v>0.20699999999999999</v>
      </c>
      <c r="F136" s="112">
        <v>1.2E-2</v>
      </c>
      <c r="G136" s="140">
        <v>190.68</v>
      </c>
      <c r="H136" s="140">
        <v>4.9000000000000004</v>
      </c>
      <c r="I136" s="142">
        <v>4.9000000000000004</v>
      </c>
      <c r="J136" s="42">
        <v>3.3000000000000002E-2</v>
      </c>
    </row>
    <row r="137" spans="1:10" ht="27.75" customHeight="1" x14ac:dyDescent="0.2">
      <c r="A137" s="138" t="s">
        <v>585</v>
      </c>
      <c r="B137" s="27"/>
      <c r="C137" s="143">
        <v>0</v>
      </c>
      <c r="D137" s="110">
        <v>1.361</v>
      </c>
      <c r="E137" s="111">
        <v>0.20699999999999999</v>
      </c>
      <c r="F137" s="112">
        <v>1.2E-2</v>
      </c>
      <c r="G137" s="140">
        <v>444.01</v>
      </c>
      <c r="H137" s="140">
        <v>4.9000000000000004</v>
      </c>
      <c r="I137" s="142">
        <v>4.9000000000000004</v>
      </c>
      <c r="J137" s="42">
        <v>3.3000000000000002E-2</v>
      </c>
    </row>
    <row r="138" spans="1:10" ht="27.75" customHeight="1" x14ac:dyDescent="0.2">
      <c r="A138" s="138" t="s">
        <v>586</v>
      </c>
      <c r="B138" s="27"/>
      <c r="C138" s="143">
        <v>0</v>
      </c>
      <c r="D138" s="110">
        <v>1.361</v>
      </c>
      <c r="E138" s="111">
        <v>0.20699999999999999</v>
      </c>
      <c r="F138" s="112">
        <v>1.2E-2</v>
      </c>
      <c r="G138" s="140">
        <v>909.23</v>
      </c>
      <c r="H138" s="140">
        <v>4.9000000000000004</v>
      </c>
      <c r="I138" s="142">
        <v>4.9000000000000004</v>
      </c>
      <c r="J138" s="42">
        <v>3.3000000000000002E-2</v>
      </c>
    </row>
    <row r="139" spans="1:10" ht="27.75" customHeight="1" x14ac:dyDescent="0.2">
      <c r="A139" s="138" t="s">
        <v>587</v>
      </c>
      <c r="B139" s="27"/>
      <c r="C139" s="143">
        <v>0</v>
      </c>
      <c r="D139" s="110">
        <v>1.361</v>
      </c>
      <c r="E139" s="111">
        <v>0.20699999999999999</v>
      </c>
      <c r="F139" s="112">
        <v>1.2E-2</v>
      </c>
      <c r="G139" s="140">
        <v>2329.36</v>
      </c>
      <c r="H139" s="140">
        <v>4.9000000000000004</v>
      </c>
      <c r="I139" s="142">
        <v>4.9000000000000004</v>
      </c>
      <c r="J139" s="42">
        <v>3.3000000000000002E-2</v>
      </c>
    </row>
    <row r="140" spans="1:10" ht="27.75" customHeight="1" x14ac:dyDescent="0.2">
      <c r="A140" s="138" t="s">
        <v>481</v>
      </c>
      <c r="B140" s="27"/>
      <c r="C140" s="143" t="s">
        <v>453</v>
      </c>
      <c r="D140" s="113">
        <v>8.7409999999999997</v>
      </c>
      <c r="E140" s="114">
        <v>1.2110000000000001</v>
      </c>
      <c r="F140" s="112">
        <v>0.46200000000000002</v>
      </c>
      <c r="G140" s="173">
        <v>0</v>
      </c>
      <c r="H140" s="173">
        <v>0</v>
      </c>
      <c r="I140" s="173">
        <v>0</v>
      </c>
      <c r="J140" s="173">
        <v>0</v>
      </c>
    </row>
    <row r="141" spans="1:10" ht="27.75" customHeight="1" x14ac:dyDescent="0.2">
      <c r="A141" s="138" t="s">
        <v>482</v>
      </c>
      <c r="B141" s="27"/>
      <c r="C141" s="143">
        <v>0</v>
      </c>
      <c r="D141" s="110">
        <v>-3.355</v>
      </c>
      <c r="E141" s="111">
        <v>-0.63500000000000001</v>
      </c>
      <c r="F141" s="112">
        <v>-4.7E-2</v>
      </c>
      <c r="G141" s="140">
        <v>0</v>
      </c>
      <c r="H141" s="173">
        <v>0</v>
      </c>
      <c r="I141" s="173">
        <v>0</v>
      </c>
      <c r="J141" s="173">
        <v>0</v>
      </c>
    </row>
    <row r="142" spans="1:10" ht="27.75" customHeight="1" x14ac:dyDescent="0.2">
      <c r="A142" s="138" t="s">
        <v>483</v>
      </c>
      <c r="B142" s="27"/>
      <c r="C142" s="143">
        <v>0</v>
      </c>
      <c r="D142" s="110">
        <v>-3.129</v>
      </c>
      <c r="E142" s="111">
        <v>-0.57999999999999996</v>
      </c>
      <c r="F142" s="112">
        <v>-4.2000000000000003E-2</v>
      </c>
      <c r="G142" s="140">
        <v>0</v>
      </c>
      <c r="H142" s="173">
        <v>0</v>
      </c>
      <c r="I142" s="173">
        <v>0</v>
      </c>
      <c r="J142" s="173">
        <v>0</v>
      </c>
    </row>
    <row r="143" spans="1:10" ht="27.75" customHeight="1" x14ac:dyDescent="0.2">
      <c r="A143" s="138" t="s">
        <v>484</v>
      </c>
      <c r="B143" s="27"/>
      <c r="C143" s="143">
        <v>0</v>
      </c>
      <c r="D143" s="110">
        <v>-3.355</v>
      </c>
      <c r="E143" s="111">
        <v>-0.63500000000000001</v>
      </c>
      <c r="F143" s="112">
        <v>-4.7E-2</v>
      </c>
      <c r="G143" s="140">
        <v>0</v>
      </c>
      <c r="H143" s="173">
        <v>0</v>
      </c>
      <c r="I143" s="173">
        <v>0</v>
      </c>
      <c r="J143" s="42">
        <v>0.107</v>
      </c>
    </row>
    <row r="144" spans="1:10" ht="27.75" customHeight="1" x14ac:dyDescent="0.2">
      <c r="A144" s="138" t="s">
        <v>485</v>
      </c>
      <c r="B144" s="27"/>
      <c r="C144" s="143">
        <v>0</v>
      </c>
      <c r="D144" s="110">
        <v>-3.129</v>
      </c>
      <c r="E144" s="111">
        <v>-0.57999999999999996</v>
      </c>
      <c r="F144" s="112">
        <v>-4.2000000000000003E-2</v>
      </c>
      <c r="G144" s="140">
        <v>0</v>
      </c>
      <c r="H144" s="173">
        <v>0</v>
      </c>
      <c r="I144" s="173">
        <v>0</v>
      </c>
      <c r="J144" s="42">
        <v>0.09</v>
      </c>
    </row>
    <row r="145" spans="1:10" ht="27.75" customHeight="1" x14ac:dyDescent="0.2">
      <c r="A145" s="138" t="s">
        <v>486</v>
      </c>
      <c r="B145" s="27"/>
      <c r="C145" s="143">
        <v>0</v>
      </c>
      <c r="D145" s="110">
        <v>-2.7679999999999998</v>
      </c>
      <c r="E145" s="111">
        <v>-0.47</v>
      </c>
      <c r="F145" s="112">
        <v>-3.1E-2</v>
      </c>
      <c r="G145" s="140">
        <v>52.03</v>
      </c>
      <c r="H145" s="173">
        <v>0</v>
      </c>
      <c r="I145" s="173">
        <v>0</v>
      </c>
      <c r="J145" s="42">
        <v>0.108</v>
      </c>
    </row>
    <row r="146" spans="1:10" ht="27.75" customHeight="1" x14ac:dyDescent="0.2">
      <c r="A146" s="138" t="s">
        <v>674</v>
      </c>
      <c r="B146" s="27"/>
      <c r="C146" s="143" t="s">
        <v>625</v>
      </c>
      <c r="D146" s="110">
        <v>2.617</v>
      </c>
      <c r="E146" s="111">
        <v>0.495</v>
      </c>
      <c r="F146" s="112">
        <v>3.5999999999999997E-2</v>
      </c>
      <c r="G146" s="140">
        <v>2.17</v>
      </c>
      <c r="H146" s="173">
        <v>0</v>
      </c>
      <c r="I146" s="173">
        <v>0</v>
      </c>
      <c r="J146" s="173">
        <v>0</v>
      </c>
    </row>
    <row r="147" spans="1:10" ht="27.75" customHeight="1" x14ac:dyDescent="0.2">
      <c r="A147" s="138" t="s">
        <v>690</v>
      </c>
      <c r="B147" s="27"/>
      <c r="C147" s="143" t="s">
        <v>451</v>
      </c>
      <c r="D147" s="110">
        <v>2.617</v>
      </c>
      <c r="E147" s="111">
        <v>0.495</v>
      </c>
      <c r="F147" s="112">
        <v>3.5999999999999997E-2</v>
      </c>
      <c r="G147" s="173">
        <v>0</v>
      </c>
      <c r="H147" s="173">
        <v>0</v>
      </c>
      <c r="I147" s="173">
        <v>0</v>
      </c>
      <c r="J147" s="173">
        <v>0</v>
      </c>
    </row>
    <row r="148" spans="1:10" ht="27.75" customHeight="1" x14ac:dyDescent="0.2">
      <c r="A148" s="138" t="s">
        <v>675</v>
      </c>
      <c r="B148" s="27"/>
      <c r="C148" s="143" t="s">
        <v>624</v>
      </c>
      <c r="D148" s="110">
        <v>2.68</v>
      </c>
      <c r="E148" s="111">
        <v>0.50700000000000001</v>
      </c>
      <c r="F148" s="112">
        <v>3.6999999999999998E-2</v>
      </c>
      <c r="G148" s="140">
        <v>2.94</v>
      </c>
      <c r="H148" s="173">
        <v>0</v>
      </c>
      <c r="I148" s="173">
        <v>0</v>
      </c>
      <c r="J148" s="173">
        <v>0</v>
      </c>
    </row>
    <row r="149" spans="1:10" ht="27.75" customHeight="1" x14ac:dyDescent="0.2">
      <c r="A149" s="138" t="s">
        <v>676</v>
      </c>
      <c r="B149" s="27"/>
      <c r="C149" s="143" t="s">
        <v>624</v>
      </c>
      <c r="D149" s="110">
        <v>2.68</v>
      </c>
      <c r="E149" s="111">
        <v>0.50700000000000001</v>
      </c>
      <c r="F149" s="112">
        <v>3.6999999999999998E-2</v>
      </c>
      <c r="G149" s="140">
        <v>3.6</v>
      </c>
      <c r="H149" s="173">
        <v>0</v>
      </c>
      <c r="I149" s="173">
        <v>0</v>
      </c>
      <c r="J149" s="173">
        <v>0</v>
      </c>
    </row>
    <row r="150" spans="1:10" ht="27.75" customHeight="1" x14ac:dyDescent="0.2">
      <c r="A150" s="138" t="s">
        <v>677</v>
      </c>
      <c r="B150" s="27"/>
      <c r="C150" s="143" t="s">
        <v>624</v>
      </c>
      <c r="D150" s="110">
        <v>2.68</v>
      </c>
      <c r="E150" s="111">
        <v>0.50700000000000001</v>
      </c>
      <c r="F150" s="112">
        <v>3.6999999999999998E-2</v>
      </c>
      <c r="G150" s="140">
        <v>4.04</v>
      </c>
      <c r="H150" s="173">
        <v>0</v>
      </c>
      <c r="I150" s="173">
        <v>0</v>
      </c>
      <c r="J150" s="173">
        <v>0</v>
      </c>
    </row>
    <row r="151" spans="1:10" ht="27.75" customHeight="1" x14ac:dyDescent="0.2">
      <c r="A151" s="138" t="s">
        <v>678</v>
      </c>
      <c r="B151" s="27"/>
      <c r="C151" s="143" t="s">
        <v>624</v>
      </c>
      <c r="D151" s="110">
        <v>2.68</v>
      </c>
      <c r="E151" s="111">
        <v>0.50700000000000001</v>
      </c>
      <c r="F151" s="112">
        <v>3.6999999999999998E-2</v>
      </c>
      <c r="G151" s="140">
        <v>5.28</v>
      </c>
      <c r="H151" s="173">
        <v>0</v>
      </c>
      <c r="I151" s="173">
        <v>0</v>
      </c>
      <c r="J151" s="173">
        <v>0</v>
      </c>
    </row>
    <row r="152" spans="1:10" ht="27.75" customHeight="1" x14ac:dyDescent="0.2">
      <c r="A152" s="138" t="s">
        <v>679</v>
      </c>
      <c r="B152" s="27"/>
      <c r="C152" s="143" t="s">
        <v>624</v>
      </c>
      <c r="D152" s="110">
        <v>2.68</v>
      </c>
      <c r="E152" s="111">
        <v>0.50700000000000001</v>
      </c>
      <c r="F152" s="112">
        <v>3.6999999999999998E-2</v>
      </c>
      <c r="G152" s="140">
        <v>9.39</v>
      </c>
      <c r="H152" s="173">
        <v>0</v>
      </c>
      <c r="I152" s="173">
        <v>0</v>
      </c>
      <c r="J152" s="173">
        <v>0</v>
      </c>
    </row>
    <row r="153" spans="1:10" ht="27.75" customHeight="1" x14ac:dyDescent="0.2">
      <c r="A153" s="138" t="s">
        <v>487</v>
      </c>
      <c r="B153" s="27"/>
      <c r="C153" s="143" t="s">
        <v>452</v>
      </c>
      <c r="D153" s="110">
        <v>2.68</v>
      </c>
      <c r="E153" s="111">
        <v>0.50700000000000001</v>
      </c>
      <c r="F153" s="112">
        <v>3.6999999999999998E-2</v>
      </c>
      <c r="G153" s="173">
        <v>0</v>
      </c>
      <c r="H153" s="173">
        <v>0</v>
      </c>
      <c r="I153" s="173">
        <v>0</v>
      </c>
      <c r="J153" s="173">
        <v>0</v>
      </c>
    </row>
    <row r="154" spans="1:10" ht="27.75" customHeight="1" x14ac:dyDescent="0.2">
      <c r="A154" s="138" t="s">
        <v>558</v>
      </c>
      <c r="B154" s="27"/>
      <c r="C154" s="143">
        <v>0</v>
      </c>
      <c r="D154" s="110">
        <v>1.6870000000000001</v>
      </c>
      <c r="E154" s="111">
        <v>0.309</v>
      </c>
      <c r="F154" s="112">
        <v>2.1999999999999999E-2</v>
      </c>
      <c r="G154" s="140">
        <v>3.6</v>
      </c>
      <c r="H154" s="140">
        <v>1.97</v>
      </c>
      <c r="I154" s="142">
        <v>1.97</v>
      </c>
      <c r="J154" s="42">
        <v>4.7E-2</v>
      </c>
    </row>
    <row r="155" spans="1:10" ht="27.75" customHeight="1" x14ac:dyDescent="0.2">
      <c r="A155" s="138" t="s">
        <v>559</v>
      </c>
      <c r="B155" s="27"/>
      <c r="C155" s="143">
        <v>0</v>
      </c>
      <c r="D155" s="110">
        <v>1.6870000000000001</v>
      </c>
      <c r="E155" s="111">
        <v>0.309</v>
      </c>
      <c r="F155" s="112">
        <v>2.1999999999999999E-2</v>
      </c>
      <c r="G155" s="140">
        <v>15.57</v>
      </c>
      <c r="H155" s="140">
        <v>1.97</v>
      </c>
      <c r="I155" s="142">
        <v>1.97</v>
      </c>
      <c r="J155" s="42">
        <v>4.7E-2</v>
      </c>
    </row>
    <row r="156" spans="1:10" ht="27.75" customHeight="1" x14ac:dyDescent="0.2">
      <c r="A156" s="138" t="s">
        <v>560</v>
      </c>
      <c r="B156" s="27"/>
      <c r="C156" s="143">
        <v>0</v>
      </c>
      <c r="D156" s="110">
        <v>1.6870000000000001</v>
      </c>
      <c r="E156" s="111">
        <v>0.309</v>
      </c>
      <c r="F156" s="112">
        <v>2.1999999999999999E-2</v>
      </c>
      <c r="G156" s="140">
        <v>23.51</v>
      </c>
      <c r="H156" s="140">
        <v>1.97</v>
      </c>
      <c r="I156" s="142">
        <v>1.97</v>
      </c>
      <c r="J156" s="42">
        <v>4.7E-2</v>
      </c>
    </row>
    <row r="157" spans="1:10" ht="27.75" customHeight="1" x14ac:dyDescent="0.2">
      <c r="A157" s="138" t="s">
        <v>561</v>
      </c>
      <c r="B157" s="27"/>
      <c r="C157" s="143">
        <v>0</v>
      </c>
      <c r="D157" s="110">
        <v>1.6870000000000001</v>
      </c>
      <c r="E157" s="111">
        <v>0.309</v>
      </c>
      <c r="F157" s="112">
        <v>2.1999999999999999E-2</v>
      </c>
      <c r="G157" s="140">
        <v>35.049999999999997</v>
      </c>
      <c r="H157" s="140">
        <v>1.97</v>
      </c>
      <c r="I157" s="142">
        <v>1.97</v>
      </c>
      <c r="J157" s="42">
        <v>4.7E-2</v>
      </c>
    </row>
    <row r="158" spans="1:10" ht="27.75" customHeight="1" x14ac:dyDescent="0.2">
      <c r="A158" s="138" t="s">
        <v>562</v>
      </c>
      <c r="B158" s="27"/>
      <c r="C158" s="143">
        <v>0</v>
      </c>
      <c r="D158" s="110">
        <v>1.6870000000000001</v>
      </c>
      <c r="E158" s="111">
        <v>0.309</v>
      </c>
      <c r="F158" s="112">
        <v>2.1999999999999999E-2</v>
      </c>
      <c r="G158" s="140">
        <v>69.02</v>
      </c>
      <c r="H158" s="140">
        <v>1.97</v>
      </c>
      <c r="I158" s="142">
        <v>1.97</v>
      </c>
      <c r="J158" s="42">
        <v>4.7E-2</v>
      </c>
    </row>
    <row r="159" spans="1:10" ht="27.75" customHeight="1" x14ac:dyDescent="0.2">
      <c r="A159" s="138" t="s">
        <v>563</v>
      </c>
      <c r="B159" s="27"/>
      <c r="C159" s="143">
        <v>0</v>
      </c>
      <c r="D159" s="110">
        <v>1.5640000000000001</v>
      </c>
      <c r="E159" s="111">
        <v>0.26600000000000001</v>
      </c>
      <c r="F159" s="112">
        <v>1.7999999999999999E-2</v>
      </c>
      <c r="G159" s="140">
        <v>4.09</v>
      </c>
      <c r="H159" s="140">
        <v>2.79</v>
      </c>
      <c r="I159" s="142">
        <v>2.79</v>
      </c>
      <c r="J159" s="42">
        <v>4.2999999999999997E-2</v>
      </c>
    </row>
    <row r="160" spans="1:10" ht="27.75" customHeight="1" x14ac:dyDescent="0.2">
      <c r="A160" s="138" t="s">
        <v>564</v>
      </c>
      <c r="B160" s="27"/>
      <c r="C160" s="143">
        <v>0</v>
      </c>
      <c r="D160" s="110">
        <v>1.5640000000000001</v>
      </c>
      <c r="E160" s="111">
        <v>0.26600000000000001</v>
      </c>
      <c r="F160" s="112">
        <v>1.7999999999999999E-2</v>
      </c>
      <c r="G160" s="140">
        <v>21.48</v>
      </c>
      <c r="H160" s="140">
        <v>2.79</v>
      </c>
      <c r="I160" s="142">
        <v>2.79</v>
      </c>
      <c r="J160" s="42">
        <v>4.2999999999999997E-2</v>
      </c>
    </row>
    <row r="161" spans="1:10" ht="27.75" customHeight="1" x14ac:dyDescent="0.2">
      <c r="A161" s="138" t="s">
        <v>565</v>
      </c>
      <c r="B161" s="27"/>
      <c r="C161" s="143">
        <v>0</v>
      </c>
      <c r="D161" s="110">
        <v>1.5640000000000001</v>
      </c>
      <c r="E161" s="111">
        <v>0.26600000000000001</v>
      </c>
      <c r="F161" s="112">
        <v>1.7999999999999999E-2</v>
      </c>
      <c r="G161" s="140">
        <v>33.01</v>
      </c>
      <c r="H161" s="140">
        <v>2.79</v>
      </c>
      <c r="I161" s="142">
        <v>2.79</v>
      </c>
      <c r="J161" s="42">
        <v>4.2999999999999997E-2</v>
      </c>
    </row>
    <row r="162" spans="1:10" ht="27.75" customHeight="1" x14ac:dyDescent="0.2">
      <c r="A162" s="138" t="s">
        <v>566</v>
      </c>
      <c r="B162" s="27"/>
      <c r="C162" s="143">
        <v>0</v>
      </c>
      <c r="D162" s="110">
        <v>1.5640000000000001</v>
      </c>
      <c r="E162" s="111">
        <v>0.26600000000000001</v>
      </c>
      <c r="F162" s="112">
        <v>1.7999999999999999E-2</v>
      </c>
      <c r="G162" s="140">
        <v>49.78</v>
      </c>
      <c r="H162" s="140">
        <v>2.79</v>
      </c>
      <c r="I162" s="142">
        <v>2.79</v>
      </c>
      <c r="J162" s="42">
        <v>4.2999999999999997E-2</v>
      </c>
    </row>
    <row r="163" spans="1:10" ht="27.75" customHeight="1" x14ac:dyDescent="0.2">
      <c r="A163" s="138" t="s">
        <v>567</v>
      </c>
      <c r="B163" s="27"/>
      <c r="C163" s="143">
        <v>0</v>
      </c>
      <c r="D163" s="110">
        <v>1.5640000000000001</v>
      </c>
      <c r="E163" s="111">
        <v>0.26600000000000001</v>
      </c>
      <c r="F163" s="112">
        <v>1.7999999999999999E-2</v>
      </c>
      <c r="G163" s="140">
        <v>99.13</v>
      </c>
      <c r="H163" s="140">
        <v>2.79</v>
      </c>
      <c r="I163" s="142">
        <v>2.79</v>
      </c>
      <c r="J163" s="42">
        <v>4.2999999999999997E-2</v>
      </c>
    </row>
    <row r="164" spans="1:10" ht="27.75" customHeight="1" x14ac:dyDescent="0.2">
      <c r="A164" s="138" t="s">
        <v>568</v>
      </c>
      <c r="B164" s="27"/>
      <c r="C164" s="143">
        <v>0</v>
      </c>
      <c r="D164" s="110">
        <v>1.012</v>
      </c>
      <c r="E164" s="111">
        <v>0.154</v>
      </c>
      <c r="F164" s="112">
        <v>8.9999999999999993E-3</v>
      </c>
      <c r="G164" s="140">
        <v>42.69</v>
      </c>
      <c r="H164" s="140">
        <v>3.65</v>
      </c>
      <c r="I164" s="142">
        <v>3.65</v>
      </c>
      <c r="J164" s="42">
        <v>2.4E-2</v>
      </c>
    </row>
    <row r="165" spans="1:10" ht="27.75" customHeight="1" x14ac:dyDescent="0.2">
      <c r="A165" s="138" t="s">
        <v>569</v>
      </c>
      <c r="B165" s="27"/>
      <c r="C165" s="143">
        <v>0</v>
      </c>
      <c r="D165" s="110">
        <v>1.012</v>
      </c>
      <c r="E165" s="111">
        <v>0.154</v>
      </c>
      <c r="F165" s="112">
        <v>8.9999999999999993E-3</v>
      </c>
      <c r="G165" s="140">
        <v>141.88</v>
      </c>
      <c r="H165" s="140">
        <v>3.65</v>
      </c>
      <c r="I165" s="142">
        <v>3.65</v>
      </c>
      <c r="J165" s="42">
        <v>2.4E-2</v>
      </c>
    </row>
    <row r="166" spans="1:10" ht="27.75" customHeight="1" x14ac:dyDescent="0.2">
      <c r="A166" s="138" t="s">
        <v>570</v>
      </c>
      <c r="B166" s="27"/>
      <c r="C166" s="143">
        <v>0</v>
      </c>
      <c r="D166" s="110">
        <v>1.012</v>
      </c>
      <c r="E166" s="111">
        <v>0.154</v>
      </c>
      <c r="F166" s="112">
        <v>8.9999999999999993E-3</v>
      </c>
      <c r="G166" s="140">
        <v>330.38</v>
      </c>
      <c r="H166" s="140">
        <v>3.65</v>
      </c>
      <c r="I166" s="142">
        <v>3.65</v>
      </c>
      <c r="J166" s="42">
        <v>2.4E-2</v>
      </c>
    </row>
    <row r="167" spans="1:10" ht="27.75" customHeight="1" x14ac:dyDescent="0.2">
      <c r="A167" s="138" t="s">
        <v>571</v>
      </c>
      <c r="B167" s="27"/>
      <c r="C167" s="143">
        <v>0</v>
      </c>
      <c r="D167" s="110">
        <v>1.012</v>
      </c>
      <c r="E167" s="111">
        <v>0.154</v>
      </c>
      <c r="F167" s="112">
        <v>8.9999999999999993E-3</v>
      </c>
      <c r="G167" s="140">
        <v>676.55</v>
      </c>
      <c r="H167" s="140">
        <v>3.65</v>
      </c>
      <c r="I167" s="142">
        <v>3.65</v>
      </c>
      <c r="J167" s="42">
        <v>2.4E-2</v>
      </c>
    </row>
    <row r="168" spans="1:10" ht="27.75" customHeight="1" x14ac:dyDescent="0.2">
      <c r="A168" s="138" t="s">
        <v>572</v>
      </c>
      <c r="B168" s="27"/>
      <c r="C168" s="143">
        <v>0</v>
      </c>
      <c r="D168" s="110">
        <v>1.012</v>
      </c>
      <c r="E168" s="111">
        <v>0.154</v>
      </c>
      <c r="F168" s="112">
        <v>8.9999999999999993E-3</v>
      </c>
      <c r="G168" s="140">
        <v>1733.26</v>
      </c>
      <c r="H168" s="140">
        <v>3.65</v>
      </c>
      <c r="I168" s="142">
        <v>3.65</v>
      </c>
      <c r="J168" s="42">
        <v>2.4E-2</v>
      </c>
    </row>
    <row r="169" spans="1:10" ht="27.75" customHeight="1" x14ac:dyDescent="0.2">
      <c r="A169" s="138" t="s">
        <v>488</v>
      </c>
      <c r="B169" s="27"/>
      <c r="C169" s="143" t="s">
        <v>453</v>
      </c>
      <c r="D169" s="113">
        <v>6.5039999999999996</v>
      </c>
      <c r="E169" s="114">
        <v>0.90100000000000002</v>
      </c>
      <c r="F169" s="112">
        <v>0.34399999999999997</v>
      </c>
      <c r="G169" s="173">
        <v>0</v>
      </c>
      <c r="H169" s="173">
        <v>0</v>
      </c>
      <c r="I169" s="173">
        <v>0</v>
      </c>
      <c r="J169" s="173">
        <v>0</v>
      </c>
    </row>
    <row r="170" spans="1:10" ht="27.75" customHeight="1" x14ac:dyDescent="0.2">
      <c r="A170" s="138" t="s">
        <v>489</v>
      </c>
      <c r="B170" s="27"/>
      <c r="C170" s="143">
        <v>0</v>
      </c>
      <c r="D170" s="110">
        <v>-2.496</v>
      </c>
      <c r="E170" s="111">
        <v>-0.47199999999999998</v>
      </c>
      <c r="F170" s="112">
        <v>-3.5000000000000003E-2</v>
      </c>
      <c r="G170" s="140">
        <v>0</v>
      </c>
      <c r="H170" s="173">
        <v>0</v>
      </c>
      <c r="I170" s="173">
        <v>0</v>
      </c>
      <c r="J170" s="173">
        <v>0</v>
      </c>
    </row>
    <row r="171" spans="1:10" ht="27.75" customHeight="1" x14ac:dyDescent="0.2">
      <c r="A171" s="138" t="s">
        <v>490</v>
      </c>
      <c r="B171" s="27"/>
      <c r="C171" s="143">
        <v>0</v>
      </c>
      <c r="D171" s="110">
        <v>-2.3279999999999998</v>
      </c>
      <c r="E171" s="111">
        <v>-0.432</v>
      </c>
      <c r="F171" s="112">
        <v>-3.1E-2</v>
      </c>
      <c r="G171" s="140">
        <v>0</v>
      </c>
      <c r="H171" s="173">
        <v>0</v>
      </c>
      <c r="I171" s="173">
        <v>0</v>
      </c>
      <c r="J171" s="173">
        <v>0</v>
      </c>
    </row>
    <row r="172" spans="1:10" ht="27.75" customHeight="1" x14ac:dyDescent="0.2">
      <c r="A172" s="138" t="s">
        <v>491</v>
      </c>
      <c r="B172" s="27"/>
      <c r="C172" s="143">
        <v>0</v>
      </c>
      <c r="D172" s="110">
        <v>-2.496</v>
      </c>
      <c r="E172" s="111">
        <v>-0.47199999999999998</v>
      </c>
      <c r="F172" s="112">
        <v>-3.5000000000000003E-2</v>
      </c>
      <c r="G172" s="140">
        <v>0</v>
      </c>
      <c r="H172" s="173">
        <v>0</v>
      </c>
      <c r="I172" s="173">
        <v>0</v>
      </c>
      <c r="J172" s="42">
        <v>0.08</v>
      </c>
    </row>
    <row r="173" spans="1:10" ht="27.75" customHeight="1" x14ac:dyDescent="0.2">
      <c r="A173" s="138" t="s">
        <v>492</v>
      </c>
      <c r="B173" s="27"/>
      <c r="C173" s="143">
        <v>0</v>
      </c>
      <c r="D173" s="110">
        <v>-2.3279999999999998</v>
      </c>
      <c r="E173" s="111">
        <v>-0.432</v>
      </c>
      <c r="F173" s="112">
        <v>-3.1E-2</v>
      </c>
      <c r="G173" s="140">
        <v>0</v>
      </c>
      <c r="H173" s="173">
        <v>0</v>
      </c>
      <c r="I173" s="173">
        <v>0</v>
      </c>
      <c r="J173" s="42">
        <v>6.7000000000000004E-2</v>
      </c>
    </row>
    <row r="174" spans="1:10" ht="27.75" customHeight="1" x14ac:dyDescent="0.2">
      <c r="A174" s="138" t="s">
        <v>493</v>
      </c>
      <c r="B174" s="27"/>
      <c r="C174" s="143">
        <v>0</v>
      </c>
      <c r="D174" s="110">
        <v>-2.0590000000000002</v>
      </c>
      <c r="E174" s="111">
        <v>-0.35</v>
      </c>
      <c r="F174" s="112">
        <v>-2.3E-2</v>
      </c>
      <c r="G174" s="140">
        <v>38.71</v>
      </c>
      <c r="H174" s="173">
        <v>0</v>
      </c>
      <c r="I174" s="173">
        <v>0</v>
      </c>
      <c r="J174" s="42">
        <v>0.08</v>
      </c>
    </row>
    <row r="175" spans="1:10" ht="27.75" customHeight="1" x14ac:dyDescent="0.2">
      <c r="A175" s="138" t="s">
        <v>680</v>
      </c>
      <c r="B175" s="27"/>
      <c r="C175" s="143" t="s">
        <v>625</v>
      </c>
      <c r="D175" s="110">
        <v>0.90800000000000003</v>
      </c>
      <c r="E175" s="111">
        <v>0.17199999999999999</v>
      </c>
      <c r="F175" s="112">
        <v>1.2999999999999999E-2</v>
      </c>
      <c r="G175" s="140">
        <v>0.74</v>
      </c>
      <c r="H175" s="173">
        <v>0</v>
      </c>
      <c r="I175" s="173">
        <v>0</v>
      </c>
      <c r="J175" s="173">
        <v>0</v>
      </c>
    </row>
    <row r="176" spans="1:10" ht="27.75" customHeight="1" x14ac:dyDescent="0.2">
      <c r="A176" s="138" t="s">
        <v>691</v>
      </c>
      <c r="B176" s="27"/>
      <c r="C176" s="143" t="s">
        <v>451</v>
      </c>
      <c r="D176" s="110">
        <v>0.90800000000000003</v>
      </c>
      <c r="E176" s="111">
        <v>0.17199999999999999</v>
      </c>
      <c r="F176" s="112">
        <v>1.2999999999999999E-2</v>
      </c>
      <c r="G176" s="173">
        <v>0</v>
      </c>
      <c r="H176" s="173">
        <v>0</v>
      </c>
      <c r="I176" s="173">
        <v>0</v>
      </c>
      <c r="J176" s="173">
        <v>0</v>
      </c>
    </row>
    <row r="177" spans="1:10" ht="27.75" customHeight="1" x14ac:dyDescent="0.2">
      <c r="A177" s="138" t="s">
        <v>681</v>
      </c>
      <c r="B177" s="27"/>
      <c r="C177" s="143" t="s">
        <v>624</v>
      </c>
      <c r="D177" s="110">
        <v>0.93</v>
      </c>
      <c r="E177" s="111">
        <v>0.17599999999999999</v>
      </c>
      <c r="F177" s="112">
        <v>1.2999999999999999E-2</v>
      </c>
      <c r="G177" s="140">
        <v>1.01</v>
      </c>
      <c r="H177" s="173">
        <v>0</v>
      </c>
      <c r="I177" s="173">
        <v>0</v>
      </c>
      <c r="J177" s="173">
        <v>0</v>
      </c>
    </row>
    <row r="178" spans="1:10" ht="27.75" customHeight="1" x14ac:dyDescent="0.2">
      <c r="A178" s="138" t="s">
        <v>682</v>
      </c>
      <c r="B178" s="27"/>
      <c r="C178" s="143" t="s">
        <v>624</v>
      </c>
      <c r="D178" s="110">
        <v>0.93</v>
      </c>
      <c r="E178" s="111">
        <v>0.17599999999999999</v>
      </c>
      <c r="F178" s="112">
        <v>1.2999999999999999E-2</v>
      </c>
      <c r="G178" s="140">
        <v>1.23</v>
      </c>
      <c r="H178" s="173">
        <v>0</v>
      </c>
      <c r="I178" s="173">
        <v>0</v>
      </c>
      <c r="J178" s="173">
        <v>0</v>
      </c>
    </row>
    <row r="179" spans="1:10" ht="27.75" customHeight="1" x14ac:dyDescent="0.2">
      <c r="A179" s="138" t="s">
        <v>683</v>
      </c>
      <c r="B179" s="27"/>
      <c r="C179" s="143" t="s">
        <v>624</v>
      </c>
      <c r="D179" s="110">
        <v>0.93</v>
      </c>
      <c r="E179" s="111">
        <v>0.17599999999999999</v>
      </c>
      <c r="F179" s="112">
        <v>1.2999999999999999E-2</v>
      </c>
      <c r="G179" s="140">
        <v>1.38</v>
      </c>
      <c r="H179" s="173">
        <v>0</v>
      </c>
      <c r="I179" s="173">
        <v>0</v>
      </c>
      <c r="J179" s="173">
        <v>0</v>
      </c>
    </row>
    <row r="180" spans="1:10" ht="27.75" customHeight="1" x14ac:dyDescent="0.2">
      <c r="A180" s="138" t="s">
        <v>684</v>
      </c>
      <c r="B180" s="27"/>
      <c r="C180" s="143" t="s">
        <v>624</v>
      </c>
      <c r="D180" s="110">
        <v>0.93</v>
      </c>
      <c r="E180" s="111">
        <v>0.17599999999999999</v>
      </c>
      <c r="F180" s="112">
        <v>1.2999999999999999E-2</v>
      </c>
      <c r="G180" s="140">
        <v>1.82</v>
      </c>
      <c r="H180" s="173">
        <v>0</v>
      </c>
      <c r="I180" s="173">
        <v>0</v>
      </c>
      <c r="J180" s="173">
        <v>0</v>
      </c>
    </row>
    <row r="181" spans="1:10" ht="27.75" customHeight="1" x14ac:dyDescent="0.2">
      <c r="A181" s="138" t="s">
        <v>685</v>
      </c>
      <c r="B181" s="27"/>
      <c r="C181" s="143" t="s">
        <v>624</v>
      </c>
      <c r="D181" s="110">
        <v>0.93</v>
      </c>
      <c r="E181" s="111">
        <v>0.17599999999999999</v>
      </c>
      <c r="F181" s="112">
        <v>1.2999999999999999E-2</v>
      </c>
      <c r="G181" s="140">
        <v>3.24</v>
      </c>
      <c r="H181" s="173">
        <v>0</v>
      </c>
      <c r="I181" s="173">
        <v>0</v>
      </c>
      <c r="J181" s="173">
        <v>0</v>
      </c>
    </row>
    <row r="182" spans="1:10" ht="27.75" customHeight="1" x14ac:dyDescent="0.2">
      <c r="A182" s="138" t="s">
        <v>494</v>
      </c>
      <c r="B182" s="27"/>
      <c r="C182" s="143" t="s">
        <v>452</v>
      </c>
      <c r="D182" s="110">
        <v>0.93</v>
      </c>
      <c r="E182" s="111">
        <v>0.17599999999999999</v>
      </c>
      <c r="F182" s="112">
        <v>1.2999999999999999E-2</v>
      </c>
      <c r="G182" s="173">
        <v>0</v>
      </c>
      <c r="H182" s="173">
        <v>0</v>
      </c>
      <c r="I182" s="173">
        <v>0</v>
      </c>
      <c r="J182" s="173">
        <v>0</v>
      </c>
    </row>
    <row r="183" spans="1:10" ht="27.75" customHeight="1" x14ac:dyDescent="0.2">
      <c r="A183" s="138" t="s">
        <v>543</v>
      </c>
      <c r="B183" s="27"/>
      <c r="C183" s="143">
        <v>0</v>
      </c>
      <c r="D183" s="110">
        <v>0.58499999999999996</v>
      </c>
      <c r="E183" s="111">
        <v>0.107</v>
      </c>
      <c r="F183" s="112">
        <v>8.0000000000000002E-3</v>
      </c>
      <c r="G183" s="140">
        <v>1.23</v>
      </c>
      <c r="H183" s="140">
        <v>0.68</v>
      </c>
      <c r="I183" s="142">
        <v>0.68</v>
      </c>
      <c r="J183" s="42">
        <v>1.6E-2</v>
      </c>
    </row>
    <row r="184" spans="1:10" ht="27.75" customHeight="1" x14ac:dyDescent="0.2">
      <c r="A184" s="138" t="s">
        <v>544</v>
      </c>
      <c r="B184" s="27"/>
      <c r="C184" s="143">
        <v>0</v>
      </c>
      <c r="D184" s="110">
        <v>0.58499999999999996</v>
      </c>
      <c r="E184" s="111">
        <v>0.107</v>
      </c>
      <c r="F184" s="112">
        <v>8.0000000000000002E-3</v>
      </c>
      <c r="G184" s="140">
        <v>5.39</v>
      </c>
      <c r="H184" s="140">
        <v>0.68</v>
      </c>
      <c r="I184" s="142">
        <v>0.68</v>
      </c>
      <c r="J184" s="42">
        <v>1.6E-2</v>
      </c>
    </row>
    <row r="185" spans="1:10" ht="27.75" customHeight="1" x14ac:dyDescent="0.2">
      <c r="A185" s="138" t="s">
        <v>545</v>
      </c>
      <c r="B185" s="27"/>
      <c r="C185" s="143">
        <v>0</v>
      </c>
      <c r="D185" s="110">
        <v>0.58499999999999996</v>
      </c>
      <c r="E185" s="111">
        <v>0.107</v>
      </c>
      <c r="F185" s="112">
        <v>8.0000000000000002E-3</v>
      </c>
      <c r="G185" s="140">
        <v>8.14</v>
      </c>
      <c r="H185" s="140">
        <v>0.68</v>
      </c>
      <c r="I185" s="142">
        <v>0.68</v>
      </c>
      <c r="J185" s="42">
        <v>1.6E-2</v>
      </c>
    </row>
    <row r="186" spans="1:10" ht="27.75" customHeight="1" x14ac:dyDescent="0.2">
      <c r="A186" s="138" t="s">
        <v>546</v>
      </c>
      <c r="B186" s="27"/>
      <c r="C186" s="143">
        <v>0</v>
      </c>
      <c r="D186" s="110">
        <v>0.58499999999999996</v>
      </c>
      <c r="E186" s="111">
        <v>0.107</v>
      </c>
      <c r="F186" s="112">
        <v>8.0000000000000002E-3</v>
      </c>
      <c r="G186" s="140">
        <v>12.14</v>
      </c>
      <c r="H186" s="140">
        <v>0.68</v>
      </c>
      <c r="I186" s="142">
        <v>0.68</v>
      </c>
      <c r="J186" s="42">
        <v>1.6E-2</v>
      </c>
    </row>
    <row r="187" spans="1:10" ht="27.75" customHeight="1" x14ac:dyDescent="0.2">
      <c r="A187" s="138" t="s">
        <v>547</v>
      </c>
      <c r="B187" s="27"/>
      <c r="C187" s="143">
        <v>0</v>
      </c>
      <c r="D187" s="110">
        <v>0.58499999999999996</v>
      </c>
      <c r="E187" s="111">
        <v>0.107</v>
      </c>
      <c r="F187" s="112">
        <v>8.0000000000000002E-3</v>
      </c>
      <c r="G187" s="140">
        <v>23.93</v>
      </c>
      <c r="H187" s="140">
        <v>0.68</v>
      </c>
      <c r="I187" s="142">
        <v>0.68</v>
      </c>
      <c r="J187" s="42">
        <v>1.6E-2</v>
      </c>
    </row>
    <row r="188" spans="1:10" ht="27.75" customHeight="1" x14ac:dyDescent="0.2">
      <c r="A188" s="138" t="s">
        <v>548</v>
      </c>
      <c r="B188" s="27"/>
      <c r="C188" s="143">
        <v>0</v>
      </c>
      <c r="D188" s="110">
        <v>0.54200000000000004</v>
      </c>
      <c r="E188" s="111">
        <v>9.1999999999999998E-2</v>
      </c>
      <c r="F188" s="112">
        <v>6.0000000000000001E-3</v>
      </c>
      <c r="G188" s="140">
        <v>1.4</v>
      </c>
      <c r="H188" s="140">
        <v>0.97</v>
      </c>
      <c r="I188" s="142">
        <v>0.97</v>
      </c>
      <c r="J188" s="42">
        <v>1.4999999999999999E-2</v>
      </c>
    </row>
    <row r="189" spans="1:10" ht="27.75" customHeight="1" x14ac:dyDescent="0.2">
      <c r="A189" s="138" t="s">
        <v>549</v>
      </c>
      <c r="B189" s="27"/>
      <c r="C189" s="143">
        <v>0</v>
      </c>
      <c r="D189" s="110">
        <v>0.54200000000000004</v>
      </c>
      <c r="E189" s="111">
        <v>9.1999999999999998E-2</v>
      </c>
      <c r="F189" s="112">
        <v>6.0000000000000001E-3</v>
      </c>
      <c r="G189" s="140">
        <v>7.44</v>
      </c>
      <c r="H189" s="140">
        <v>0.97</v>
      </c>
      <c r="I189" s="142">
        <v>0.97</v>
      </c>
      <c r="J189" s="42">
        <v>1.4999999999999999E-2</v>
      </c>
    </row>
    <row r="190" spans="1:10" ht="27.75" customHeight="1" x14ac:dyDescent="0.2">
      <c r="A190" s="138" t="s">
        <v>550</v>
      </c>
      <c r="B190" s="27"/>
      <c r="C190" s="143">
        <v>0</v>
      </c>
      <c r="D190" s="110">
        <v>0.54200000000000004</v>
      </c>
      <c r="E190" s="111">
        <v>9.1999999999999998E-2</v>
      </c>
      <c r="F190" s="112">
        <v>6.0000000000000001E-3</v>
      </c>
      <c r="G190" s="140">
        <v>11.43</v>
      </c>
      <c r="H190" s="140">
        <v>0.97</v>
      </c>
      <c r="I190" s="142">
        <v>0.97</v>
      </c>
      <c r="J190" s="42">
        <v>1.4999999999999999E-2</v>
      </c>
    </row>
    <row r="191" spans="1:10" ht="27.75" customHeight="1" x14ac:dyDescent="0.2">
      <c r="A191" s="138" t="s">
        <v>551</v>
      </c>
      <c r="B191" s="27"/>
      <c r="C191" s="143">
        <v>0</v>
      </c>
      <c r="D191" s="110">
        <v>0.54200000000000004</v>
      </c>
      <c r="E191" s="111">
        <v>9.1999999999999998E-2</v>
      </c>
      <c r="F191" s="112">
        <v>6.0000000000000001E-3</v>
      </c>
      <c r="G191" s="140">
        <v>17.25</v>
      </c>
      <c r="H191" s="140">
        <v>0.97</v>
      </c>
      <c r="I191" s="142">
        <v>0.97</v>
      </c>
      <c r="J191" s="42">
        <v>1.4999999999999999E-2</v>
      </c>
    </row>
    <row r="192" spans="1:10" ht="27.75" customHeight="1" x14ac:dyDescent="0.2">
      <c r="A192" s="138" t="s">
        <v>552</v>
      </c>
      <c r="B192" s="27"/>
      <c r="C192" s="143">
        <v>0</v>
      </c>
      <c r="D192" s="110">
        <v>0.54200000000000004</v>
      </c>
      <c r="E192" s="111">
        <v>9.1999999999999998E-2</v>
      </c>
      <c r="F192" s="112">
        <v>6.0000000000000001E-3</v>
      </c>
      <c r="G192" s="140">
        <v>34.369999999999997</v>
      </c>
      <c r="H192" s="140">
        <v>0.97</v>
      </c>
      <c r="I192" s="142">
        <v>0.97</v>
      </c>
      <c r="J192" s="42">
        <v>1.4999999999999999E-2</v>
      </c>
    </row>
    <row r="193" spans="1:10" ht="27.75" customHeight="1" x14ac:dyDescent="0.2">
      <c r="A193" s="138" t="s">
        <v>553</v>
      </c>
      <c r="B193" s="27"/>
      <c r="C193" s="143">
        <v>0</v>
      </c>
      <c r="D193" s="110">
        <v>0.35099999999999998</v>
      </c>
      <c r="E193" s="111">
        <v>5.2999999999999999E-2</v>
      </c>
      <c r="F193" s="112">
        <v>3.0000000000000001E-3</v>
      </c>
      <c r="G193" s="140">
        <v>14.79</v>
      </c>
      <c r="H193" s="140">
        <v>1.27</v>
      </c>
      <c r="I193" s="142">
        <v>1.27</v>
      </c>
      <c r="J193" s="42">
        <v>8.0000000000000002E-3</v>
      </c>
    </row>
    <row r="194" spans="1:10" ht="27.75" customHeight="1" x14ac:dyDescent="0.2">
      <c r="A194" s="138" t="s">
        <v>554</v>
      </c>
      <c r="B194" s="27"/>
      <c r="C194" s="143">
        <v>0</v>
      </c>
      <c r="D194" s="110">
        <v>0.35099999999999998</v>
      </c>
      <c r="E194" s="111">
        <v>5.2999999999999999E-2</v>
      </c>
      <c r="F194" s="112">
        <v>3.0000000000000001E-3</v>
      </c>
      <c r="G194" s="140">
        <v>49.2</v>
      </c>
      <c r="H194" s="140">
        <v>1.27</v>
      </c>
      <c r="I194" s="142">
        <v>1.27</v>
      </c>
      <c r="J194" s="42">
        <v>8.0000000000000002E-3</v>
      </c>
    </row>
    <row r="195" spans="1:10" ht="27.75" customHeight="1" x14ac:dyDescent="0.2">
      <c r="A195" s="138" t="s">
        <v>555</v>
      </c>
      <c r="B195" s="27"/>
      <c r="C195" s="143">
        <v>0</v>
      </c>
      <c r="D195" s="110">
        <v>0.35099999999999998</v>
      </c>
      <c r="E195" s="111">
        <v>5.2999999999999999E-2</v>
      </c>
      <c r="F195" s="112">
        <v>3.0000000000000001E-3</v>
      </c>
      <c r="G195" s="140">
        <v>114.6</v>
      </c>
      <c r="H195" s="140">
        <v>1.27</v>
      </c>
      <c r="I195" s="142">
        <v>1.27</v>
      </c>
      <c r="J195" s="42">
        <v>8.0000000000000002E-3</v>
      </c>
    </row>
    <row r="196" spans="1:10" ht="27.75" customHeight="1" x14ac:dyDescent="0.2">
      <c r="A196" s="138" t="s">
        <v>556</v>
      </c>
      <c r="B196" s="27"/>
      <c r="C196" s="143">
        <v>0</v>
      </c>
      <c r="D196" s="110">
        <v>0.35099999999999998</v>
      </c>
      <c r="E196" s="111">
        <v>5.2999999999999999E-2</v>
      </c>
      <c r="F196" s="112">
        <v>3.0000000000000001E-3</v>
      </c>
      <c r="G196" s="140">
        <v>234.69</v>
      </c>
      <c r="H196" s="140">
        <v>1.27</v>
      </c>
      <c r="I196" s="142">
        <v>1.27</v>
      </c>
      <c r="J196" s="42">
        <v>8.0000000000000002E-3</v>
      </c>
    </row>
    <row r="197" spans="1:10" ht="27.75" customHeight="1" x14ac:dyDescent="0.2">
      <c r="A197" s="138" t="s">
        <v>557</v>
      </c>
      <c r="B197" s="27"/>
      <c r="C197" s="143">
        <v>0</v>
      </c>
      <c r="D197" s="110">
        <v>0.35099999999999998</v>
      </c>
      <c r="E197" s="111">
        <v>5.2999999999999999E-2</v>
      </c>
      <c r="F197" s="112">
        <v>3.0000000000000001E-3</v>
      </c>
      <c r="G197" s="140">
        <v>601.29</v>
      </c>
      <c r="H197" s="140">
        <v>1.27</v>
      </c>
      <c r="I197" s="142">
        <v>1.27</v>
      </c>
      <c r="J197" s="42">
        <v>8.0000000000000002E-3</v>
      </c>
    </row>
    <row r="198" spans="1:10" ht="27.75" customHeight="1" x14ac:dyDescent="0.2">
      <c r="A198" s="138" t="s">
        <v>495</v>
      </c>
      <c r="B198" s="27"/>
      <c r="C198" s="143" t="s">
        <v>453</v>
      </c>
      <c r="D198" s="113">
        <v>2.2559999999999998</v>
      </c>
      <c r="E198" s="114">
        <v>0.313</v>
      </c>
      <c r="F198" s="112">
        <v>0.11899999999999999</v>
      </c>
      <c r="G198" s="173">
        <v>0</v>
      </c>
      <c r="H198" s="173">
        <v>0</v>
      </c>
      <c r="I198" s="173">
        <v>0</v>
      </c>
      <c r="J198" s="173">
        <v>0</v>
      </c>
    </row>
    <row r="199" spans="1:10" ht="27.75" customHeight="1" x14ac:dyDescent="0.2">
      <c r="A199" s="138" t="s">
        <v>496</v>
      </c>
      <c r="B199" s="27"/>
      <c r="C199" s="143">
        <v>0</v>
      </c>
      <c r="D199" s="110">
        <v>-0.86599999999999999</v>
      </c>
      <c r="E199" s="111">
        <v>-0.16400000000000001</v>
      </c>
      <c r="F199" s="112">
        <v>-1.2E-2</v>
      </c>
      <c r="G199" s="140">
        <v>0</v>
      </c>
      <c r="H199" s="173">
        <v>0</v>
      </c>
      <c r="I199" s="173">
        <v>0</v>
      </c>
      <c r="J199" s="173">
        <v>0</v>
      </c>
    </row>
    <row r="200" spans="1:10" ht="27.75" customHeight="1" x14ac:dyDescent="0.2">
      <c r="A200" s="138" t="s">
        <v>497</v>
      </c>
      <c r="B200" s="27"/>
      <c r="C200" s="143">
        <v>0</v>
      </c>
      <c r="D200" s="110">
        <v>-0.80800000000000005</v>
      </c>
      <c r="E200" s="111">
        <v>-0.15</v>
      </c>
      <c r="F200" s="112">
        <v>-1.0999999999999999E-2</v>
      </c>
      <c r="G200" s="140">
        <v>0</v>
      </c>
      <c r="H200" s="173">
        <v>0</v>
      </c>
      <c r="I200" s="173">
        <v>0</v>
      </c>
      <c r="J200" s="173">
        <v>0</v>
      </c>
    </row>
    <row r="201" spans="1:10" ht="27.75" customHeight="1" x14ac:dyDescent="0.2">
      <c r="A201" s="138" t="s">
        <v>498</v>
      </c>
      <c r="B201" s="27"/>
      <c r="C201" s="143">
        <v>0</v>
      </c>
      <c r="D201" s="110">
        <v>-0.86599999999999999</v>
      </c>
      <c r="E201" s="111">
        <v>-0.16400000000000001</v>
      </c>
      <c r="F201" s="112">
        <v>-1.2E-2</v>
      </c>
      <c r="G201" s="140">
        <v>0</v>
      </c>
      <c r="H201" s="173">
        <v>0</v>
      </c>
      <c r="I201" s="173">
        <v>0</v>
      </c>
      <c r="J201" s="42">
        <v>2.8000000000000001E-2</v>
      </c>
    </row>
    <row r="202" spans="1:10" ht="27.75" customHeight="1" x14ac:dyDescent="0.2">
      <c r="A202" s="138" t="s">
        <v>499</v>
      </c>
      <c r="B202" s="27"/>
      <c r="C202" s="143">
        <v>0</v>
      </c>
      <c r="D202" s="110">
        <v>-0.80800000000000005</v>
      </c>
      <c r="E202" s="111">
        <v>-0.15</v>
      </c>
      <c r="F202" s="112">
        <v>-1.0999999999999999E-2</v>
      </c>
      <c r="G202" s="140">
        <v>0</v>
      </c>
      <c r="H202" s="173">
        <v>0</v>
      </c>
      <c r="I202" s="173">
        <v>0</v>
      </c>
      <c r="J202" s="42">
        <v>2.3E-2</v>
      </c>
    </row>
    <row r="203" spans="1:10" ht="27.75" customHeight="1" x14ac:dyDescent="0.2">
      <c r="A203" s="138" t="s">
        <v>500</v>
      </c>
      <c r="B203" s="27"/>
      <c r="C203" s="143">
        <v>0</v>
      </c>
      <c r="D203" s="110">
        <v>-0.71399999999999997</v>
      </c>
      <c r="E203" s="111">
        <v>-0.121</v>
      </c>
      <c r="F203" s="112">
        <v>-8.0000000000000002E-3</v>
      </c>
      <c r="G203" s="140">
        <v>13.43</v>
      </c>
      <c r="H203" s="173">
        <v>0</v>
      </c>
      <c r="I203" s="173">
        <v>0</v>
      </c>
      <c r="J203" s="42">
        <v>2.8000000000000001E-2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2">
    <mergeCell ref="H9:J9"/>
    <mergeCell ref="F9:G9"/>
    <mergeCell ref="B8:D8"/>
    <mergeCell ref="A4:D4"/>
    <mergeCell ref="F6:G6"/>
    <mergeCell ref="F7:G7"/>
    <mergeCell ref="F8:G8"/>
    <mergeCell ref="B1:D1"/>
    <mergeCell ref="F1:H1"/>
    <mergeCell ref="A2:J2"/>
    <mergeCell ref="F4:J4"/>
    <mergeCell ref="F5:G5"/>
  </mergeCells>
  <phoneticPr fontId="5" type="noConversion"/>
  <hyperlinks>
    <hyperlink ref="A1" location="Overview!A1" display="Back to Overview" xr:uid="{00000000-0004-0000-0300-000000000000}"/>
  </hyperlinks>
  <pageMargins left="0.39370078740157483" right="0.35433070866141736" top="0.9055118110236221" bottom="0.74803149606299213" header="0.51181102362204722" footer="0.51181102362204722"/>
  <pageSetup paperSize="9" scale="45" fitToHeight="0" orientation="portrait" r:id="rId2"/>
  <headerFooter scaleWithDoc="0">
    <oddHeader>&amp;LAnnex 4 - Charges applied to LDNOs with HV/LV end users</oddHeader>
    <oddFooter>&amp;LNote: Where a tariff only has a p/kWh unit rate in Unit Charge 1 then this unit rate applies at all times.</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8">
    <pageSetUpPr fitToPage="1"/>
  </sheetPr>
  <dimension ref="A1:F40"/>
  <sheetViews>
    <sheetView zoomScale="80" zoomScaleNormal="80" zoomScaleSheetLayoutView="100" workbookViewId="0"/>
  </sheetViews>
  <sheetFormatPr defaultRowHeight="12.75" x14ac:dyDescent="0.2"/>
  <cols>
    <col min="1" max="5" width="24" customWidth="1"/>
    <col min="6" max="6" width="63.7109375" bestFit="1" customWidth="1"/>
  </cols>
  <sheetData>
    <row r="1" spans="1:6" ht="27.75" customHeight="1" x14ac:dyDescent="0.2">
      <c r="A1" s="108" t="s">
        <v>30</v>
      </c>
    </row>
    <row r="2" spans="1:6" ht="44.25" customHeight="1" x14ac:dyDescent="0.2">
      <c r="A2" s="268" t="s">
        <v>168</v>
      </c>
      <c r="B2" s="269"/>
      <c r="C2" s="269"/>
      <c r="D2" s="269"/>
      <c r="E2" s="269"/>
    </row>
    <row r="3" spans="1:6" ht="47.25" customHeight="1" x14ac:dyDescent="0.2">
      <c r="A3" s="226" t="str">
        <f>Overview!B4&amp; " - Illustrative LLFs for year beginning "&amp;Overview!D4</f>
        <v>Aidien Limited - GSP_B - Illustrative LLFs for year beginning 1 April 2025</v>
      </c>
      <c r="B3" s="226"/>
      <c r="C3" s="226"/>
      <c r="D3" s="226"/>
      <c r="E3" s="226"/>
    </row>
    <row r="4" spans="1:6" ht="19.5" customHeight="1" x14ac:dyDescent="0.2">
      <c r="A4" s="270" t="s">
        <v>19</v>
      </c>
      <c r="B4" s="20" t="s">
        <v>6</v>
      </c>
      <c r="C4" s="20" t="s">
        <v>7</v>
      </c>
      <c r="D4" s="20" t="s">
        <v>8</v>
      </c>
      <c r="E4" s="20" t="s">
        <v>9</v>
      </c>
    </row>
    <row r="5" spans="1:6" ht="19.5" customHeight="1" x14ac:dyDescent="0.2">
      <c r="A5" s="271"/>
      <c r="B5" s="20" t="s">
        <v>20</v>
      </c>
      <c r="C5" s="20" t="s">
        <v>21</v>
      </c>
      <c r="D5" s="20" t="s">
        <v>22</v>
      </c>
      <c r="E5" s="20" t="s">
        <v>23</v>
      </c>
    </row>
    <row r="6" spans="1:6" ht="45" customHeight="1" x14ac:dyDescent="0.2">
      <c r="A6" s="168" t="s">
        <v>736</v>
      </c>
      <c r="B6" s="21"/>
      <c r="C6" s="21"/>
      <c r="D6" s="23" t="s">
        <v>737</v>
      </c>
      <c r="E6" s="23" t="s">
        <v>738</v>
      </c>
    </row>
    <row r="7" spans="1:6" ht="45" customHeight="1" x14ac:dyDescent="0.2">
      <c r="A7" s="168" t="s">
        <v>739</v>
      </c>
      <c r="B7" s="23" t="s">
        <v>740</v>
      </c>
      <c r="C7" s="22" t="s">
        <v>741</v>
      </c>
      <c r="D7" s="23" t="s">
        <v>737</v>
      </c>
      <c r="E7" s="23" t="s">
        <v>742</v>
      </c>
    </row>
    <row r="8" spans="1:6" ht="45" customHeight="1" x14ac:dyDescent="0.2">
      <c r="A8" s="168" t="s">
        <v>26</v>
      </c>
      <c r="B8" s="21"/>
      <c r="C8" s="21"/>
      <c r="D8" s="23" t="s">
        <v>737</v>
      </c>
      <c r="E8" s="23" t="s">
        <v>738</v>
      </c>
    </row>
    <row r="9" spans="1:6" ht="25.5" customHeight="1" x14ac:dyDescent="0.2">
      <c r="A9" s="105" t="s">
        <v>24</v>
      </c>
      <c r="B9" s="234" t="s">
        <v>25</v>
      </c>
      <c r="C9" s="235"/>
      <c r="D9" s="235"/>
      <c r="E9" s="236"/>
    </row>
    <row r="10" spans="1:6" x14ac:dyDescent="0.2">
      <c r="A10" s="12"/>
      <c r="B10" s="11"/>
      <c r="C10" s="11"/>
      <c r="D10" s="11"/>
      <c r="E10" s="11"/>
    </row>
    <row r="11" spans="1:6" x14ac:dyDescent="0.2">
      <c r="B11" s="11"/>
      <c r="C11" s="11"/>
      <c r="D11" s="11"/>
      <c r="E11" s="11"/>
    </row>
    <row r="12" spans="1:6" ht="22.5" customHeight="1" x14ac:dyDescent="0.2">
      <c r="A12" s="230" t="s">
        <v>73</v>
      </c>
      <c r="B12" s="272"/>
      <c r="C12" s="272"/>
      <c r="D12" s="272"/>
      <c r="E12" s="272"/>
      <c r="F12" s="231"/>
    </row>
    <row r="13" spans="1:6" ht="22.5" customHeight="1" x14ac:dyDescent="0.2">
      <c r="A13" s="230" t="s">
        <v>5</v>
      </c>
      <c r="B13" s="272"/>
      <c r="C13" s="272"/>
      <c r="D13" s="272"/>
      <c r="E13" s="272"/>
      <c r="F13" s="231"/>
    </row>
    <row r="14" spans="1:6" ht="33" customHeight="1" x14ac:dyDescent="0.2">
      <c r="A14" s="20" t="s">
        <v>74</v>
      </c>
      <c r="B14" s="20" t="s">
        <v>6</v>
      </c>
      <c r="C14" s="20" t="s">
        <v>7</v>
      </c>
      <c r="D14" s="20" t="s">
        <v>8</v>
      </c>
      <c r="E14" s="20" t="s">
        <v>9</v>
      </c>
      <c r="F14" s="20" t="s">
        <v>10</v>
      </c>
    </row>
    <row r="15" spans="1:6" ht="22.5" customHeight="1" x14ac:dyDescent="0.2">
      <c r="A15" s="1" t="s">
        <v>743</v>
      </c>
      <c r="B15" s="10">
        <v>1.0089999999999999</v>
      </c>
      <c r="C15" s="10">
        <v>1.008</v>
      </c>
      <c r="D15" s="10">
        <v>1.006</v>
      </c>
      <c r="E15" s="10">
        <v>1.0069999999999999</v>
      </c>
      <c r="F15" s="10"/>
    </row>
    <row r="16" spans="1:6" ht="22.5" customHeight="1" x14ac:dyDescent="0.2">
      <c r="A16" s="1" t="s">
        <v>744</v>
      </c>
      <c r="B16" s="10">
        <v>1.014</v>
      </c>
      <c r="C16" s="10">
        <v>1.014</v>
      </c>
      <c r="D16" s="10">
        <v>1.0129999999999999</v>
      </c>
      <c r="E16" s="10">
        <v>1.0129999999999999</v>
      </c>
      <c r="F16" s="10"/>
    </row>
    <row r="17" spans="1:6" ht="22.5" customHeight="1" x14ac:dyDescent="0.2">
      <c r="A17" s="1" t="s">
        <v>745</v>
      </c>
      <c r="B17" s="10">
        <v>1.02</v>
      </c>
      <c r="C17" s="10">
        <v>1.0189999999999999</v>
      </c>
      <c r="D17" s="10">
        <v>1.016</v>
      </c>
      <c r="E17" s="10">
        <v>1.0169999999999999</v>
      </c>
      <c r="F17" s="10"/>
    </row>
    <row r="18" spans="1:6" ht="22.5" customHeight="1" x14ac:dyDescent="0.2">
      <c r="A18" s="1" t="s">
        <v>746</v>
      </c>
      <c r="B18" s="10">
        <v>1.0229999999999999</v>
      </c>
      <c r="C18" s="10">
        <v>1.022</v>
      </c>
      <c r="D18" s="10">
        <v>1.018</v>
      </c>
      <c r="E18" s="10">
        <v>1.0189999999999999</v>
      </c>
      <c r="F18" s="10"/>
    </row>
    <row r="19" spans="1:6" ht="22.5" customHeight="1" x14ac:dyDescent="0.2">
      <c r="A19" s="1" t="s">
        <v>747</v>
      </c>
      <c r="B19" s="10">
        <v>1.034</v>
      </c>
      <c r="C19" s="10">
        <v>1.032</v>
      </c>
      <c r="D19" s="10">
        <v>1.028</v>
      </c>
      <c r="E19" s="10">
        <v>1.0289999999999999</v>
      </c>
      <c r="F19" s="10"/>
    </row>
    <row r="20" spans="1:6" ht="56.25" customHeight="1" x14ac:dyDescent="0.2">
      <c r="A20" s="1" t="s">
        <v>748</v>
      </c>
      <c r="B20" s="10">
        <v>1.048</v>
      </c>
      <c r="C20" s="10">
        <v>1.0449999999999999</v>
      </c>
      <c r="D20" s="10">
        <v>1.036</v>
      </c>
      <c r="E20" s="10">
        <v>1.04</v>
      </c>
      <c r="F20" s="212" t="s">
        <v>881</v>
      </c>
    </row>
    <row r="21" spans="1:6" ht="56.25" customHeight="1" x14ac:dyDescent="0.2">
      <c r="A21" s="1" t="s">
        <v>749</v>
      </c>
      <c r="B21" s="10">
        <v>1.0649999999999999</v>
      </c>
      <c r="C21" s="10">
        <v>1.0629999999999999</v>
      </c>
      <c r="D21" s="10">
        <v>1.0609999999999999</v>
      </c>
      <c r="E21" s="10">
        <v>1.0589999999999999</v>
      </c>
      <c r="F21" s="212" t="s">
        <v>880</v>
      </c>
    </row>
    <row r="22" spans="1:6" ht="56.25" customHeight="1" x14ac:dyDescent="0.2">
      <c r="A22" s="1" t="s">
        <v>750</v>
      </c>
      <c r="B22" s="10">
        <v>1.0920000000000001</v>
      </c>
      <c r="C22" s="10">
        <v>1.087</v>
      </c>
      <c r="D22" s="10">
        <v>1.0760000000000001</v>
      </c>
      <c r="E22" s="10">
        <v>1.079</v>
      </c>
      <c r="F22" s="212" t="s">
        <v>879</v>
      </c>
    </row>
    <row r="24" spans="1:6" ht="22.5" customHeight="1" x14ac:dyDescent="0.2">
      <c r="A24" s="230" t="s">
        <v>75</v>
      </c>
      <c r="B24" s="272"/>
      <c r="C24" s="272"/>
      <c r="D24" s="272"/>
      <c r="E24" s="272"/>
      <c r="F24" s="231"/>
    </row>
    <row r="25" spans="1:6" ht="22.5" customHeight="1" x14ac:dyDescent="0.2">
      <c r="A25" s="230" t="s">
        <v>17</v>
      </c>
      <c r="B25" s="272"/>
      <c r="C25" s="272"/>
      <c r="D25" s="272"/>
      <c r="E25" s="272"/>
      <c r="F25" s="231"/>
    </row>
    <row r="26" spans="1:6" ht="33" customHeight="1" x14ac:dyDescent="0.2">
      <c r="A26" s="20" t="s">
        <v>11</v>
      </c>
      <c r="B26" s="20" t="s">
        <v>6</v>
      </c>
      <c r="C26" s="20" t="s">
        <v>7</v>
      </c>
      <c r="D26" s="20" t="s">
        <v>8</v>
      </c>
      <c r="E26" s="20" t="s">
        <v>9</v>
      </c>
      <c r="F26" s="20" t="s">
        <v>10</v>
      </c>
    </row>
    <row r="27" spans="1:6" ht="22.5" customHeight="1" x14ac:dyDescent="0.2">
      <c r="A27" s="1" t="s">
        <v>12</v>
      </c>
      <c r="B27" s="10"/>
      <c r="C27" s="10"/>
      <c r="D27" s="10"/>
      <c r="E27" s="10"/>
      <c r="F27" s="10"/>
    </row>
    <row r="28" spans="1:6" ht="22.5" customHeight="1" x14ac:dyDescent="0.2">
      <c r="A28" s="1" t="s">
        <v>13</v>
      </c>
      <c r="B28" s="10"/>
      <c r="C28" s="10"/>
      <c r="D28" s="10"/>
      <c r="E28" s="10"/>
      <c r="F28" s="10"/>
    </row>
    <row r="29" spans="1:6" ht="22.5" customHeight="1" x14ac:dyDescent="0.2">
      <c r="A29" s="1" t="s">
        <v>14</v>
      </c>
      <c r="B29" s="10"/>
      <c r="C29" s="10"/>
      <c r="D29" s="10"/>
      <c r="E29" s="10"/>
      <c r="F29" s="10"/>
    </row>
    <row r="30" spans="1:6" ht="22.5" customHeight="1" x14ac:dyDescent="0.2">
      <c r="A30" s="1" t="s">
        <v>15</v>
      </c>
      <c r="B30" s="10"/>
      <c r="C30" s="10"/>
      <c r="D30" s="10"/>
      <c r="E30" s="10"/>
      <c r="F30" s="10"/>
    </row>
    <row r="31" spans="1:6" ht="22.5" customHeight="1" x14ac:dyDescent="0.2">
      <c r="A31" s="1" t="s">
        <v>16</v>
      </c>
      <c r="B31" s="10"/>
      <c r="C31" s="10"/>
      <c r="D31" s="10"/>
      <c r="E31" s="10"/>
      <c r="F31" s="10"/>
    </row>
    <row r="33" spans="1:6" ht="22.5" customHeight="1" x14ac:dyDescent="0.2">
      <c r="A33" s="230" t="s">
        <v>75</v>
      </c>
      <c r="B33" s="272"/>
      <c r="C33" s="272"/>
      <c r="D33" s="272"/>
      <c r="E33" s="272"/>
      <c r="F33" s="231"/>
    </row>
    <row r="34" spans="1:6" ht="22.5" customHeight="1" x14ac:dyDescent="0.2">
      <c r="A34" s="230" t="s">
        <v>18</v>
      </c>
      <c r="B34" s="272"/>
      <c r="C34" s="272"/>
      <c r="D34" s="272"/>
      <c r="E34" s="272"/>
      <c r="F34" s="231"/>
    </row>
    <row r="35" spans="1:6" ht="33" customHeight="1" x14ac:dyDescent="0.2">
      <c r="A35" s="20" t="s">
        <v>11</v>
      </c>
      <c r="B35" s="20" t="s">
        <v>6</v>
      </c>
      <c r="C35" s="20" t="s">
        <v>7</v>
      </c>
      <c r="D35" s="20" t="s">
        <v>8</v>
      </c>
      <c r="E35" s="20" t="s">
        <v>9</v>
      </c>
      <c r="F35" s="20" t="s">
        <v>10</v>
      </c>
    </row>
    <row r="36" spans="1:6" ht="22.5" customHeight="1" x14ac:dyDescent="0.2">
      <c r="A36" s="1" t="s">
        <v>12</v>
      </c>
      <c r="B36" s="10"/>
      <c r="C36" s="10"/>
      <c r="D36" s="10"/>
      <c r="E36" s="10"/>
      <c r="F36" s="10"/>
    </row>
    <row r="37" spans="1:6" ht="22.5" customHeight="1" x14ac:dyDescent="0.2">
      <c r="A37" s="1" t="s">
        <v>13</v>
      </c>
      <c r="B37" s="10"/>
      <c r="C37" s="10"/>
      <c r="D37" s="10"/>
      <c r="E37" s="10"/>
      <c r="F37" s="10"/>
    </row>
    <row r="38" spans="1:6" ht="22.5" customHeight="1" x14ac:dyDescent="0.2">
      <c r="A38" s="1" t="s">
        <v>14</v>
      </c>
      <c r="B38" s="10"/>
      <c r="C38" s="10"/>
      <c r="D38" s="10"/>
      <c r="E38" s="10"/>
      <c r="F38" s="10"/>
    </row>
    <row r="39" spans="1:6" ht="22.5" customHeight="1" x14ac:dyDescent="0.2">
      <c r="A39" s="1" t="s">
        <v>15</v>
      </c>
      <c r="B39" s="10"/>
      <c r="C39" s="10"/>
      <c r="D39" s="10"/>
      <c r="E39" s="10"/>
      <c r="F39" s="10"/>
    </row>
    <row r="40" spans="1:6" ht="22.5" customHeight="1" x14ac:dyDescent="0.2">
      <c r="A40" s="1" t="s">
        <v>16</v>
      </c>
      <c r="B40" s="10"/>
      <c r="C40" s="10"/>
      <c r="D40" s="10"/>
      <c r="E40" s="10"/>
      <c r="F40" s="10"/>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2:E2"/>
    <mergeCell ref="B9:E9"/>
    <mergeCell ref="A3:E3"/>
    <mergeCell ref="A4:A5"/>
    <mergeCell ref="A34:F34"/>
    <mergeCell ref="A12:F12"/>
    <mergeCell ref="A13:F13"/>
    <mergeCell ref="A33:F33"/>
    <mergeCell ref="A24:F24"/>
    <mergeCell ref="A25:F25"/>
  </mergeCells>
  <phoneticPr fontId="10" type="noConversion"/>
  <hyperlinks>
    <hyperlink ref="A1" location="Overview!A1" display="Back to Overview" xr:uid="{00000000-0004-0000-0400-000000000000}"/>
  </hyperlinks>
  <pageMargins left="0.70866141732283472" right="0.70866141732283472" top="0.74803149606299213" bottom="0.74803149606299213" header="0.31496062992125984" footer="0.31496062992125984"/>
  <pageSetup paperSize="9" scale="61" fitToHeight="0" orientation="portrait" r:id="rId2"/>
  <headerFooter scaleWithDoc="0">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pageSetUpPr fitToPage="1"/>
  </sheetPr>
  <dimension ref="A1:Q28"/>
  <sheetViews>
    <sheetView zoomScale="80" zoomScaleNormal="80" zoomScaleSheetLayoutView="100" workbookViewId="0">
      <selection activeCell="S10" sqref="S10"/>
    </sheetView>
  </sheetViews>
  <sheetFormatPr defaultColWidth="9.140625" defaultRowHeight="27.75" customHeight="1" x14ac:dyDescent="0.2"/>
  <cols>
    <col min="1" max="2" width="16" style="2" customWidth="1"/>
    <col min="3" max="3" width="6.28515625" style="2" bestFit="1" customWidth="1"/>
    <col min="4" max="4" width="20.7109375" style="2" customWidth="1"/>
    <col min="5" max="5" width="16.42578125" style="3" customWidth="1"/>
    <col min="6" max="6" width="6.28515625" style="3" bestFit="1" customWidth="1"/>
    <col min="7" max="7" width="20.7109375" style="2" customWidth="1"/>
    <col min="8" max="8" width="50.5703125" style="3" customWidth="1"/>
    <col min="9" max="10" width="15.5703125" style="3" customWidth="1"/>
    <col min="11" max="11" width="15.5703125" style="8" customWidth="1"/>
    <col min="12" max="13" width="15.5703125" style="4" customWidth="1"/>
    <col min="14" max="17" width="15.5703125" style="2" customWidth="1"/>
    <col min="18" max="16384" width="9.140625" style="2"/>
  </cols>
  <sheetData>
    <row r="1" spans="1:17" ht="100.5" customHeight="1" x14ac:dyDescent="0.2">
      <c r="A1" s="13" t="s">
        <v>30</v>
      </c>
      <c r="B1" s="13"/>
      <c r="C1" s="13"/>
      <c r="D1" s="13"/>
      <c r="G1" s="24"/>
      <c r="H1" s="273" t="s">
        <v>170</v>
      </c>
      <c r="I1" s="274"/>
    </row>
    <row r="2" spans="1:17" ht="27.75" customHeight="1" x14ac:dyDescent="0.2">
      <c r="A2" s="238" t="s">
        <v>169</v>
      </c>
      <c r="B2" s="239"/>
      <c r="C2" s="239"/>
      <c r="D2" s="239"/>
      <c r="E2" s="239"/>
      <c r="F2" s="239"/>
      <c r="G2" s="239"/>
      <c r="H2" s="239"/>
      <c r="I2" s="239"/>
      <c r="J2" s="239"/>
      <c r="K2" s="239"/>
      <c r="L2" s="239"/>
      <c r="M2" s="239"/>
      <c r="N2" s="239"/>
      <c r="O2" s="239"/>
      <c r="P2" s="239"/>
      <c r="Q2" s="239"/>
    </row>
    <row r="3" spans="1:17" ht="17.25" customHeight="1" x14ac:dyDescent="0.2">
      <c r="A3" s="13"/>
      <c r="B3" s="13"/>
      <c r="C3" s="13"/>
      <c r="D3" s="13"/>
      <c r="G3" s="24"/>
    </row>
    <row r="4" spans="1:17" s="9" customFormat="1" ht="25.5" customHeight="1" x14ac:dyDescent="0.2">
      <c r="A4" s="275" t="str">
        <f>Overview!B4&amp; " - Effective from "&amp;Overview!D4&amp;" - "&amp;Overview!E4&amp;" new designated EHV charges"</f>
        <v>Aidien Limited - GSP_B - Effective from 1 April 2025 - Final new designated EHV charges</v>
      </c>
      <c r="B4" s="276"/>
      <c r="C4" s="276"/>
      <c r="D4" s="276"/>
      <c r="E4" s="276"/>
      <c r="F4" s="276"/>
      <c r="G4" s="276"/>
      <c r="H4" s="276"/>
      <c r="I4" s="276"/>
      <c r="J4" s="276"/>
      <c r="K4" s="276"/>
      <c r="L4" s="276"/>
      <c r="M4" s="276"/>
      <c r="N4" s="276"/>
      <c r="O4" s="276"/>
      <c r="P4" s="276"/>
      <c r="Q4" s="276"/>
    </row>
    <row r="5" spans="1:17" ht="69.75" customHeight="1" x14ac:dyDescent="0.2">
      <c r="A5" s="28" t="s">
        <v>173</v>
      </c>
      <c r="B5" s="28" t="s">
        <v>96</v>
      </c>
      <c r="C5" s="28" t="s">
        <v>64</v>
      </c>
      <c r="D5" s="28" t="s">
        <v>65</v>
      </c>
      <c r="E5" s="28" t="s">
        <v>97</v>
      </c>
      <c r="F5" s="28" t="s">
        <v>64</v>
      </c>
      <c r="G5" s="28" t="s">
        <v>66</v>
      </c>
      <c r="H5" s="60" t="s">
        <v>61</v>
      </c>
      <c r="I5" s="52" t="s">
        <v>638</v>
      </c>
      <c r="J5" s="60" t="e">
        <f>#REF!</f>
        <v>#REF!</v>
      </c>
      <c r="K5" s="60" t="e">
        <f>#REF!</f>
        <v>#REF!</v>
      </c>
      <c r="L5" s="60" t="e">
        <f>#REF!</f>
        <v>#REF!</v>
      </c>
      <c r="M5" s="60" t="e">
        <f>#REF!</f>
        <v>#REF!</v>
      </c>
      <c r="N5" s="60" t="e">
        <f>#REF!</f>
        <v>#REF!</v>
      </c>
      <c r="O5" s="60" t="e">
        <f>#REF!</f>
        <v>#REF!</v>
      </c>
      <c r="P5" s="60" t="e">
        <f>#REF!</f>
        <v>#REF!</v>
      </c>
      <c r="Q5" s="60" t="e">
        <f>#REF!</f>
        <v>#REF!</v>
      </c>
    </row>
    <row r="6" spans="1:17" ht="22.5" customHeight="1" x14ac:dyDescent="0.2">
      <c r="A6" s="45"/>
      <c r="B6" s="45" t="s">
        <v>76</v>
      </c>
      <c r="C6" s="45"/>
      <c r="D6" s="45"/>
      <c r="E6" s="46" t="s">
        <v>77</v>
      </c>
      <c r="F6" s="46"/>
      <c r="G6" s="46"/>
      <c r="H6" s="47"/>
      <c r="I6" s="47"/>
      <c r="J6" s="30"/>
      <c r="K6" s="31"/>
      <c r="L6" s="31"/>
      <c r="M6" s="31"/>
      <c r="N6" s="39"/>
      <c r="O6" s="40"/>
      <c r="P6" s="40"/>
      <c r="Q6" s="40"/>
    </row>
    <row r="7" spans="1:17" ht="22.5" customHeight="1" x14ac:dyDescent="0.2">
      <c r="A7" s="45"/>
      <c r="B7" s="45" t="s">
        <v>78</v>
      </c>
      <c r="C7" s="45"/>
      <c r="D7" s="45"/>
      <c r="E7" s="46" t="s">
        <v>87</v>
      </c>
      <c r="F7" s="46"/>
      <c r="G7" s="46"/>
      <c r="H7" s="47"/>
      <c r="I7" s="47"/>
      <c r="J7" s="30"/>
      <c r="K7" s="31"/>
      <c r="L7" s="31"/>
      <c r="M7" s="31"/>
      <c r="N7" s="39"/>
      <c r="O7" s="40"/>
      <c r="P7" s="40"/>
      <c r="Q7" s="40"/>
    </row>
    <row r="8" spans="1:17" ht="22.5" customHeight="1" x14ac:dyDescent="0.2">
      <c r="A8" s="45"/>
      <c r="B8" s="45" t="s">
        <v>79</v>
      </c>
      <c r="C8" s="45"/>
      <c r="D8" s="45"/>
      <c r="E8" s="46" t="s">
        <v>88</v>
      </c>
      <c r="F8" s="46"/>
      <c r="G8" s="46"/>
      <c r="H8" s="47"/>
      <c r="I8" s="47"/>
      <c r="J8" s="30"/>
      <c r="K8" s="31"/>
      <c r="L8" s="31"/>
      <c r="M8" s="31"/>
      <c r="N8" s="39"/>
      <c r="O8" s="40"/>
      <c r="P8" s="40"/>
      <c r="Q8" s="40"/>
    </row>
    <row r="9" spans="1:17" ht="22.5" customHeight="1" x14ac:dyDescent="0.2">
      <c r="A9" s="45"/>
      <c r="B9" s="45" t="s">
        <v>80</v>
      </c>
      <c r="C9" s="45"/>
      <c r="D9" s="45"/>
      <c r="E9" s="46" t="s">
        <v>89</v>
      </c>
      <c r="F9" s="46"/>
      <c r="G9" s="46"/>
      <c r="H9" s="47"/>
      <c r="I9" s="47"/>
      <c r="J9" s="30"/>
      <c r="K9" s="31"/>
      <c r="L9" s="31"/>
      <c r="M9" s="31"/>
      <c r="N9" s="39"/>
      <c r="O9" s="40"/>
      <c r="P9" s="40"/>
      <c r="Q9" s="40"/>
    </row>
    <row r="10" spans="1:17" ht="22.5" customHeight="1" x14ac:dyDescent="0.2">
      <c r="A10" s="45"/>
      <c r="B10" s="45" t="s">
        <v>81</v>
      </c>
      <c r="C10" s="45"/>
      <c r="D10" s="45"/>
      <c r="E10" s="46" t="s">
        <v>90</v>
      </c>
      <c r="F10" s="46"/>
      <c r="G10" s="46"/>
      <c r="H10" s="47"/>
      <c r="I10" s="47"/>
      <c r="J10" s="30"/>
      <c r="K10" s="31"/>
      <c r="L10" s="31"/>
      <c r="M10" s="31"/>
      <c r="N10" s="39"/>
      <c r="O10" s="40"/>
      <c r="P10" s="40"/>
      <c r="Q10" s="40"/>
    </row>
    <row r="11" spans="1:17" ht="22.5" customHeight="1" x14ac:dyDescent="0.2">
      <c r="A11" s="45"/>
      <c r="B11" s="45" t="s">
        <v>82</v>
      </c>
      <c r="C11" s="45"/>
      <c r="D11" s="45"/>
      <c r="E11" s="46" t="s">
        <v>91</v>
      </c>
      <c r="F11" s="46"/>
      <c r="G11" s="46"/>
      <c r="H11" s="47"/>
      <c r="I11" s="47"/>
      <c r="J11" s="30"/>
      <c r="K11" s="31"/>
      <c r="L11" s="31"/>
      <c r="M11" s="31"/>
      <c r="N11" s="39"/>
      <c r="O11" s="40"/>
      <c r="P11" s="40"/>
      <c r="Q11" s="40"/>
    </row>
    <row r="12" spans="1:17" ht="22.5" customHeight="1" x14ac:dyDescent="0.2">
      <c r="A12" s="45"/>
      <c r="B12" s="45" t="s">
        <v>83</v>
      </c>
      <c r="C12" s="45"/>
      <c r="D12" s="45"/>
      <c r="E12" s="46" t="s">
        <v>92</v>
      </c>
      <c r="F12" s="46"/>
      <c r="G12" s="46"/>
      <c r="H12" s="47"/>
      <c r="I12" s="47"/>
      <c r="J12" s="30"/>
      <c r="K12" s="31"/>
      <c r="L12" s="31"/>
      <c r="M12" s="31"/>
      <c r="N12" s="39"/>
      <c r="O12" s="40"/>
      <c r="P12" s="40"/>
      <c r="Q12" s="40"/>
    </row>
    <row r="13" spans="1:17" ht="22.5" customHeight="1" x14ac:dyDescent="0.2">
      <c r="A13" s="45"/>
      <c r="B13" s="45" t="s">
        <v>84</v>
      </c>
      <c r="C13" s="45"/>
      <c r="D13" s="45"/>
      <c r="E13" s="46" t="s">
        <v>93</v>
      </c>
      <c r="F13" s="46"/>
      <c r="G13" s="46"/>
      <c r="H13" s="47"/>
      <c r="I13" s="47"/>
      <c r="J13" s="30"/>
      <c r="K13" s="31"/>
      <c r="L13" s="31"/>
      <c r="M13" s="31"/>
      <c r="N13" s="39"/>
      <c r="O13" s="40"/>
      <c r="P13" s="40"/>
      <c r="Q13" s="40"/>
    </row>
    <row r="14" spans="1:17" ht="22.5" customHeight="1" x14ac:dyDescent="0.2">
      <c r="A14" s="45"/>
      <c r="B14" s="45" t="s">
        <v>85</v>
      </c>
      <c r="C14" s="45"/>
      <c r="D14" s="45"/>
      <c r="E14" s="46" t="s">
        <v>94</v>
      </c>
      <c r="F14" s="46"/>
      <c r="G14" s="46"/>
      <c r="H14" s="47"/>
      <c r="I14" s="47"/>
      <c r="J14" s="30"/>
      <c r="K14" s="31"/>
      <c r="L14" s="31"/>
      <c r="M14" s="31"/>
      <c r="N14" s="39"/>
      <c r="O14" s="40"/>
      <c r="P14" s="40"/>
      <c r="Q14" s="40"/>
    </row>
    <row r="15" spans="1:17" ht="22.5" customHeight="1" x14ac:dyDescent="0.2">
      <c r="A15" s="45"/>
      <c r="B15" s="45" t="s">
        <v>86</v>
      </c>
      <c r="C15" s="45"/>
      <c r="D15" s="45"/>
      <c r="E15" s="46" t="s">
        <v>95</v>
      </c>
      <c r="F15" s="46"/>
      <c r="G15" s="46"/>
      <c r="H15" s="47"/>
      <c r="I15" s="47"/>
      <c r="J15" s="30"/>
      <c r="K15" s="31"/>
      <c r="L15" s="31"/>
      <c r="M15" s="31"/>
      <c r="N15" s="39"/>
      <c r="O15" s="40"/>
      <c r="P15" s="40"/>
      <c r="Q15" s="40"/>
    </row>
    <row r="17" spans="1:17" ht="27.75" customHeight="1" x14ac:dyDescent="0.2">
      <c r="A17" s="275" t="str">
        <f>Overview!B4&amp; " - Effective from "&amp;Overview!D4&amp;" - "&amp;Overview!E4&amp;" new designated EHV line loss factors"</f>
        <v>Aidien Limited - GSP_B - Effective from 1 April 2025 - Final new designated EHV line loss factors</v>
      </c>
      <c r="B17" s="276"/>
      <c r="C17" s="276"/>
      <c r="D17" s="276"/>
      <c r="E17" s="276"/>
      <c r="F17" s="276"/>
      <c r="G17" s="276"/>
      <c r="H17" s="276"/>
      <c r="I17" s="276"/>
      <c r="J17" s="276"/>
      <c r="K17" s="276"/>
      <c r="L17" s="276"/>
      <c r="M17" s="276"/>
      <c r="N17" s="276"/>
      <c r="O17" s="276"/>
      <c r="P17" s="276"/>
      <c r="Q17" s="276"/>
    </row>
    <row r="18" spans="1:17" ht="62.25" customHeight="1" x14ac:dyDescent="0.2">
      <c r="A18" s="28" t="s">
        <v>173</v>
      </c>
      <c r="B18" s="28" t="s">
        <v>96</v>
      </c>
      <c r="C18" s="28" t="s">
        <v>64</v>
      </c>
      <c r="D18" s="28" t="s">
        <v>65</v>
      </c>
      <c r="E18" s="28" t="s">
        <v>97</v>
      </c>
      <c r="F18" s="28" t="s">
        <v>64</v>
      </c>
      <c r="G18" s="28" t="s">
        <v>66</v>
      </c>
      <c r="H18" s="60" t="s">
        <v>61</v>
      </c>
      <c r="I18" s="52" t="s">
        <v>638</v>
      </c>
      <c r="J18" s="34" t="s">
        <v>148</v>
      </c>
      <c r="K18" s="34" t="s">
        <v>147</v>
      </c>
      <c r="L18" s="34" t="s">
        <v>149</v>
      </c>
      <c r="M18" s="34" t="s">
        <v>150</v>
      </c>
      <c r="N18" s="36" t="s">
        <v>151</v>
      </c>
      <c r="O18" s="36" t="s">
        <v>152</v>
      </c>
      <c r="P18" s="36" t="s">
        <v>153</v>
      </c>
      <c r="Q18" s="36" t="s">
        <v>154</v>
      </c>
    </row>
    <row r="19" spans="1:17" ht="22.5" customHeight="1" x14ac:dyDescent="0.2">
      <c r="A19" s="45"/>
      <c r="B19" s="45" t="s">
        <v>40</v>
      </c>
      <c r="C19" s="45"/>
      <c r="D19" s="45"/>
      <c r="E19" s="46" t="s">
        <v>51</v>
      </c>
      <c r="F19" s="37"/>
      <c r="G19" s="37"/>
      <c r="H19" s="38"/>
      <c r="I19" s="38"/>
      <c r="J19" s="41"/>
      <c r="K19" s="41"/>
      <c r="L19" s="32"/>
      <c r="M19" s="33"/>
      <c r="N19" s="35"/>
      <c r="O19" s="35"/>
      <c r="P19" s="35"/>
      <c r="Q19" s="35"/>
    </row>
    <row r="20" spans="1:17" ht="22.5" customHeight="1" x14ac:dyDescent="0.2">
      <c r="A20" s="45"/>
      <c r="B20" s="45" t="s">
        <v>41</v>
      </c>
      <c r="C20" s="45"/>
      <c r="D20" s="45"/>
      <c r="E20" s="46" t="s">
        <v>52</v>
      </c>
      <c r="F20" s="37"/>
      <c r="G20" s="37"/>
      <c r="H20" s="38"/>
      <c r="I20" s="38"/>
      <c r="J20" s="41"/>
      <c r="K20" s="41"/>
      <c r="L20" s="32"/>
      <c r="M20" s="33"/>
      <c r="N20" s="35"/>
      <c r="O20" s="35"/>
      <c r="P20" s="35"/>
      <c r="Q20" s="35"/>
    </row>
    <row r="21" spans="1:17" ht="22.5" customHeight="1" x14ac:dyDescent="0.2">
      <c r="A21" s="45"/>
      <c r="B21" s="45" t="s">
        <v>42</v>
      </c>
      <c r="C21" s="45"/>
      <c r="D21" s="45"/>
      <c r="E21" s="46" t="s">
        <v>53</v>
      </c>
      <c r="F21" s="37"/>
      <c r="G21" s="37"/>
      <c r="H21" s="38"/>
      <c r="I21" s="38"/>
      <c r="J21" s="41"/>
      <c r="K21" s="41"/>
      <c r="L21" s="32"/>
      <c r="M21" s="33"/>
      <c r="N21" s="35"/>
      <c r="O21" s="35"/>
      <c r="P21" s="35"/>
      <c r="Q21" s="35"/>
    </row>
    <row r="22" spans="1:17" ht="22.5" customHeight="1" x14ac:dyDescent="0.2">
      <c r="A22" s="45"/>
      <c r="B22" s="45" t="s">
        <v>43</v>
      </c>
      <c r="C22" s="45"/>
      <c r="D22" s="45"/>
      <c r="E22" s="46" t="s">
        <v>54</v>
      </c>
      <c r="F22" s="37"/>
      <c r="G22" s="37"/>
      <c r="H22" s="38"/>
      <c r="I22" s="38"/>
      <c r="J22" s="41"/>
      <c r="K22" s="41"/>
      <c r="L22" s="32"/>
      <c r="M22" s="33"/>
      <c r="N22" s="35"/>
      <c r="O22" s="35"/>
      <c r="P22" s="35"/>
      <c r="Q22" s="35"/>
    </row>
    <row r="23" spans="1:17" ht="22.5" customHeight="1" x14ac:dyDescent="0.2">
      <c r="A23" s="45"/>
      <c r="B23" s="45" t="s">
        <v>44</v>
      </c>
      <c r="C23" s="45"/>
      <c r="D23" s="45"/>
      <c r="E23" s="46" t="s">
        <v>55</v>
      </c>
      <c r="F23" s="37"/>
      <c r="G23" s="37"/>
      <c r="H23" s="38"/>
      <c r="I23" s="38"/>
      <c r="J23" s="41"/>
      <c r="K23" s="41"/>
      <c r="L23" s="32"/>
      <c r="M23" s="33"/>
      <c r="N23" s="35"/>
      <c r="O23" s="35"/>
      <c r="P23" s="35"/>
      <c r="Q23" s="35"/>
    </row>
    <row r="24" spans="1:17" ht="22.5" customHeight="1" x14ac:dyDescent="0.2">
      <c r="A24" s="45"/>
      <c r="B24" s="45" t="s">
        <v>45</v>
      </c>
      <c r="C24" s="45"/>
      <c r="D24" s="45"/>
      <c r="E24" s="46" t="s">
        <v>56</v>
      </c>
      <c r="F24" s="37"/>
      <c r="G24" s="37"/>
      <c r="H24" s="38"/>
      <c r="I24" s="38"/>
      <c r="J24" s="41"/>
      <c r="K24" s="41"/>
      <c r="L24" s="32"/>
      <c r="M24" s="33"/>
      <c r="N24" s="35"/>
      <c r="O24" s="35"/>
      <c r="P24" s="35"/>
      <c r="Q24" s="35"/>
    </row>
    <row r="25" spans="1:17" ht="22.5" customHeight="1" x14ac:dyDescent="0.2">
      <c r="A25" s="45"/>
      <c r="B25" s="45" t="s">
        <v>46</v>
      </c>
      <c r="C25" s="45"/>
      <c r="D25" s="45"/>
      <c r="E25" s="46" t="s">
        <v>57</v>
      </c>
      <c r="F25" s="37"/>
      <c r="G25" s="37"/>
      <c r="H25" s="38"/>
      <c r="I25" s="38"/>
      <c r="J25" s="41"/>
      <c r="K25" s="41"/>
      <c r="L25" s="32"/>
      <c r="M25" s="33"/>
      <c r="N25" s="35"/>
      <c r="O25" s="35"/>
      <c r="P25" s="35"/>
      <c r="Q25" s="35"/>
    </row>
    <row r="26" spans="1:17" ht="22.5" customHeight="1" x14ac:dyDescent="0.2">
      <c r="A26" s="45"/>
      <c r="B26" s="45" t="s">
        <v>47</v>
      </c>
      <c r="C26" s="45"/>
      <c r="D26" s="45"/>
      <c r="E26" s="46" t="s">
        <v>58</v>
      </c>
      <c r="F26" s="37"/>
      <c r="G26" s="37"/>
      <c r="H26" s="38"/>
      <c r="I26" s="38"/>
      <c r="J26" s="41"/>
      <c r="K26" s="41"/>
      <c r="L26" s="32"/>
      <c r="M26" s="33"/>
      <c r="N26" s="35"/>
      <c r="O26" s="35"/>
      <c r="P26" s="35"/>
      <c r="Q26" s="35"/>
    </row>
    <row r="27" spans="1:17" ht="22.5" customHeight="1" x14ac:dyDescent="0.2">
      <c r="A27" s="45"/>
      <c r="B27" s="45" t="s">
        <v>48</v>
      </c>
      <c r="C27" s="45"/>
      <c r="D27" s="45"/>
      <c r="E27" s="46" t="s">
        <v>59</v>
      </c>
      <c r="F27" s="37"/>
      <c r="G27" s="37"/>
      <c r="H27" s="38"/>
      <c r="I27" s="38"/>
      <c r="J27" s="41"/>
      <c r="K27" s="41"/>
      <c r="L27" s="32"/>
      <c r="M27" s="33"/>
      <c r="N27" s="35"/>
      <c r="O27" s="35"/>
      <c r="P27" s="35"/>
      <c r="Q27" s="35"/>
    </row>
    <row r="28" spans="1:17" ht="22.5" customHeight="1" x14ac:dyDescent="0.2">
      <c r="A28" s="45"/>
      <c r="B28" s="45" t="s">
        <v>49</v>
      </c>
      <c r="C28" s="45"/>
      <c r="D28" s="45"/>
      <c r="E28" s="46" t="s">
        <v>60</v>
      </c>
      <c r="F28" s="37"/>
      <c r="G28" s="37"/>
      <c r="H28" s="38"/>
      <c r="I28" s="38"/>
      <c r="J28" s="41"/>
      <c r="K28" s="41"/>
      <c r="L28" s="32"/>
      <c r="M28" s="33"/>
      <c r="N28" s="35"/>
      <c r="O28" s="35"/>
      <c r="P28" s="35"/>
      <c r="Q28" s="35"/>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H1:I1"/>
    <mergeCell ref="A4:Q4"/>
    <mergeCell ref="A2:Q2"/>
    <mergeCell ref="A17:Q17"/>
  </mergeCells>
  <hyperlinks>
    <hyperlink ref="A1" location="Overview!A1" display="Back to Overview" xr:uid="{00000000-0004-0000-0500-000000000000}"/>
  </hyperlinks>
  <pageMargins left="0.39370078740157483" right="0.39370078740157483" top="0.70866141732283472" bottom="0.74803149606299213" header="0.27559055118110237" footer="0.27559055118110237"/>
  <pageSetup paperSize="9" scale="33" fitToHeight="0" orientation="portrait" r:id="rId2"/>
  <headerFooter scaleWithDoc="0">
    <oddHeader>&amp;LAnnex 6 - New Designated EHV Properties. Addendum to Schedule of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E164"/>
  <sheetViews>
    <sheetView zoomScaleNormal="100" zoomScaleSheetLayoutView="100" workbookViewId="0"/>
  </sheetViews>
  <sheetFormatPr defaultColWidth="9.140625" defaultRowHeight="27.75" customHeight="1" x14ac:dyDescent="0.2"/>
  <cols>
    <col min="1" max="1" width="63.42578125" style="2" customWidth="1"/>
    <col min="2" max="2" width="19.85546875" style="3" customWidth="1"/>
    <col min="3" max="3" width="6.85546875" style="2" customWidth="1"/>
    <col min="4" max="5" width="17.5703125" style="3" customWidth="1"/>
    <col min="6" max="16384" width="9.140625" style="2"/>
  </cols>
  <sheetData>
    <row r="1" spans="1:5" ht="27.75" customHeight="1" x14ac:dyDescent="0.2">
      <c r="A1" s="13" t="s">
        <v>30</v>
      </c>
      <c r="B1" s="280"/>
      <c r="C1" s="280"/>
      <c r="D1" s="144"/>
      <c r="E1" s="144"/>
    </row>
    <row r="2" spans="1:5" ht="35.1" customHeight="1" x14ac:dyDescent="0.2">
      <c r="A2" s="277" t="str">
        <f>Overview!B4&amp; " - Effective from "&amp;Overview!D4&amp;" - "&amp;Overview!E4&amp;" Supplier of Last Resort and Eligible Bad Debt Pass-Through Costs"</f>
        <v>Aidien Limited - GSP_B - Effective from 1 April 2025 - Final Supplier of Last Resort and Eligible Bad Debt Pass-Through Costs</v>
      </c>
      <c r="B2" s="278"/>
      <c r="C2" s="278"/>
      <c r="D2" s="278"/>
      <c r="E2" s="279"/>
    </row>
    <row r="3" spans="1:5" s="63" customFormat="1" ht="21" customHeight="1" x14ac:dyDescent="0.2">
      <c r="A3" s="70"/>
      <c r="B3" s="70"/>
      <c r="C3" s="70"/>
      <c r="D3" s="70"/>
      <c r="E3" s="70"/>
    </row>
    <row r="4" spans="1:5" ht="78.75" customHeight="1" x14ac:dyDescent="0.2">
      <c r="A4" s="28" t="s">
        <v>160</v>
      </c>
      <c r="B4" s="14" t="s">
        <v>454</v>
      </c>
      <c r="C4" s="14" t="s">
        <v>35</v>
      </c>
      <c r="D4" s="14" t="s">
        <v>502</v>
      </c>
      <c r="E4" s="14" t="s">
        <v>503</v>
      </c>
    </row>
    <row r="5" spans="1:5" ht="34.5" customHeight="1" x14ac:dyDescent="0.2">
      <c r="A5" s="16" t="s">
        <v>692</v>
      </c>
      <c r="B5" s="43" t="str">
        <f>IF(IFERROR(INDEX('Annex 1 LV, HV and UMS charges'!$B$12:$B$45,MATCH($A5,'Annex 1 LV, HV and UMS charges'!$A$12:$A$310,0)),INDEX('Annex 4 LDNO charges'!$B$14:$B$203,MATCH($A5,'Annex 4 LDNO charges'!$A$14:$A$203,0)))=0,"",IFERROR(INDEX('Annex 1 LV, HV and UMS charges'!$B$12:$B$45,MATCH($A5,'Annex 1 LV, HV and UMS charges'!$A$12:$A$310,0)),INDEX('Annex 4 LDNO charges'!$B$14:$B$203,MATCH($A5,'Annex 4 LDNO charges'!$A$14:$A$203,0))))</f>
        <v>B01,B02,B03</v>
      </c>
      <c r="C5" s="152" t="s">
        <v>625</v>
      </c>
      <c r="D5" s="153">
        <v>0</v>
      </c>
      <c r="E5" s="153">
        <v>-0.02</v>
      </c>
    </row>
    <row r="6" spans="1:5" ht="30" x14ac:dyDescent="0.2">
      <c r="A6" s="16" t="s">
        <v>639</v>
      </c>
      <c r="B6" s="43" t="str">
        <f>IF(IFERROR(INDEX('Annex 1 LV, HV and UMS charges'!$B$12:$B$45,MATCH($A6,'Annex 1 LV, HV and UMS charges'!$A$12:$A$310,0)),INDEX('Annex 4 LDNO charges'!$B$14:$B$203,MATCH($A6,'Annex 4 LDNO charges'!$A$14:$A$203,0)))=0,"",IFERROR(INDEX('Annex 1 LV, HV and UMS charges'!$B$12:$B$45,MATCH($A6,'Annex 1 LV, HV and UMS charges'!$A$12:$A$310,0)),INDEX('Annex 4 LDNO charges'!$B$14:$B$203,MATCH($A6,'Annex 4 LDNO charges'!$A$14:$A$203,0))))</f>
        <v>B07,B08,B09</v>
      </c>
      <c r="C6" s="137" t="s">
        <v>624</v>
      </c>
      <c r="D6" s="154"/>
      <c r="E6" s="153">
        <v>-0.02</v>
      </c>
    </row>
    <row r="7" spans="1:5" ht="30" x14ac:dyDescent="0.2">
      <c r="A7" s="16" t="s">
        <v>640</v>
      </c>
      <c r="B7" s="43" t="str">
        <f>IF(IFERROR(INDEX('Annex 1 LV, HV and UMS charges'!$B$12:$B$45,MATCH($A7,'Annex 1 LV, HV and UMS charges'!$A$12:$A$310,0)),INDEX('Annex 4 LDNO charges'!$B$14:$B$203,MATCH($A7,'Annex 4 LDNO charges'!$A$14:$A$203,0)))=0,"",IFERROR(INDEX('Annex 1 LV, HV and UMS charges'!$B$12:$B$45,MATCH($A7,'Annex 1 LV, HV and UMS charges'!$A$12:$A$310,0)),INDEX('Annex 4 LDNO charges'!$B$14:$B$203,MATCH($A7,'Annex 4 LDNO charges'!$A$14:$A$203,0))))</f>
        <v>B10,B11,B12</v>
      </c>
      <c r="C7" s="137" t="s">
        <v>624</v>
      </c>
      <c r="D7" s="154"/>
      <c r="E7" s="153">
        <v>-0.02</v>
      </c>
    </row>
    <row r="8" spans="1:5" ht="30" x14ac:dyDescent="0.2">
      <c r="A8" s="16" t="s">
        <v>641</v>
      </c>
      <c r="B8" s="43" t="str">
        <f>IF(IFERROR(INDEX('Annex 1 LV, HV and UMS charges'!$B$12:$B$45,MATCH($A8,'Annex 1 LV, HV and UMS charges'!$A$12:$A$310,0)),INDEX('Annex 4 LDNO charges'!$B$14:$B$203,MATCH($A8,'Annex 4 LDNO charges'!$A$14:$A$203,0)))=0,"",IFERROR(INDEX('Annex 1 LV, HV and UMS charges'!$B$12:$B$45,MATCH($A8,'Annex 1 LV, HV and UMS charges'!$A$12:$A$310,0)),INDEX('Annex 4 LDNO charges'!$B$14:$B$203,MATCH($A8,'Annex 4 LDNO charges'!$A$14:$A$203,0))))</f>
        <v>B13,B14,B15</v>
      </c>
      <c r="C8" s="137" t="s">
        <v>624</v>
      </c>
      <c r="D8" s="154"/>
      <c r="E8" s="153">
        <v>-0.02</v>
      </c>
    </row>
    <row r="9" spans="1:5" ht="30" x14ac:dyDescent="0.2">
      <c r="A9" s="16" t="s">
        <v>642</v>
      </c>
      <c r="B9" s="43" t="str">
        <f>IF(IFERROR(INDEX('Annex 1 LV, HV and UMS charges'!$B$12:$B$45,MATCH($A9,'Annex 1 LV, HV and UMS charges'!$A$12:$A$310,0)),INDEX('Annex 4 LDNO charges'!$B$14:$B$203,MATCH($A9,'Annex 4 LDNO charges'!$A$14:$A$203,0)))=0,"",IFERROR(INDEX('Annex 1 LV, HV and UMS charges'!$B$12:$B$45,MATCH($A9,'Annex 1 LV, HV and UMS charges'!$A$12:$A$310,0)),INDEX('Annex 4 LDNO charges'!$B$14:$B$203,MATCH($A9,'Annex 4 LDNO charges'!$A$14:$A$203,0))))</f>
        <v>B16,B17,B18</v>
      </c>
      <c r="C9" s="137" t="s">
        <v>624</v>
      </c>
      <c r="D9" s="154"/>
      <c r="E9" s="153">
        <v>-0.02</v>
      </c>
    </row>
    <row r="10" spans="1:5" ht="30" x14ac:dyDescent="0.2">
      <c r="A10" s="16" t="s">
        <v>643</v>
      </c>
      <c r="B10" s="43" t="str">
        <f>IF(IFERROR(INDEX('Annex 1 LV, HV and UMS charges'!$B$12:$B$45,MATCH($A10,'Annex 1 LV, HV and UMS charges'!$A$12:$A$310,0)),INDEX('Annex 4 LDNO charges'!$B$14:$B$203,MATCH($A10,'Annex 4 LDNO charges'!$A$14:$A$203,0)))=0,"",IFERROR(INDEX('Annex 1 LV, HV and UMS charges'!$B$12:$B$45,MATCH($A10,'Annex 1 LV, HV and UMS charges'!$A$12:$A$310,0)),INDEX('Annex 4 LDNO charges'!$B$14:$B$203,MATCH($A10,'Annex 4 LDNO charges'!$A$14:$A$203,0))))</f>
        <v>B19,B20,B21</v>
      </c>
      <c r="C10" s="137" t="s">
        <v>624</v>
      </c>
      <c r="D10" s="154"/>
      <c r="E10" s="153">
        <v>-0.02</v>
      </c>
    </row>
    <row r="11" spans="1:5" ht="24.95" customHeight="1" x14ac:dyDescent="0.2">
      <c r="A11" s="138" t="s">
        <v>507</v>
      </c>
      <c r="B11" s="43" t="str">
        <f>IF(IFERROR(INDEX('Annex 1 LV, HV and UMS charges'!$B$12:$B$45,MATCH($A11,'Annex 1 LV, HV and UMS charges'!$A$12:$A$310,0)),INDEX('Annex 4 LDNO charges'!$B$14:$B$203,MATCH($A11,'Annex 4 LDNO charges'!$A$14:$A$203,0)))=0,"",IFERROR(INDEX('Annex 1 LV, HV and UMS charges'!$B$12:$B$45,MATCH($A11,'Annex 1 LV, HV and UMS charges'!$A$12:$A$310,0)),INDEX('Annex 4 LDNO charges'!$B$14:$B$203,MATCH($A11,'Annex 4 LDNO charges'!$A$14:$A$203,0))))</f>
        <v>B25,B26,B27</v>
      </c>
      <c r="C11" s="137">
        <v>0</v>
      </c>
      <c r="D11" s="154"/>
      <c r="E11" s="153">
        <v>-0.02</v>
      </c>
    </row>
    <row r="12" spans="1:5" ht="24.95" customHeight="1" x14ac:dyDescent="0.2">
      <c r="A12" s="138" t="s">
        <v>508</v>
      </c>
      <c r="B12" s="43" t="str">
        <f>IF(IFERROR(INDEX('Annex 1 LV, HV and UMS charges'!$B$12:$B$45,MATCH($A12,'Annex 1 LV, HV and UMS charges'!$A$12:$A$310,0)),INDEX('Annex 4 LDNO charges'!$B$14:$B$203,MATCH($A12,'Annex 4 LDNO charges'!$A$14:$A$203,0)))=0,"",IFERROR(INDEX('Annex 1 LV, HV and UMS charges'!$B$12:$B$45,MATCH($A12,'Annex 1 LV, HV and UMS charges'!$A$12:$A$310,0)),INDEX('Annex 4 LDNO charges'!$B$14:$B$203,MATCH($A12,'Annex 4 LDNO charges'!$A$14:$A$203,0))))</f>
        <v>B28,B29,B30</v>
      </c>
      <c r="C12" s="137">
        <v>0</v>
      </c>
      <c r="D12" s="154"/>
      <c r="E12" s="153">
        <v>-0.02</v>
      </c>
    </row>
    <row r="13" spans="1:5" ht="24.95" customHeight="1" x14ac:dyDescent="0.2">
      <c r="A13" s="138" t="s">
        <v>509</v>
      </c>
      <c r="B13" s="43" t="str">
        <f>IF(IFERROR(INDEX('Annex 1 LV, HV and UMS charges'!$B$12:$B$45,MATCH($A13,'Annex 1 LV, HV and UMS charges'!$A$12:$A$310,0)),INDEX('Annex 4 LDNO charges'!$B$14:$B$203,MATCH($A13,'Annex 4 LDNO charges'!$A$14:$A$203,0)))=0,"",IFERROR(INDEX('Annex 1 LV, HV and UMS charges'!$B$12:$B$45,MATCH($A13,'Annex 1 LV, HV and UMS charges'!$A$12:$A$310,0)),INDEX('Annex 4 LDNO charges'!$B$14:$B$203,MATCH($A13,'Annex 4 LDNO charges'!$A$14:$A$203,0))))</f>
        <v>B31,B32,B33</v>
      </c>
      <c r="C13" s="137">
        <v>0</v>
      </c>
      <c r="D13" s="154"/>
      <c r="E13" s="153">
        <v>-0.02</v>
      </c>
    </row>
    <row r="14" spans="1:5" ht="24.95" customHeight="1" x14ac:dyDescent="0.2">
      <c r="A14" s="138" t="s">
        <v>510</v>
      </c>
      <c r="B14" s="43" t="str">
        <f>IF(IFERROR(INDEX('Annex 1 LV, HV and UMS charges'!$B$12:$B$45,MATCH($A14,'Annex 1 LV, HV and UMS charges'!$A$12:$A$310,0)),INDEX('Annex 4 LDNO charges'!$B$14:$B$203,MATCH($A14,'Annex 4 LDNO charges'!$A$14:$A$203,0)))=0,"",IFERROR(INDEX('Annex 1 LV, HV and UMS charges'!$B$12:$B$45,MATCH($A14,'Annex 1 LV, HV and UMS charges'!$A$12:$A$310,0)),INDEX('Annex 4 LDNO charges'!$B$14:$B$203,MATCH($A14,'Annex 4 LDNO charges'!$A$14:$A$203,0))))</f>
        <v>B34,B35,B36</v>
      </c>
      <c r="C14" s="137">
        <v>0</v>
      </c>
      <c r="D14" s="154"/>
      <c r="E14" s="153">
        <v>-0.02</v>
      </c>
    </row>
    <row r="15" spans="1:5" ht="24.95" customHeight="1" x14ac:dyDescent="0.2">
      <c r="A15" s="141" t="s">
        <v>511</v>
      </c>
      <c r="B15" s="43" t="str">
        <f>IF(IFERROR(INDEX('Annex 1 LV, HV and UMS charges'!$B$12:$B$45,MATCH($A15,'Annex 1 LV, HV and UMS charges'!$A$12:$A$310,0)),INDEX('Annex 4 LDNO charges'!$B$14:$B$203,MATCH($A15,'Annex 4 LDNO charges'!$A$14:$A$203,0)))=0,"",IFERROR(INDEX('Annex 1 LV, HV and UMS charges'!$B$12:$B$45,MATCH($A15,'Annex 1 LV, HV and UMS charges'!$A$12:$A$310,0)),INDEX('Annex 4 LDNO charges'!$B$14:$B$203,MATCH($A15,'Annex 4 LDNO charges'!$A$14:$A$203,0))))</f>
        <v>B37,B38,B39</v>
      </c>
      <c r="C15" s="137">
        <v>0</v>
      </c>
      <c r="D15" s="154"/>
      <c r="E15" s="153">
        <v>-0.02</v>
      </c>
    </row>
    <row r="16" spans="1:5" ht="24.95" customHeight="1" x14ac:dyDescent="0.2">
      <c r="A16" s="141" t="s">
        <v>512</v>
      </c>
      <c r="B16" s="43" t="str">
        <f>IF(IFERROR(INDEX('Annex 1 LV, HV and UMS charges'!$B$12:$B$45,MATCH($A16,'Annex 1 LV, HV and UMS charges'!$A$12:$A$310,0)),INDEX('Annex 4 LDNO charges'!$B$14:$B$203,MATCH($A16,'Annex 4 LDNO charges'!$A$14:$A$203,0)))=0,"",IFERROR(INDEX('Annex 1 LV, HV and UMS charges'!$B$12:$B$45,MATCH($A16,'Annex 1 LV, HV and UMS charges'!$A$12:$A$310,0)),INDEX('Annex 4 LDNO charges'!$B$14:$B$203,MATCH($A16,'Annex 4 LDNO charges'!$A$14:$A$203,0))))</f>
        <v>B40,B41</v>
      </c>
      <c r="C16" s="137">
        <v>0</v>
      </c>
      <c r="D16" s="154"/>
      <c r="E16" s="153">
        <v>-0.02</v>
      </c>
    </row>
    <row r="17" spans="1:5" ht="24.95" customHeight="1" x14ac:dyDescent="0.2">
      <c r="A17" s="141" t="s">
        <v>513</v>
      </c>
      <c r="B17" s="43" t="str">
        <f>IF(IFERROR(INDEX('Annex 1 LV, HV and UMS charges'!$B$12:$B$45,MATCH($A17,'Annex 1 LV, HV and UMS charges'!$A$12:$A$310,0)),INDEX('Annex 4 LDNO charges'!$B$14:$B$203,MATCH($A17,'Annex 4 LDNO charges'!$A$14:$A$203,0)))=0,"",IFERROR(INDEX('Annex 1 LV, HV and UMS charges'!$B$12:$B$45,MATCH($A17,'Annex 1 LV, HV and UMS charges'!$A$12:$A$310,0)),INDEX('Annex 4 LDNO charges'!$B$14:$B$203,MATCH($A17,'Annex 4 LDNO charges'!$A$14:$A$203,0))))</f>
        <v>B42,B43</v>
      </c>
      <c r="C17" s="137">
        <v>0</v>
      </c>
      <c r="D17" s="154"/>
      <c r="E17" s="153">
        <v>-0.02</v>
      </c>
    </row>
    <row r="18" spans="1:5" ht="24.95" customHeight="1" x14ac:dyDescent="0.2">
      <c r="A18" s="141" t="s">
        <v>514</v>
      </c>
      <c r="B18" s="43" t="str">
        <f>IF(IFERROR(INDEX('Annex 1 LV, HV and UMS charges'!$B$12:$B$45,MATCH($A18,'Annex 1 LV, HV and UMS charges'!$A$12:$A$310,0)),INDEX('Annex 4 LDNO charges'!$B$14:$B$203,MATCH($A18,'Annex 4 LDNO charges'!$A$14:$A$203,0)))=0,"",IFERROR(INDEX('Annex 1 LV, HV and UMS charges'!$B$12:$B$45,MATCH($A18,'Annex 1 LV, HV and UMS charges'!$A$12:$A$310,0)),INDEX('Annex 4 LDNO charges'!$B$14:$B$203,MATCH($A18,'Annex 4 LDNO charges'!$A$14:$A$203,0))))</f>
        <v>B44,B45</v>
      </c>
      <c r="C18" s="137">
        <v>0</v>
      </c>
      <c r="D18" s="154"/>
      <c r="E18" s="153">
        <v>-0.02</v>
      </c>
    </row>
    <row r="19" spans="1:5" ht="24.95" customHeight="1" x14ac:dyDescent="0.2">
      <c r="A19" s="141" t="s">
        <v>515</v>
      </c>
      <c r="B19" s="43" t="str">
        <f>IF(IFERROR(INDEX('Annex 1 LV, HV and UMS charges'!$B$12:$B$45,MATCH($A19,'Annex 1 LV, HV and UMS charges'!$A$12:$A$310,0)),INDEX('Annex 4 LDNO charges'!$B$14:$B$203,MATCH($A19,'Annex 4 LDNO charges'!$A$14:$A$203,0)))=0,"",IFERROR(INDEX('Annex 1 LV, HV and UMS charges'!$B$12:$B$45,MATCH($A19,'Annex 1 LV, HV and UMS charges'!$A$12:$A$310,0)),INDEX('Annex 4 LDNO charges'!$B$14:$B$203,MATCH($A19,'Annex 4 LDNO charges'!$A$14:$A$203,0))))</f>
        <v>B46,B47</v>
      </c>
      <c r="C19" s="137">
        <v>0</v>
      </c>
      <c r="D19" s="154"/>
      <c r="E19" s="153">
        <v>-0.02</v>
      </c>
    </row>
    <row r="20" spans="1:5" ht="24.95" customHeight="1" x14ac:dyDescent="0.2">
      <c r="A20" s="141" t="s">
        <v>516</v>
      </c>
      <c r="B20" s="43" t="str">
        <f>IF(IFERROR(INDEX('Annex 1 LV, HV and UMS charges'!$B$12:$B$45,MATCH($A20,'Annex 1 LV, HV and UMS charges'!$A$12:$A$310,0)),INDEX('Annex 4 LDNO charges'!$B$14:$B$203,MATCH($A20,'Annex 4 LDNO charges'!$A$14:$A$203,0)))=0,"",IFERROR(INDEX('Annex 1 LV, HV and UMS charges'!$B$12:$B$45,MATCH($A20,'Annex 1 LV, HV and UMS charges'!$A$12:$A$310,0)),INDEX('Annex 4 LDNO charges'!$B$14:$B$203,MATCH($A20,'Annex 4 LDNO charges'!$A$14:$A$203,0))))</f>
        <v>B48,B49</v>
      </c>
      <c r="C20" s="137">
        <v>0</v>
      </c>
      <c r="D20" s="154"/>
      <c r="E20" s="153">
        <v>-0.02</v>
      </c>
    </row>
    <row r="21" spans="1:5" ht="24.95" customHeight="1" x14ac:dyDescent="0.2">
      <c r="A21" s="141" t="s">
        <v>517</v>
      </c>
      <c r="B21" s="43" t="str">
        <f>IF(IFERROR(INDEX('Annex 1 LV, HV and UMS charges'!$B$12:$B$45,MATCH($A21,'Annex 1 LV, HV and UMS charges'!$A$12:$A$310,0)),INDEX('Annex 4 LDNO charges'!$B$14:$B$203,MATCH($A21,'Annex 4 LDNO charges'!$A$14:$A$203,0)))=0,"",IFERROR(INDEX('Annex 1 LV, HV and UMS charges'!$B$12:$B$45,MATCH($A21,'Annex 1 LV, HV and UMS charges'!$A$12:$A$310,0)),INDEX('Annex 4 LDNO charges'!$B$14:$B$203,MATCH($A21,'Annex 4 LDNO charges'!$A$14:$A$203,0))))</f>
        <v>B50,B51</v>
      </c>
      <c r="C21" s="137">
        <v>0</v>
      </c>
      <c r="D21" s="154"/>
      <c r="E21" s="153">
        <v>-0.02</v>
      </c>
    </row>
    <row r="22" spans="1:5" ht="24.95" customHeight="1" x14ac:dyDescent="0.2">
      <c r="A22" s="141" t="s">
        <v>518</v>
      </c>
      <c r="B22" s="43" t="str">
        <f>IF(IFERROR(INDEX('Annex 1 LV, HV and UMS charges'!$B$12:$B$45,MATCH($A22,'Annex 1 LV, HV and UMS charges'!$A$12:$A$310,0)),INDEX('Annex 4 LDNO charges'!$B$14:$B$203,MATCH($A22,'Annex 4 LDNO charges'!$A$14:$A$203,0)))=0,"",IFERROR(INDEX('Annex 1 LV, HV and UMS charges'!$B$12:$B$45,MATCH($A22,'Annex 1 LV, HV and UMS charges'!$A$12:$A$310,0)),INDEX('Annex 4 LDNO charges'!$B$14:$B$203,MATCH($A22,'Annex 4 LDNO charges'!$A$14:$A$203,0))))</f>
        <v>B52,B53</v>
      </c>
      <c r="C22" s="137">
        <v>0</v>
      </c>
      <c r="D22" s="154"/>
      <c r="E22" s="153">
        <v>-0.02</v>
      </c>
    </row>
    <row r="23" spans="1:5" ht="24.95" customHeight="1" x14ac:dyDescent="0.2">
      <c r="A23" s="138" t="s">
        <v>519</v>
      </c>
      <c r="B23" s="43" t="str">
        <f>IF(IFERROR(INDEX('Annex 1 LV, HV and UMS charges'!$B$12:$B$45,MATCH($A23,'Annex 1 LV, HV and UMS charges'!$A$12:$A$310,0)),INDEX('Annex 4 LDNO charges'!$B$14:$B$203,MATCH($A23,'Annex 4 LDNO charges'!$A$14:$A$203,0)))=0,"",IFERROR(INDEX('Annex 1 LV, HV and UMS charges'!$B$12:$B$45,MATCH($A23,'Annex 1 LV, HV and UMS charges'!$A$12:$A$310,0)),INDEX('Annex 4 LDNO charges'!$B$14:$B$203,MATCH($A23,'Annex 4 LDNO charges'!$A$14:$A$203,0))))</f>
        <v>B54,B55</v>
      </c>
      <c r="C23" s="137">
        <v>0</v>
      </c>
      <c r="D23" s="154"/>
      <c r="E23" s="153">
        <v>-0.02</v>
      </c>
    </row>
    <row r="24" spans="1:5" ht="24.95" customHeight="1" x14ac:dyDescent="0.2">
      <c r="A24" s="138" t="s">
        <v>520</v>
      </c>
      <c r="B24" s="43" t="str">
        <f>IF(IFERROR(INDEX('Annex 1 LV, HV and UMS charges'!$B$12:$B$45,MATCH($A24,'Annex 1 LV, HV and UMS charges'!$A$12:$A$310,0)),INDEX('Annex 4 LDNO charges'!$B$14:$B$203,MATCH($A24,'Annex 4 LDNO charges'!$A$14:$A$203,0)))=0,"",IFERROR(INDEX('Annex 1 LV, HV and UMS charges'!$B$12:$B$45,MATCH($A24,'Annex 1 LV, HV and UMS charges'!$A$12:$A$310,0)),INDEX('Annex 4 LDNO charges'!$B$14:$B$203,MATCH($A24,'Annex 4 LDNO charges'!$A$14:$A$203,0))))</f>
        <v>B56,B57</v>
      </c>
      <c r="C24" s="137">
        <v>0</v>
      </c>
      <c r="D24" s="154"/>
      <c r="E24" s="153">
        <v>-0.02</v>
      </c>
    </row>
    <row r="25" spans="1:5" ht="24.95" customHeight="1" x14ac:dyDescent="0.2">
      <c r="A25" s="138" t="s">
        <v>521</v>
      </c>
      <c r="B25" s="43" t="str">
        <f>IF(IFERROR(INDEX('Annex 1 LV, HV and UMS charges'!$B$12:$B$45,MATCH($A25,'Annex 1 LV, HV and UMS charges'!$A$12:$A$310,0)),INDEX('Annex 4 LDNO charges'!$B$14:$B$203,MATCH($A25,'Annex 4 LDNO charges'!$A$14:$A$203,0)))=0,"",IFERROR(INDEX('Annex 1 LV, HV and UMS charges'!$B$12:$B$45,MATCH($A25,'Annex 1 LV, HV and UMS charges'!$A$12:$A$310,0)),INDEX('Annex 4 LDNO charges'!$B$14:$B$203,MATCH($A25,'Annex 4 LDNO charges'!$A$14:$A$203,0))))</f>
        <v>B58,B59</v>
      </c>
      <c r="C25" s="137">
        <v>0</v>
      </c>
      <c r="D25" s="154"/>
      <c r="E25" s="153">
        <v>-0.02</v>
      </c>
    </row>
    <row r="26" spans="1:5" ht="24.95" customHeight="1" x14ac:dyDescent="0.2">
      <c r="A26" s="138" t="s">
        <v>644</v>
      </c>
      <c r="B26" s="43" t="str">
        <f>IF(IFERROR(INDEX('Annex 1 LV, HV and UMS charges'!$B$12:$B$45,MATCH($A26,'Annex 1 LV, HV and UMS charges'!$A$12:$A$310,0)),INDEX('Annex 4 LDNO charges'!$B$14:$B$203,MATCH($A26,'Annex 4 LDNO charges'!$A$14:$A$203,0)))=0,"",IFERROR(INDEX('Annex 1 LV, HV and UMS charges'!$B$12:$B$45,MATCH($A26,'Annex 1 LV, HV and UMS charges'!$A$12:$A$310,0)),INDEX('Annex 4 LDNO charges'!$B$14:$B$203,MATCH($A26,'Annex 4 LDNO charges'!$A$14:$A$203,0))))</f>
        <v>B01</v>
      </c>
      <c r="C26" s="152" t="s">
        <v>625</v>
      </c>
      <c r="D26" s="153">
        <v>0</v>
      </c>
      <c r="E26" s="153">
        <v>-0.02</v>
      </c>
    </row>
    <row r="27" spans="1:5" ht="24.95" customHeight="1" x14ac:dyDescent="0.2">
      <c r="A27" s="138" t="s">
        <v>645</v>
      </c>
      <c r="B27" s="43" t="str">
        <f>IF(IFERROR(INDEX('Annex 1 LV, HV and UMS charges'!$B$12:$B$45,MATCH($A27,'Annex 1 LV, HV and UMS charges'!$A$12:$A$310,0)),INDEX('Annex 4 LDNO charges'!$B$14:$B$203,MATCH($A27,'Annex 4 LDNO charges'!$A$14:$A$203,0)))=0,"",IFERROR(INDEX('Annex 1 LV, HV and UMS charges'!$B$12:$B$45,MATCH($A27,'Annex 1 LV, HV and UMS charges'!$A$12:$A$310,0)),INDEX('Annex 4 LDNO charges'!$B$14:$B$203,MATCH($A27,'Annex 4 LDNO charges'!$A$14:$A$203,0))))</f>
        <v>B07</v>
      </c>
      <c r="C27" s="137" t="s">
        <v>624</v>
      </c>
      <c r="D27" s="154"/>
      <c r="E27" s="153">
        <v>-0.02</v>
      </c>
    </row>
    <row r="28" spans="1:5" ht="24.95" customHeight="1" x14ac:dyDescent="0.2">
      <c r="A28" s="138" t="s">
        <v>646</v>
      </c>
      <c r="B28" s="43" t="str">
        <f>IF(IFERROR(INDEX('Annex 1 LV, HV and UMS charges'!$B$12:$B$45,MATCH($A28,'Annex 1 LV, HV and UMS charges'!$A$12:$A$310,0)),INDEX('Annex 4 LDNO charges'!$B$14:$B$203,MATCH($A28,'Annex 4 LDNO charges'!$A$14:$A$203,0)))=0,"",IFERROR(INDEX('Annex 1 LV, HV and UMS charges'!$B$12:$B$45,MATCH($A28,'Annex 1 LV, HV and UMS charges'!$A$12:$A$310,0)),INDEX('Annex 4 LDNO charges'!$B$14:$B$203,MATCH($A28,'Annex 4 LDNO charges'!$A$14:$A$203,0))))</f>
        <v>B10</v>
      </c>
      <c r="C28" s="137" t="s">
        <v>624</v>
      </c>
      <c r="D28" s="154"/>
      <c r="E28" s="153">
        <v>-0.02</v>
      </c>
    </row>
    <row r="29" spans="1:5" ht="24.95" customHeight="1" x14ac:dyDescent="0.2">
      <c r="A29" s="138" t="s">
        <v>647</v>
      </c>
      <c r="B29" s="43" t="str">
        <f>IF(IFERROR(INDEX('Annex 1 LV, HV and UMS charges'!$B$12:$B$45,MATCH($A29,'Annex 1 LV, HV and UMS charges'!$A$12:$A$310,0)),INDEX('Annex 4 LDNO charges'!$B$14:$B$203,MATCH($A29,'Annex 4 LDNO charges'!$A$14:$A$203,0)))=0,"",IFERROR(INDEX('Annex 1 LV, HV and UMS charges'!$B$12:$B$45,MATCH($A29,'Annex 1 LV, HV and UMS charges'!$A$12:$A$310,0)),INDEX('Annex 4 LDNO charges'!$B$14:$B$203,MATCH($A29,'Annex 4 LDNO charges'!$A$14:$A$203,0))))</f>
        <v>B13</v>
      </c>
      <c r="C29" s="137" t="s">
        <v>624</v>
      </c>
      <c r="D29" s="154"/>
      <c r="E29" s="153">
        <v>-0.02</v>
      </c>
    </row>
    <row r="30" spans="1:5" ht="24.95" customHeight="1" x14ac:dyDescent="0.2">
      <c r="A30" s="138" t="s">
        <v>648</v>
      </c>
      <c r="B30" s="43" t="str">
        <f>IF(IFERROR(INDEX('Annex 1 LV, HV and UMS charges'!$B$12:$B$45,MATCH($A30,'Annex 1 LV, HV and UMS charges'!$A$12:$A$310,0)),INDEX('Annex 4 LDNO charges'!$B$14:$B$203,MATCH($A30,'Annex 4 LDNO charges'!$A$14:$A$203,0)))=0,"",IFERROR(INDEX('Annex 1 LV, HV and UMS charges'!$B$12:$B$45,MATCH($A30,'Annex 1 LV, HV and UMS charges'!$A$12:$A$310,0)),INDEX('Annex 4 LDNO charges'!$B$14:$B$203,MATCH($A30,'Annex 4 LDNO charges'!$A$14:$A$203,0))))</f>
        <v>B16</v>
      </c>
      <c r="C30" s="137" t="s">
        <v>624</v>
      </c>
      <c r="D30" s="154"/>
      <c r="E30" s="153">
        <v>-0.02</v>
      </c>
    </row>
    <row r="31" spans="1:5" ht="24.95" customHeight="1" x14ac:dyDescent="0.2">
      <c r="A31" s="138" t="s">
        <v>649</v>
      </c>
      <c r="B31" s="43" t="str">
        <f>IF(IFERROR(INDEX('Annex 1 LV, HV and UMS charges'!$B$12:$B$45,MATCH($A31,'Annex 1 LV, HV and UMS charges'!$A$12:$A$310,0)),INDEX('Annex 4 LDNO charges'!$B$14:$B$203,MATCH($A31,'Annex 4 LDNO charges'!$A$14:$A$203,0)))=0,"",IFERROR(INDEX('Annex 1 LV, HV and UMS charges'!$B$12:$B$45,MATCH($A31,'Annex 1 LV, HV and UMS charges'!$A$12:$A$310,0)),INDEX('Annex 4 LDNO charges'!$B$14:$B$203,MATCH($A31,'Annex 4 LDNO charges'!$A$14:$A$203,0))))</f>
        <v>B19</v>
      </c>
      <c r="C31" s="137" t="s">
        <v>624</v>
      </c>
      <c r="D31" s="154"/>
      <c r="E31" s="153">
        <v>-0.02</v>
      </c>
    </row>
    <row r="32" spans="1:5" ht="24.95" customHeight="1" x14ac:dyDescent="0.2">
      <c r="A32" s="138" t="s">
        <v>522</v>
      </c>
      <c r="B32" s="43" t="str">
        <f>IF(IFERROR(INDEX('Annex 1 LV, HV and UMS charges'!$B$12:$B$45,MATCH($A32,'Annex 1 LV, HV and UMS charges'!$A$12:$A$310,0)),INDEX('Annex 4 LDNO charges'!$B$14:$B$203,MATCH($A32,'Annex 4 LDNO charges'!$A$14:$A$203,0)))=0,"",IFERROR(INDEX('Annex 1 LV, HV and UMS charges'!$B$12:$B$45,MATCH($A32,'Annex 1 LV, HV and UMS charges'!$A$12:$A$310,0)),INDEX('Annex 4 LDNO charges'!$B$14:$B$203,MATCH($A32,'Annex 4 LDNO charges'!$A$14:$A$203,0))))</f>
        <v>B25</v>
      </c>
      <c r="C32" s="137">
        <v>0</v>
      </c>
      <c r="D32" s="154"/>
      <c r="E32" s="153">
        <v>-0.02</v>
      </c>
    </row>
    <row r="33" spans="1:5" ht="24.95" customHeight="1" x14ac:dyDescent="0.2">
      <c r="A33" s="138" t="s">
        <v>523</v>
      </c>
      <c r="B33" s="43" t="str">
        <f>IF(IFERROR(INDEX('Annex 1 LV, HV and UMS charges'!$B$12:$B$45,MATCH($A33,'Annex 1 LV, HV and UMS charges'!$A$12:$A$310,0)),INDEX('Annex 4 LDNO charges'!$B$14:$B$203,MATCH($A33,'Annex 4 LDNO charges'!$A$14:$A$203,0)))=0,"",IFERROR(INDEX('Annex 1 LV, HV and UMS charges'!$B$12:$B$45,MATCH($A33,'Annex 1 LV, HV and UMS charges'!$A$12:$A$310,0)),INDEX('Annex 4 LDNO charges'!$B$14:$B$203,MATCH($A33,'Annex 4 LDNO charges'!$A$14:$A$203,0))))</f>
        <v>B28</v>
      </c>
      <c r="C33" s="137">
        <v>0</v>
      </c>
      <c r="D33" s="154"/>
      <c r="E33" s="153">
        <v>-0.02</v>
      </c>
    </row>
    <row r="34" spans="1:5" ht="24.95" customHeight="1" x14ac:dyDescent="0.2">
      <c r="A34" s="138" t="s">
        <v>524</v>
      </c>
      <c r="B34" s="43" t="str">
        <f>IF(IFERROR(INDEX('Annex 1 LV, HV and UMS charges'!$B$12:$B$45,MATCH($A34,'Annex 1 LV, HV and UMS charges'!$A$12:$A$310,0)),INDEX('Annex 4 LDNO charges'!$B$14:$B$203,MATCH($A34,'Annex 4 LDNO charges'!$A$14:$A$203,0)))=0,"",IFERROR(INDEX('Annex 1 LV, HV and UMS charges'!$B$12:$B$45,MATCH($A34,'Annex 1 LV, HV and UMS charges'!$A$12:$A$310,0)),INDEX('Annex 4 LDNO charges'!$B$14:$B$203,MATCH($A34,'Annex 4 LDNO charges'!$A$14:$A$203,0))))</f>
        <v>B31</v>
      </c>
      <c r="C34" s="137">
        <v>0</v>
      </c>
      <c r="D34" s="154"/>
      <c r="E34" s="153">
        <v>-0.02</v>
      </c>
    </row>
    <row r="35" spans="1:5" ht="24.95" customHeight="1" x14ac:dyDescent="0.2">
      <c r="A35" s="138" t="s">
        <v>525</v>
      </c>
      <c r="B35" s="43" t="str">
        <f>IF(IFERROR(INDEX('Annex 1 LV, HV and UMS charges'!$B$12:$B$45,MATCH($A35,'Annex 1 LV, HV and UMS charges'!$A$12:$A$310,0)),INDEX('Annex 4 LDNO charges'!$B$14:$B$203,MATCH($A35,'Annex 4 LDNO charges'!$A$14:$A$203,0)))=0,"",IFERROR(INDEX('Annex 1 LV, HV and UMS charges'!$B$12:$B$45,MATCH($A35,'Annex 1 LV, HV and UMS charges'!$A$12:$A$310,0)),INDEX('Annex 4 LDNO charges'!$B$14:$B$203,MATCH($A35,'Annex 4 LDNO charges'!$A$14:$A$203,0))))</f>
        <v>B34</v>
      </c>
      <c r="C35" s="137">
        <v>0</v>
      </c>
      <c r="D35" s="154"/>
      <c r="E35" s="153">
        <v>-0.02</v>
      </c>
    </row>
    <row r="36" spans="1:5" ht="24.95" customHeight="1" x14ac:dyDescent="0.2">
      <c r="A36" s="138" t="s">
        <v>526</v>
      </c>
      <c r="B36" s="43" t="str">
        <f>IF(IFERROR(INDEX('Annex 1 LV, HV and UMS charges'!$B$12:$B$45,MATCH($A36,'Annex 1 LV, HV and UMS charges'!$A$12:$A$310,0)),INDEX('Annex 4 LDNO charges'!$B$14:$B$203,MATCH($A36,'Annex 4 LDNO charges'!$A$14:$A$203,0)))=0,"",IFERROR(INDEX('Annex 1 LV, HV and UMS charges'!$B$12:$B$45,MATCH($A36,'Annex 1 LV, HV and UMS charges'!$A$12:$A$310,0)),INDEX('Annex 4 LDNO charges'!$B$14:$B$203,MATCH($A36,'Annex 4 LDNO charges'!$A$14:$A$203,0))))</f>
        <v>B37</v>
      </c>
      <c r="C36" s="137">
        <v>0</v>
      </c>
      <c r="D36" s="154"/>
      <c r="E36" s="153">
        <v>-0.02</v>
      </c>
    </row>
    <row r="37" spans="1:5" ht="24.95" customHeight="1" x14ac:dyDescent="0.2">
      <c r="A37" s="141" t="s">
        <v>650</v>
      </c>
      <c r="B37" s="43" t="str">
        <f>IF(IFERROR(INDEX('Annex 1 LV, HV and UMS charges'!$B$12:$B$45,MATCH($A37,'Annex 1 LV, HV and UMS charges'!$A$12:$A$310,0)),INDEX('Annex 4 LDNO charges'!$B$14:$B$203,MATCH($A37,'Annex 4 LDNO charges'!$A$14:$A$203,0)))=0,"",IFERROR(INDEX('Annex 1 LV, HV and UMS charges'!$B$12:$B$45,MATCH($A37,'Annex 1 LV, HV and UMS charges'!$A$12:$A$310,0)),INDEX('Annex 4 LDNO charges'!$B$14:$B$203,MATCH($A37,'Annex 4 LDNO charges'!$A$14:$A$203,0))))</f>
        <v>B02</v>
      </c>
      <c r="C37" s="152" t="s">
        <v>625</v>
      </c>
      <c r="D37" s="153">
        <v>0</v>
      </c>
      <c r="E37" s="153">
        <v>-0.02</v>
      </c>
    </row>
    <row r="38" spans="1:5" ht="24.95" customHeight="1" x14ac:dyDescent="0.2">
      <c r="A38" s="138" t="s">
        <v>651</v>
      </c>
      <c r="B38" s="43" t="str">
        <f>IF(IFERROR(INDEX('Annex 1 LV, HV and UMS charges'!$B$12:$B$45,MATCH($A38,'Annex 1 LV, HV and UMS charges'!$A$12:$A$310,0)),INDEX('Annex 4 LDNO charges'!$B$14:$B$203,MATCH($A38,'Annex 4 LDNO charges'!$A$14:$A$203,0)))=0,"",IFERROR(INDEX('Annex 1 LV, HV and UMS charges'!$B$12:$B$45,MATCH($A38,'Annex 1 LV, HV and UMS charges'!$A$12:$A$310,0)),INDEX('Annex 4 LDNO charges'!$B$14:$B$203,MATCH($A38,'Annex 4 LDNO charges'!$A$14:$A$203,0))))</f>
        <v>B08</v>
      </c>
      <c r="C38" s="137" t="s">
        <v>624</v>
      </c>
      <c r="D38" s="154"/>
      <c r="E38" s="153">
        <v>-0.02</v>
      </c>
    </row>
    <row r="39" spans="1:5" ht="24.95" customHeight="1" x14ac:dyDescent="0.2">
      <c r="A39" s="138" t="s">
        <v>652</v>
      </c>
      <c r="B39" s="43" t="str">
        <f>IF(IFERROR(INDEX('Annex 1 LV, HV and UMS charges'!$B$12:$B$45,MATCH($A39,'Annex 1 LV, HV and UMS charges'!$A$12:$A$310,0)),INDEX('Annex 4 LDNO charges'!$B$14:$B$203,MATCH($A39,'Annex 4 LDNO charges'!$A$14:$A$203,0)))=0,"",IFERROR(INDEX('Annex 1 LV, HV and UMS charges'!$B$12:$B$45,MATCH($A39,'Annex 1 LV, HV and UMS charges'!$A$12:$A$310,0)),INDEX('Annex 4 LDNO charges'!$B$14:$B$203,MATCH($A39,'Annex 4 LDNO charges'!$A$14:$A$203,0))))</f>
        <v>B11</v>
      </c>
      <c r="C39" s="137" t="s">
        <v>624</v>
      </c>
      <c r="D39" s="154"/>
      <c r="E39" s="153">
        <v>-0.02</v>
      </c>
    </row>
    <row r="40" spans="1:5" ht="24.95" customHeight="1" x14ac:dyDescent="0.2">
      <c r="A40" s="138" t="s">
        <v>653</v>
      </c>
      <c r="B40" s="43" t="str">
        <f>IF(IFERROR(INDEX('Annex 1 LV, HV and UMS charges'!$B$12:$B$45,MATCH($A40,'Annex 1 LV, HV and UMS charges'!$A$12:$A$310,0)),INDEX('Annex 4 LDNO charges'!$B$14:$B$203,MATCH($A40,'Annex 4 LDNO charges'!$A$14:$A$203,0)))=0,"",IFERROR(INDEX('Annex 1 LV, HV and UMS charges'!$B$12:$B$45,MATCH($A40,'Annex 1 LV, HV and UMS charges'!$A$12:$A$310,0)),INDEX('Annex 4 LDNO charges'!$B$14:$B$203,MATCH($A40,'Annex 4 LDNO charges'!$A$14:$A$203,0))))</f>
        <v>B14</v>
      </c>
      <c r="C40" s="137" t="s">
        <v>624</v>
      </c>
      <c r="D40" s="154"/>
      <c r="E40" s="153">
        <v>-0.02</v>
      </c>
    </row>
    <row r="41" spans="1:5" ht="24.95" customHeight="1" x14ac:dyDescent="0.2">
      <c r="A41" s="138" t="s">
        <v>654</v>
      </c>
      <c r="B41" s="43" t="str">
        <f>IF(IFERROR(INDEX('Annex 1 LV, HV and UMS charges'!$B$12:$B$45,MATCH($A41,'Annex 1 LV, HV and UMS charges'!$A$12:$A$310,0)),INDEX('Annex 4 LDNO charges'!$B$14:$B$203,MATCH($A41,'Annex 4 LDNO charges'!$A$14:$A$203,0)))=0,"",IFERROR(INDEX('Annex 1 LV, HV and UMS charges'!$B$12:$B$45,MATCH($A41,'Annex 1 LV, HV and UMS charges'!$A$12:$A$310,0)),INDEX('Annex 4 LDNO charges'!$B$14:$B$203,MATCH($A41,'Annex 4 LDNO charges'!$A$14:$A$203,0))))</f>
        <v>B17</v>
      </c>
      <c r="C41" s="137" t="s">
        <v>624</v>
      </c>
      <c r="D41" s="154"/>
      <c r="E41" s="153">
        <v>-0.02</v>
      </c>
    </row>
    <row r="42" spans="1:5" ht="24.95" customHeight="1" x14ac:dyDescent="0.2">
      <c r="A42" s="138" t="s">
        <v>655</v>
      </c>
      <c r="B42" s="43" t="str">
        <f>IF(IFERROR(INDEX('Annex 1 LV, HV and UMS charges'!$B$12:$B$45,MATCH($A42,'Annex 1 LV, HV and UMS charges'!$A$12:$A$310,0)),INDEX('Annex 4 LDNO charges'!$B$14:$B$203,MATCH($A42,'Annex 4 LDNO charges'!$A$14:$A$203,0)))=0,"",IFERROR(INDEX('Annex 1 LV, HV and UMS charges'!$B$12:$B$45,MATCH($A42,'Annex 1 LV, HV and UMS charges'!$A$12:$A$310,0)),INDEX('Annex 4 LDNO charges'!$B$14:$B$203,MATCH($A42,'Annex 4 LDNO charges'!$A$14:$A$203,0))))</f>
        <v>B20</v>
      </c>
      <c r="C42" s="137" t="s">
        <v>624</v>
      </c>
      <c r="D42" s="154"/>
      <c r="E42" s="153">
        <v>-0.02</v>
      </c>
    </row>
    <row r="43" spans="1:5" ht="24.95" customHeight="1" x14ac:dyDescent="0.2">
      <c r="A43" s="138" t="s">
        <v>528</v>
      </c>
      <c r="B43" s="43" t="str">
        <f>IF(IFERROR(INDEX('Annex 1 LV, HV and UMS charges'!$B$12:$B$45,MATCH($A43,'Annex 1 LV, HV and UMS charges'!$A$12:$A$310,0)),INDEX('Annex 4 LDNO charges'!$B$14:$B$203,MATCH($A43,'Annex 4 LDNO charges'!$A$14:$A$203,0)))=0,"",IFERROR(INDEX('Annex 1 LV, HV and UMS charges'!$B$12:$B$45,MATCH($A43,'Annex 1 LV, HV and UMS charges'!$A$12:$A$310,0)),INDEX('Annex 4 LDNO charges'!$B$14:$B$203,MATCH($A43,'Annex 4 LDNO charges'!$A$14:$A$203,0))))</f>
        <v>B26</v>
      </c>
      <c r="C43" s="137">
        <v>0</v>
      </c>
      <c r="D43" s="154"/>
      <c r="E43" s="153">
        <v>-0.02</v>
      </c>
    </row>
    <row r="44" spans="1:5" ht="24.95" customHeight="1" x14ac:dyDescent="0.2">
      <c r="A44" s="138" t="s">
        <v>529</v>
      </c>
      <c r="B44" s="43" t="str">
        <f>IF(IFERROR(INDEX('Annex 1 LV, HV and UMS charges'!$B$12:$B$45,MATCH($A44,'Annex 1 LV, HV and UMS charges'!$A$12:$A$310,0)),INDEX('Annex 4 LDNO charges'!$B$14:$B$203,MATCH($A44,'Annex 4 LDNO charges'!$A$14:$A$203,0)))=0,"",IFERROR(INDEX('Annex 1 LV, HV and UMS charges'!$B$12:$B$45,MATCH($A44,'Annex 1 LV, HV and UMS charges'!$A$12:$A$310,0)),INDEX('Annex 4 LDNO charges'!$B$14:$B$203,MATCH($A44,'Annex 4 LDNO charges'!$A$14:$A$203,0))))</f>
        <v>B29</v>
      </c>
      <c r="C44" s="137">
        <v>0</v>
      </c>
      <c r="D44" s="154"/>
      <c r="E44" s="153">
        <v>-0.02</v>
      </c>
    </row>
    <row r="45" spans="1:5" ht="24.95" customHeight="1" x14ac:dyDescent="0.2">
      <c r="A45" s="138" t="s">
        <v>530</v>
      </c>
      <c r="B45" s="43" t="str">
        <f>IF(IFERROR(INDEX('Annex 1 LV, HV and UMS charges'!$B$12:$B$45,MATCH($A45,'Annex 1 LV, HV and UMS charges'!$A$12:$A$310,0)),INDEX('Annex 4 LDNO charges'!$B$14:$B$203,MATCH($A45,'Annex 4 LDNO charges'!$A$14:$A$203,0)))=0,"",IFERROR(INDEX('Annex 1 LV, HV and UMS charges'!$B$12:$B$45,MATCH($A45,'Annex 1 LV, HV and UMS charges'!$A$12:$A$310,0)),INDEX('Annex 4 LDNO charges'!$B$14:$B$203,MATCH($A45,'Annex 4 LDNO charges'!$A$14:$A$203,0))))</f>
        <v>B32</v>
      </c>
      <c r="C45" s="137">
        <v>0</v>
      </c>
      <c r="D45" s="154"/>
      <c r="E45" s="153">
        <v>-0.02</v>
      </c>
    </row>
    <row r="46" spans="1:5" ht="24.95" customHeight="1" x14ac:dyDescent="0.2">
      <c r="A46" s="138" t="s">
        <v>531</v>
      </c>
      <c r="B46" s="43" t="str">
        <f>IF(IFERROR(INDEX('Annex 1 LV, HV and UMS charges'!$B$12:$B$45,MATCH($A46,'Annex 1 LV, HV and UMS charges'!$A$12:$A$310,0)),INDEX('Annex 4 LDNO charges'!$B$14:$B$203,MATCH($A46,'Annex 4 LDNO charges'!$A$14:$A$203,0)))=0,"",IFERROR(INDEX('Annex 1 LV, HV and UMS charges'!$B$12:$B$45,MATCH($A46,'Annex 1 LV, HV and UMS charges'!$A$12:$A$310,0)),INDEX('Annex 4 LDNO charges'!$B$14:$B$203,MATCH($A46,'Annex 4 LDNO charges'!$A$14:$A$203,0))))</f>
        <v>B35</v>
      </c>
      <c r="C46" s="137">
        <v>0</v>
      </c>
      <c r="D46" s="154"/>
      <c r="E46" s="153">
        <v>-0.02</v>
      </c>
    </row>
    <row r="47" spans="1:5" ht="24.95" customHeight="1" x14ac:dyDescent="0.2">
      <c r="A47" s="138" t="s">
        <v>532</v>
      </c>
      <c r="B47" s="43" t="str">
        <f>IF(IFERROR(INDEX('Annex 1 LV, HV and UMS charges'!$B$12:$B$45,MATCH($A47,'Annex 1 LV, HV and UMS charges'!$A$12:$A$310,0)),INDEX('Annex 4 LDNO charges'!$B$14:$B$203,MATCH($A47,'Annex 4 LDNO charges'!$A$14:$A$203,0)))=0,"",IFERROR(INDEX('Annex 1 LV, HV and UMS charges'!$B$12:$B$45,MATCH($A47,'Annex 1 LV, HV and UMS charges'!$A$12:$A$310,0)),INDEX('Annex 4 LDNO charges'!$B$14:$B$203,MATCH($A47,'Annex 4 LDNO charges'!$A$14:$A$203,0))))</f>
        <v>B38</v>
      </c>
      <c r="C47" s="137">
        <v>0</v>
      </c>
      <c r="D47" s="154"/>
      <c r="E47" s="153">
        <v>-0.02</v>
      </c>
    </row>
    <row r="48" spans="1:5" ht="24.95" customHeight="1" x14ac:dyDescent="0.2">
      <c r="A48" s="138" t="s">
        <v>533</v>
      </c>
      <c r="B48" s="43" t="str">
        <f>IF(IFERROR(INDEX('Annex 1 LV, HV and UMS charges'!$B$12:$B$45,MATCH($A48,'Annex 1 LV, HV and UMS charges'!$A$12:$A$310,0)),INDEX('Annex 4 LDNO charges'!$B$14:$B$203,MATCH($A48,'Annex 4 LDNO charges'!$A$14:$A$203,0)))=0,"",IFERROR(INDEX('Annex 1 LV, HV and UMS charges'!$B$12:$B$45,MATCH($A48,'Annex 1 LV, HV and UMS charges'!$A$12:$A$310,0)),INDEX('Annex 4 LDNO charges'!$B$14:$B$203,MATCH($A48,'Annex 4 LDNO charges'!$A$14:$A$203,0))))</f>
        <v>B40</v>
      </c>
      <c r="C48" s="137">
        <v>0</v>
      </c>
      <c r="D48" s="154"/>
      <c r="E48" s="153">
        <v>-0.02</v>
      </c>
    </row>
    <row r="49" spans="1:5" ht="24.95" customHeight="1" x14ac:dyDescent="0.2">
      <c r="A49" s="138" t="s">
        <v>534</v>
      </c>
      <c r="B49" s="43" t="str">
        <f>IF(IFERROR(INDEX('Annex 1 LV, HV and UMS charges'!$B$12:$B$45,MATCH($A49,'Annex 1 LV, HV and UMS charges'!$A$12:$A$310,0)),INDEX('Annex 4 LDNO charges'!$B$14:$B$203,MATCH($A49,'Annex 4 LDNO charges'!$A$14:$A$203,0)))=0,"",IFERROR(INDEX('Annex 1 LV, HV and UMS charges'!$B$12:$B$45,MATCH($A49,'Annex 1 LV, HV and UMS charges'!$A$12:$A$310,0)),INDEX('Annex 4 LDNO charges'!$B$14:$B$203,MATCH($A49,'Annex 4 LDNO charges'!$A$14:$A$203,0))))</f>
        <v>B42</v>
      </c>
      <c r="C49" s="137">
        <v>0</v>
      </c>
      <c r="D49" s="154"/>
      <c r="E49" s="153">
        <v>-0.02</v>
      </c>
    </row>
    <row r="50" spans="1:5" ht="24.95" customHeight="1" x14ac:dyDescent="0.2">
      <c r="A50" s="138" t="s">
        <v>535</v>
      </c>
      <c r="B50" s="43" t="str">
        <f>IF(IFERROR(INDEX('Annex 1 LV, HV and UMS charges'!$B$12:$B$45,MATCH($A50,'Annex 1 LV, HV and UMS charges'!$A$12:$A$310,0)),INDEX('Annex 4 LDNO charges'!$B$14:$B$203,MATCH($A50,'Annex 4 LDNO charges'!$A$14:$A$203,0)))=0,"",IFERROR(INDEX('Annex 1 LV, HV and UMS charges'!$B$12:$B$45,MATCH($A50,'Annex 1 LV, HV and UMS charges'!$A$12:$A$310,0)),INDEX('Annex 4 LDNO charges'!$B$14:$B$203,MATCH($A50,'Annex 4 LDNO charges'!$A$14:$A$203,0))))</f>
        <v>B44</v>
      </c>
      <c r="C50" s="137">
        <v>0</v>
      </c>
      <c r="D50" s="154"/>
      <c r="E50" s="153">
        <v>-0.02</v>
      </c>
    </row>
    <row r="51" spans="1:5" ht="24.95" customHeight="1" x14ac:dyDescent="0.2">
      <c r="A51" s="138" t="s">
        <v>536</v>
      </c>
      <c r="B51" s="43" t="str">
        <f>IF(IFERROR(INDEX('Annex 1 LV, HV and UMS charges'!$B$12:$B$45,MATCH($A51,'Annex 1 LV, HV and UMS charges'!$A$12:$A$310,0)),INDEX('Annex 4 LDNO charges'!$B$14:$B$203,MATCH($A51,'Annex 4 LDNO charges'!$A$14:$A$203,0)))=0,"",IFERROR(INDEX('Annex 1 LV, HV and UMS charges'!$B$12:$B$45,MATCH($A51,'Annex 1 LV, HV and UMS charges'!$A$12:$A$310,0)),INDEX('Annex 4 LDNO charges'!$B$14:$B$203,MATCH($A51,'Annex 4 LDNO charges'!$A$14:$A$203,0))))</f>
        <v>B46</v>
      </c>
      <c r="C51" s="137">
        <v>0</v>
      </c>
      <c r="D51" s="154"/>
      <c r="E51" s="153">
        <v>-0.02</v>
      </c>
    </row>
    <row r="52" spans="1:5" ht="24.95" customHeight="1" x14ac:dyDescent="0.2">
      <c r="A52" s="138" t="s">
        <v>537</v>
      </c>
      <c r="B52" s="43" t="str">
        <f>IF(IFERROR(INDEX('Annex 1 LV, HV and UMS charges'!$B$12:$B$45,MATCH($A52,'Annex 1 LV, HV and UMS charges'!$A$12:$A$310,0)),INDEX('Annex 4 LDNO charges'!$B$14:$B$203,MATCH($A52,'Annex 4 LDNO charges'!$A$14:$A$203,0)))=0,"",IFERROR(INDEX('Annex 1 LV, HV and UMS charges'!$B$12:$B$45,MATCH($A52,'Annex 1 LV, HV and UMS charges'!$A$12:$A$310,0)),INDEX('Annex 4 LDNO charges'!$B$14:$B$203,MATCH($A52,'Annex 4 LDNO charges'!$A$14:$A$203,0))))</f>
        <v>B48</v>
      </c>
      <c r="C52" s="137">
        <v>0</v>
      </c>
      <c r="D52" s="154"/>
      <c r="E52" s="153">
        <v>-0.02</v>
      </c>
    </row>
    <row r="53" spans="1:5" ht="24.95" customHeight="1" x14ac:dyDescent="0.2">
      <c r="A53" s="138" t="s">
        <v>538</v>
      </c>
      <c r="B53" s="43" t="str">
        <f>IF(IFERROR(INDEX('Annex 1 LV, HV and UMS charges'!$B$12:$B$45,MATCH($A53,'Annex 1 LV, HV and UMS charges'!$A$12:$A$310,0)),INDEX('Annex 4 LDNO charges'!$B$14:$B$203,MATCH($A53,'Annex 4 LDNO charges'!$A$14:$A$203,0)))=0,"",IFERROR(INDEX('Annex 1 LV, HV and UMS charges'!$B$12:$B$45,MATCH($A53,'Annex 1 LV, HV and UMS charges'!$A$12:$A$310,0)),INDEX('Annex 4 LDNO charges'!$B$14:$B$203,MATCH($A53,'Annex 4 LDNO charges'!$A$14:$A$203,0))))</f>
        <v>B50</v>
      </c>
      <c r="C53" s="137">
        <v>0</v>
      </c>
      <c r="D53" s="154"/>
      <c r="E53" s="153">
        <v>-0.02</v>
      </c>
    </row>
    <row r="54" spans="1:5" ht="24.95" customHeight="1" x14ac:dyDescent="0.2">
      <c r="A54" s="138" t="s">
        <v>539</v>
      </c>
      <c r="B54" s="43" t="str">
        <f>IF(IFERROR(INDEX('Annex 1 LV, HV and UMS charges'!$B$12:$B$45,MATCH($A54,'Annex 1 LV, HV and UMS charges'!$A$12:$A$310,0)),INDEX('Annex 4 LDNO charges'!$B$14:$B$203,MATCH($A54,'Annex 4 LDNO charges'!$A$14:$A$203,0)))=0,"",IFERROR(INDEX('Annex 1 LV, HV and UMS charges'!$B$12:$B$45,MATCH($A54,'Annex 1 LV, HV and UMS charges'!$A$12:$A$310,0)),INDEX('Annex 4 LDNO charges'!$B$14:$B$203,MATCH($A54,'Annex 4 LDNO charges'!$A$14:$A$203,0))))</f>
        <v>B52</v>
      </c>
      <c r="C54" s="137">
        <v>0</v>
      </c>
      <c r="D54" s="154"/>
      <c r="E54" s="153">
        <v>-0.02</v>
      </c>
    </row>
    <row r="55" spans="1:5" ht="24.95" customHeight="1" x14ac:dyDescent="0.2">
      <c r="A55" s="138" t="s">
        <v>540</v>
      </c>
      <c r="B55" s="43" t="str">
        <f>IF(IFERROR(INDEX('Annex 1 LV, HV and UMS charges'!$B$12:$B$45,MATCH($A55,'Annex 1 LV, HV and UMS charges'!$A$12:$A$310,0)),INDEX('Annex 4 LDNO charges'!$B$14:$B$203,MATCH($A55,'Annex 4 LDNO charges'!$A$14:$A$203,0)))=0,"",IFERROR(INDEX('Annex 1 LV, HV and UMS charges'!$B$12:$B$45,MATCH($A55,'Annex 1 LV, HV and UMS charges'!$A$12:$A$310,0)),INDEX('Annex 4 LDNO charges'!$B$14:$B$203,MATCH($A55,'Annex 4 LDNO charges'!$A$14:$A$203,0))))</f>
        <v>B54</v>
      </c>
      <c r="C55" s="137">
        <v>0</v>
      </c>
      <c r="D55" s="154"/>
      <c r="E55" s="153">
        <v>-0.02</v>
      </c>
    </row>
    <row r="56" spans="1:5" ht="24.95" customHeight="1" x14ac:dyDescent="0.2">
      <c r="A56" s="138" t="s">
        <v>541</v>
      </c>
      <c r="B56" s="43" t="str">
        <f>IF(IFERROR(INDEX('Annex 1 LV, HV and UMS charges'!$B$12:$B$45,MATCH($A56,'Annex 1 LV, HV and UMS charges'!$A$12:$A$310,0)),INDEX('Annex 4 LDNO charges'!$B$14:$B$203,MATCH($A56,'Annex 4 LDNO charges'!$A$14:$A$203,0)))=0,"",IFERROR(INDEX('Annex 1 LV, HV and UMS charges'!$B$12:$B$45,MATCH($A56,'Annex 1 LV, HV and UMS charges'!$A$12:$A$310,0)),INDEX('Annex 4 LDNO charges'!$B$14:$B$203,MATCH($A56,'Annex 4 LDNO charges'!$A$14:$A$203,0))))</f>
        <v>B56</v>
      </c>
      <c r="C56" s="137">
        <v>0</v>
      </c>
      <c r="D56" s="154"/>
      <c r="E56" s="153">
        <v>-0.02</v>
      </c>
    </row>
    <row r="57" spans="1:5" ht="24.95" customHeight="1" x14ac:dyDescent="0.2">
      <c r="A57" s="138" t="s">
        <v>542</v>
      </c>
      <c r="B57" s="43" t="str">
        <f>IF(IFERROR(INDEX('Annex 1 LV, HV and UMS charges'!$B$12:$B$45,MATCH($A57,'Annex 1 LV, HV and UMS charges'!$A$12:$A$310,0)),INDEX('Annex 4 LDNO charges'!$B$14:$B$203,MATCH($A57,'Annex 4 LDNO charges'!$A$14:$A$203,0)))=0,"",IFERROR(INDEX('Annex 1 LV, HV and UMS charges'!$B$12:$B$45,MATCH($A57,'Annex 1 LV, HV and UMS charges'!$A$12:$A$310,0)),INDEX('Annex 4 LDNO charges'!$B$14:$B$203,MATCH($A57,'Annex 4 LDNO charges'!$A$14:$A$203,0))))</f>
        <v>B58</v>
      </c>
      <c r="C57" s="137">
        <v>0</v>
      </c>
      <c r="D57" s="154"/>
      <c r="E57" s="153">
        <v>-0.02</v>
      </c>
    </row>
    <row r="58" spans="1:5" ht="24.95" customHeight="1" x14ac:dyDescent="0.2">
      <c r="A58" s="138" t="s">
        <v>656</v>
      </c>
      <c r="B58" s="43" t="str">
        <f>IF(IFERROR(INDEX('Annex 1 LV, HV and UMS charges'!$B$12:$B$45,MATCH($A58,'Annex 1 LV, HV and UMS charges'!$A$12:$A$310,0)),INDEX('Annex 4 LDNO charges'!$B$14:$B$203,MATCH($A58,'Annex 4 LDNO charges'!$A$14:$A$203,0)))=0,"",IFERROR(INDEX('Annex 1 LV, HV and UMS charges'!$B$12:$B$45,MATCH($A58,'Annex 1 LV, HV and UMS charges'!$A$12:$A$310,0)),INDEX('Annex 4 LDNO charges'!$B$14:$B$203,MATCH($A58,'Annex 4 LDNO charges'!$A$14:$A$203,0))))</f>
        <v>B03</v>
      </c>
      <c r="C58" s="152" t="s">
        <v>625</v>
      </c>
      <c r="D58" s="153">
        <v>0</v>
      </c>
      <c r="E58" s="153">
        <v>-0.02</v>
      </c>
    </row>
    <row r="59" spans="1:5" ht="24.95" customHeight="1" x14ac:dyDescent="0.2">
      <c r="A59" s="138" t="s">
        <v>657</v>
      </c>
      <c r="B59" s="43" t="str">
        <f>IF(IFERROR(INDEX('Annex 1 LV, HV and UMS charges'!$B$12:$B$45,MATCH($A59,'Annex 1 LV, HV and UMS charges'!$A$12:$A$310,0)),INDEX('Annex 4 LDNO charges'!$B$14:$B$203,MATCH($A59,'Annex 4 LDNO charges'!$A$14:$A$203,0)))=0,"",IFERROR(INDEX('Annex 1 LV, HV and UMS charges'!$B$12:$B$45,MATCH($A59,'Annex 1 LV, HV and UMS charges'!$A$12:$A$310,0)),INDEX('Annex 4 LDNO charges'!$B$14:$B$203,MATCH($A59,'Annex 4 LDNO charges'!$A$14:$A$203,0))))</f>
        <v>B09</v>
      </c>
      <c r="C59" s="137" t="s">
        <v>624</v>
      </c>
      <c r="D59" s="154"/>
      <c r="E59" s="153">
        <v>-0.02</v>
      </c>
    </row>
    <row r="60" spans="1:5" ht="24.95" customHeight="1" x14ac:dyDescent="0.2">
      <c r="A60" s="138" t="s">
        <v>658</v>
      </c>
      <c r="B60" s="43" t="str">
        <f>IF(IFERROR(INDEX('Annex 1 LV, HV and UMS charges'!$B$12:$B$45,MATCH($A60,'Annex 1 LV, HV and UMS charges'!$A$12:$A$310,0)),INDEX('Annex 4 LDNO charges'!$B$14:$B$203,MATCH($A60,'Annex 4 LDNO charges'!$A$14:$A$203,0)))=0,"",IFERROR(INDEX('Annex 1 LV, HV and UMS charges'!$B$12:$B$45,MATCH($A60,'Annex 1 LV, HV and UMS charges'!$A$12:$A$310,0)),INDEX('Annex 4 LDNO charges'!$B$14:$B$203,MATCH($A60,'Annex 4 LDNO charges'!$A$14:$A$203,0))))</f>
        <v>B12</v>
      </c>
      <c r="C60" s="137" t="s">
        <v>624</v>
      </c>
      <c r="D60" s="154"/>
      <c r="E60" s="153">
        <v>-0.02</v>
      </c>
    </row>
    <row r="61" spans="1:5" ht="24.95" customHeight="1" x14ac:dyDescent="0.2">
      <c r="A61" s="138" t="s">
        <v>659</v>
      </c>
      <c r="B61" s="43" t="str">
        <f>IF(IFERROR(INDEX('Annex 1 LV, HV and UMS charges'!$B$12:$B$45,MATCH($A61,'Annex 1 LV, HV and UMS charges'!$A$12:$A$310,0)),INDEX('Annex 4 LDNO charges'!$B$14:$B$203,MATCH($A61,'Annex 4 LDNO charges'!$A$14:$A$203,0)))=0,"",IFERROR(INDEX('Annex 1 LV, HV and UMS charges'!$B$12:$B$45,MATCH($A61,'Annex 1 LV, HV and UMS charges'!$A$12:$A$310,0)),INDEX('Annex 4 LDNO charges'!$B$14:$B$203,MATCH($A61,'Annex 4 LDNO charges'!$A$14:$A$203,0))))</f>
        <v>B15</v>
      </c>
      <c r="C61" s="137" t="s">
        <v>624</v>
      </c>
      <c r="D61" s="154"/>
      <c r="E61" s="153">
        <v>-0.02</v>
      </c>
    </row>
    <row r="62" spans="1:5" ht="24.95" customHeight="1" x14ac:dyDescent="0.2">
      <c r="A62" s="138" t="s">
        <v>660</v>
      </c>
      <c r="B62" s="43" t="str">
        <f>IF(IFERROR(INDEX('Annex 1 LV, HV and UMS charges'!$B$12:$B$45,MATCH($A62,'Annex 1 LV, HV and UMS charges'!$A$12:$A$310,0)),INDEX('Annex 4 LDNO charges'!$B$14:$B$203,MATCH($A62,'Annex 4 LDNO charges'!$A$14:$A$203,0)))=0,"",IFERROR(INDEX('Annex 1 LV, HV and UMS charges'!$B$12:$B$45,MATCH($A62,'Annex 1 LV, HV and UMS charges'!$A$12:$A$310,0)),INDEX('Annex 4 LDNO charges'!$B$14:$B$203,MATCH($A62,'Annex 4 LDNO charges'!$A$14:$A$203,0))))</f>
        <v>B18</v>
      </c>
      <c r="C62" s="137" t="s">
        <v>624</v>
      </c>
      <c r="D62" s="154"/>
      <c r="E62" s="153">
        <v>-0.02</v>
      </c>
    </row>
    <row r="63" spans="1:5" ht="24.95" customHeight="1" x14ac:dyDescent="0.2">
      <c r="A63" s="138" t="s">
        <v>661</v>
      </c>
      <c r="B63" s="43" t="str">
        <f>IF(IFERROR(INDEX('Annex 1 LV, HV and UMS charges'!$B$12:$B$45,MATCH($A63,'Annex 1 LV, HV and UMS charges'!$A$12:$A$310,0)),INDEX('Annex 4 LDNO charges'!$B$14:$B$203,MATCH($A63,'Annex 4 LDNO charges'!$A$14:$A$203,0)))=0,"",IFERROR(INDEX('Annex 1 LV, HV and UMS charges'!$B$12:$B$45,MATCH($A63,'Annex 1 LV, HV and UMS charges'!$A$12:$A$310,0)),INDEX('Annex 4 LDNO charges'!$B$14:$B$203,MATCH($A63,'Annex 4 LDNO charges'!$A$14:$A$203,0))))</f>
        <v>B21</v>
      </c>
      <c r="C63" s="137" t="s">
        <v>624</v>
      </c>
      <c r="D63" s="154"/>
      <c r="E63" s="153">
        <v>-0.02</v>
      </c>
    </row>
    <row r="64" spans="1:5" ht="24.95" customHeight="1" x14ac:dyDescent="0.2">
      <c r="A64" s="138" t="s">
        <v>603</v>
      </c>
      <c r="B64" s="43" t="str">
        <f>IF(IFERROR(INDEX('Annex 1 LV, HV and UMS charges'!$B$12:$B$45,MATCH($A64,'Annex 1 LV, HV and UMS charges'!$A$12:$A$310,0)),INDEX('Annex 4 LDNO charges'!$B$14:$B$203,MATCH($A64,'Annex 4 LDNO charges'!$A$14:$A$203,0)))=0,"",IFERROR(INDEX('Annex 1 LV, HV and UMS charges'!$B$12:$B$45,MATCH($A64,'Annex 1 LV, HV and UMS charges'!$A$12:$A$310,0)),INDEX('Annex 4 LDNO charges'!$B$14:$B$203,MATCH($A64,'Annex 4 LDNO charges'!$A$14:$A$203,0))))</f>
        <v>B27</v>
      </c>
      <c r="C64" s="137">
        <v>0</v>
      </c>
      <c r="D64" s="154"/>
      <c r="E64" s="153">
        <v>-0.02</v>
      </c>
    </row>
    <row r="65" spans="1:5" ht="24.95" customHeight="1" x14ac:dyDescent="0.2">
      <c r="A65" s="138" t="s">
        <v>604</v>
      </c>
      <c r="B65" s="43" t="str">
        <f>IF(IFERROR(INDEX('Annex 1 LV, HV and UMS charges'!$B$12:$B$45,MATCH($A65,'Annex 1 LV, HV and UMS charges'!$A$12:$A$310,0)),INDEX('Annex 4 LDNO charges'!$B$14:$B$203,MATCH($A65,'Annex 4 LDNO charges'!$A$14:$A$203,0)))=0,"",IFERROR(INDEX('Annex 1 LV, HV and UMS charges'!$B$12:$B$45,MATCH($A65,'Annex 1 LV, HV and UMS charges'!$A$12:$A$310,0)),INDEX('Annex 4 LDNO charges'!$B$14:$B$203,MATCH($A65,'Annex 4 LDNO charges'!$A$14:$A$203,0))))</f>
        <v>B30</v>
      </c>
      <c r="C65" s="137">
        <v>0</v>
      </c>
      <c r="D65" s="154"/>
      <c r="E65" s="153">
        <v>-0.02</v>
      </c>
    </row>
    <row r="66" spans="1:5" ht="24.95" customHeight="1" x14ac:dyDescent="0.2">
      <c r="A66" s="138" t="s">
        <v>605</v>
      </c>
      <c r="B66" s="43" t="str">
        <f>IF(IFERROR(INDEX('Annex 1 LV, HV and UMS charges'!$B$12:$B$45,MATCH($A66,'Annex 1 LV, HV and UMS charges'!$A$12:$A$310,0)),INDEX('Annex 4 LDNO charges'!$B$14:$B$203,MATCH($A66,'Annex 4 LDNO charges'!$A$14:$A$203,0)))=0,"",IFERROR(INDEX('Annex 1 LV, HV and UMS charges'!$B$12:$B$45,MATCH($A66,'Annex 1 LV, HV and UMS charges'!$A$12:$A$310,0)),INDEX('Annex 4 LDNO charges'!$B$14:$B$203,MATCH($A66,'Annex 4 LDNO charges'!$A$14:$A$203,0))))</f>
        <v>B33</v>
      </c>
      <c r="C66" s="137">
        <v>0</v>
      </c>
      <c r="D66" s="154"/>
      <c r="E66" s="153">
        <v>-0.02</v>
      </c>
    </row>
    <row r="67" spans="1:5" ht="24.95" customHeight="1" x14ac:dyDescent="0.2">
      <c r="A67" s="138" t="s">
        <v>606</v>
      </c>
      <c r="B67" s="43" t="str">
        <f>IF(IFERROR(INDEX('Annex 1 LV, HV and UMS charges'!$B$12:$B$45,MATCH($A67,'Annex 1 LV, HV and UMS charges'!$A$12:$A$310,0)),INDEX('Annex 4 LDNO charges'!$B$14:$B$203,MATCH($A67,'Annex 4 LDNO charges'!$A$14:$A$203,0)))=0,"",IFERROR(INDEX('Annex 1 LV, HV and UMS charges'!$B$12:$B$45,MATCH($A67,'Annex 1 LV, HV and UMS charges'!$A$12:$A$310,0)),INDEX('Annex 4 LDNO charges'!$B$14:$B$203,MATCH($A67,'Annex 4 LDNO charges'!$A$14:$A$203,0))))</f>
        <v>B36</v>
      </c>
      <c r="C67" s="137">
        <v>0</v>
      </c>
      <c r="D67" s="154"/>
      <c r="E67" s="153">
        <v>-0.02</v>
      </c>
    </row>
    <row r="68" spans="1:5" ht="24.95" customHeight="1" x14ac:dyDescent="0.2">
      <c r="A68" s="138" t="s">
        <v>607</v>
      </c>
      <c r="B68" s="43" t="str">
        <f>IF(IFERROR(INDEX('Annex 1 LV, HV and UMS charges'!$B$12:$B$45,MATCH($A68,'Annex 1 LV, HV and UMS charges'!$A$12:$A$310,0)),INDEX('Annex 4 LDNO charges'!$B$14:$B$203,MATCH($A68,'Annex 4 LDNO charges'!$A$14:$A$203,0)))=0,"",IFERROR(INDEX('Annex 1 LV, HV and UMS charges'!$B$12:$B$45,MATCH($A68,'Annex 1 LV, HV and UMS charges'!$A$12:$A$310,0)),INDEX('Annex 4 LDNO charges'!$B$14:$B$203,MATCH($A68,'Annex 4 LDNO charges'!$A$14:$A$203,0))))</f>
        <v>B39</v>
      </c>
      <c r="C68" s="137">
        <v>0</v>
      </c>
      <c r="D68" s="154"/>
      <c r="E68" s="153">
        <v>-0.02</v>
      </c>
    </row>
    <row r="69" spans="1:5" ht="24.95" customHeight="1" x14ac:dyDescent="0.2">
      <c r="A69" s="138" t="s">
        <v>608</v>
      </c>
      <c r="B69" s="43" t="str">
        <f>IF(IFERROR(INDEX('Annex 1 LV, HV and UMS charges'!$B$12:$B$45,MATCH($A69,'Annex 1 LV, HV and UMS charges'!$A$12:$A$310,0)),INDEX('Annex 4 LDNO charges'!$B$14:$B$203,MATCH($A69,'Annex 4 LDNO charges'!$A$14:$A$203,0)))=0,"",IFERROR(INDEX('Annex 1 LV, HV and UMS charges'!$B$12:$B$45,MATCH($A69,'Annex 1 LV, HV and UMS charges'!$A$12:$A$310,0)),INDEX('Annex 4 LDNO charges'!$B$14:$B$203,MATCH($A69,'Annex 4 LDNO charges'!$A$14:$A$203,0))))</f>
        <v>B41</v>
      </c>
      <c r="C69" s="137">
        <v>0</v>
      </c>
      <c r="D69" s="154"/>
      <c r="E69" s="153">
        <v>-0.02</v>
      </c>
    </row>
    <row r="70" spans="1:5" ht="24.95" customHeight="1" x14ac:dyDescent="0.2">
      <c r="A70" s="138" t="s">
        <v>609</v>
      </c>
      <c r="B70" s="43" t="str">
        <f>IF(IFERROR(INDEX('Annex 1 LV, HV and UMS charges'!$B$12:$B$45,MATCH($A70,'Annex 1 LV, HV and UMS charges'!$A$12:$A$310,0)),INDEX('Annex 4 LDNO charges'!$B$14:$B$203,MATCH($A70,'Annex 4 LDNO charges'!$A$14:$A$203,0)))=0,"",IFERROR(INDEX('Annex 1 LV, HV and UMS charges'!$B$12:$B$45,MATCH($A70,'Annex 1 LV, HV and UMS charges'!$A$12:$A$310,0)),INDEX('Annex 4 LDNO charges'!$B$14:$B$203,MATCH($A70,'Annex 4 LDNO charges'!$A$14:$A$203,0))))</f>
        <v>B43</v>
      </c>
      <c r="C70" s="137">
        <v>0</v>
      </c>
      <c r="D70" s="154"/>
      <c r="E70" s="153">
        <v>-0.02</v>
      </c>
    </row>
    <row r="71" spans="1:5" ht="24.95" customHeight="1" x14ac:dyDescent="0.2">
      <c r="A71" s="138" t="s">
        <v>610</v>
      </c>
      <c r="B71" s="43" t="str">
        <f>IF(IFERROR(INDEX('Annex 1 LV, HV and UMS charges'!$B$12:$B$45,MATCH($A71,'Annex 1 LV, HV and UMS charges'!$A$12:$A$310,0)),INDEX('Annex 4 LDNO charges'!$B$14:$B$203,MATCH($A71,'Annex 4 LDNO charges'!$A$14:$A$203,0)))=0,"",IFERROR(INDEX('Annex 1 LV, HV and UMS charges'!$B$12:$B$45,MATCH($A71,'Annex 1 LV, HV and UMS charges'!$A$12:$A$310,0)),INDEX('Annex 4 LDNO charges'!$B$14:$B$203,MATCH($A71,'Annex 4 LDNO charges'!$A$14:$A$203,0))))</f>
        <v>B45</v>
      </c>
      <c r="C71" s="137">
        <v>0</v>
      </c>
      <c r="D71" s="154"/>
      <c r="E71" s="153">
        <v>-0.02</v>
      </c>
    </row>
    <row r="72" spans="1:5" ht="24.95" customHeight="1" x14ac:dyDescent="0.2">
      <c r="A72" s="138" t="s">
        <v>611</v>
      </c>
      <c r="B72" s="43" t="str">
        <f>IF(IFERROR(INDEX('Annex 1 LV, HV and UMS charges'!$B$12:$B$45,MATCH($A72,'Annex 1 LV, HV and UMS charges'!$A$12:$A$310,0)),INDEX('Annex 4 LDNO charges'!$B$14:$B$203,MATCH($A72,'Annex 4 LDNO charges'!$A$14:$A$203,0)))=0,"",IFERROR(INDEX('Annex 1 LV, HV and UMS charges'!$B$12:$B$45,MATCH($A72,'Annex 1 LV, HV and UMS charges'!$A$12:$A$310,0)),INDEX('Annex 4 LDNO charges'!$B$14:$B$203,MATCH($A72,'Annex 4 LDNO charges'!$A$14:$A$203,0))))</f>
        <v>B47</v>
      </c>
      <c r="C72" s="137">
        <v>0</v>
      </c>
      <c r="D72" s="154"/>
      <c r="E72" s="153">
        <v>-0.02</v>
      </c>
    </row>
    <row r="73" spans="1:5" ht="24.95" customHeight="1" x14ac:dyDescent="0.2">
      <c r="A73" s="138" t="s">
        <v>612</v>
      </c>
      <c r="B73" s="43" t="str">
        <f>IF(IFERROR(INDEX('Annex 1 LV, HV and UMS charges'!$B$12:$B$45,MATCH($A73,'Annex 1 LV, HV and UMS charges'!$A$12:$A$310,0)),INDEX('Annex 4 LDNO charges'!$B$14:$B$203,MATCH($A73,'Annex 4 LDNO charges'!$A$14:$A$203,0)))=0,"",IFERROR(INDEX('Annex 1 LV, HV and UMS charges'!$B$12:$B$45,MATCH($A73,'Annex 1 LV, HV and UMS charges'!$A$12:$A$310,0)),INDEX('Annex 4 LDNO charges'!$B$14:$B$203,MATCH($A73,'Annex 4 LDNO charges'!$A$14:$A$203,0))))</f>
        <v>B49</v>
      </c>
      <c r="C73" s="137">
        <v>0</v>
      </c>
      <c r="D73" s="154"/>
      <c r="E73" s="153">
        <v>-0.02</v>
      </c>
    </row>
    <row r="74" spans="1:5" ht="24.95" customHeight="1" x14ac:dyDescent="0.2">
      <c r="A74" s="138" t="s">
        <v>613</v>
      </c>
      <c r="B74" s="43" t="str">
        <f>IF(IFERROR(INDEX('Annex 1 LV, HV and UMS charges'!$B$12:$B$45,MATCH($A74,'Annex 1 LV, HV and UMS charges'!$A$12:$A$310,0)),INDEX('Annex 4 LDNO charges'!$B$14:$B$203,MATCH($A74,'Annex 4 LDNO charges'!$A$14:$A$203,0)))=0,"",IFERROR(INDEX('Annex 1 LV, HV and UMS charges'!$B$12:$B$45,MATCH($A74,'Annex 1 LV, HV and UMS charges'!$A$12:$A$310,0)),INDEX('Annex 4 LDNO charges'!$B$14:$B$203,MATCH($A74,'Annex 4 LDNO charges'!$A$14:$A$203,0))))</f>
        <v>B51</v>
      </c>
      <c r="C74" s="137">
        <v>0</v>
      </c>
      <c r="D74" s="154"/>
      <c r="E74" s="153">
        <v>-0.02</v>
      </c>
    </row>
    <row r="75" spans="1:5" ht="24.95" customHeight="1" x14ac:dyDescent="0.2">
      <c r="A75" s="138" t="s">
        <v>614</v>
      </c>
      <c r="B75" s="43" t="str">
        <f>IF(IFERROR(INDEX('Annex 1 LV, HV and UMS charges'!$B$12:$B$45,MATCH($A75,'Annex 1 LV, HV and UMS charges'!$A$12:$A$310,0)),INDEX('Annex 4 LDNO charges'!$B$14:$B$203,MATCH($A75,'Annex 4 LDNO charges'!$A$14:$A$203,0)))=0,"",IFERROR(INDEX('Annex 1 LV, HV and UMS charges'!$B$12:$B$45,MATCH($A75,'Annex 1 LV, HV and UMS charges'!$A$12:$A$310,0)),INDEX('Annex 4 LDNO charges'!$B$14:$B$203,MATCH($A75,'Annex 4 LDNO charges'!$A$14:$A$203,0))))</f>
        <v>B53</v>
      </c>
      <c r="C75" s="137">
        <v>0</v>
      </c>
      <c r="D75" s="154"/>
      <c r="E75" s="153">
        <v>-0.02</v>
      </c>
    </row>
    <row r="76" spans="1:5" ht="24.95" customHeight="1" x14ac:dyDescent="0.2">
      <c r="A76" s="138" t="s">
        <v>615</v>
      </c>
      <c r="B76" s="43" t="str">
        <f>IF(IFERROR(INDEX('Annex 1 LV, HV and UMS charges'!$B$12:$B$45,MATCH($A76,'Annex 1 LV, HV and UMS charges'!$A$12:$A$310,0)),INDEX('Annex 4 LDNO charges'!$B$14:$B$203,MATCH($A76,'Annex 4 LDNO charges'!$A$14:$A$203,0)))=0,"",IFERROR(INDEX('Annex 1 LV, HV and UMS charges'!$B$12:$B$45,MATCH($A76,'Annex 1 LV, HV and UMS charges'!$A$12:$A$310,0)),INDEX('Annex 4 LDNO charges'!$B$14:$B$203,MATCH($A76,'Annex 4 LDNO charges'!$A$14:$A$203,0))))</f>
        <v>B55</v>
      </c>
      <c r="C76" s="137">
        <v>0</v>
      </c>
      <c r="D76" s="154"/>
      <c r="E76" s="153">
        <v>-0.02</v>
      </c>
    </row>
    <row r="77" spans="1:5" ht="24.95" customHeight="1" x14ac:dyDescent="0.2">
      <c r="A77" s="138" t="s">
        <v>616</v>
      </c>
      <c r="B77" s="43" t="str">
        <f>IF(IFERROR(INDEX('Annex 1 LV, HV and UMS charges'!$B$12:$B$45,MATCH($A77,'Annex 1 LV, HV and UMS charges'!$A$12:$A$310,0)),INDEX('Annex 4 LDNO charges'!$B$14:$B$203,MATCH($A77,'Annex 4 LDNO charges'!$A$14:$A$203,0)))=0,"",IFERROR(INDEX('Annex 1 LV, HV and UMS charges'!$B$12:$B$45,MATCH($A77,'Annex 1 LV, HV and UMS charges'!$A$12:$A$310,0)),INDEX('Annex 4 LDNO charges'!$B$14:$B$203,MATCH($A77,'Annex 4 LDNO charges'!$A$14:$A$203,0))))</f>
        <v>B57</v>
      </c>
      <c r="C77" s="137">
        <v>0</v>
      </c>
      <c r="D77" s="154"/>
      <c r="E77" s="153">
        <v>-0.02</v>
      </c>
    </row>
    <row r="78" spans="1:5" ht="24.95" customHeight="1" x14ac:dyDescent="0.2">
      <c r="A78" s="138" t="s">
        <v>617</v>
      </c>
      <c r="B78" s="43" t="str">
        <f>IF(IFERROR(INDEX('Annex 1 LV, HV and UMS charges'!$B$12:$B$45,MATCH($A78,'Annex 1 LV, HV and UMS charges'!$A$12:$A$310,0)),INDEX('Annex 4 LDNO charges'!$B$14:$B$203,MATCH($A78,'Annex 4 LDNO charges'!$A$14:$A$203,0)))=0,"",IFERROR(INDEX('Annex 1 LV, HV and UMS charges'!$B$12:$B$45,MATCH($A78,'Annex 1 LV, HV and UMS charges'!$A$12:$A$310,0)),INDEX('Annex 4 LDNO charges'!$B$14:$B$203,MATCH($A78,'Annex 4 LDNO charges'!$A$14:$A$203,0))))</f>
        <v>B59</v>
      </c>
      <c r="C78" s="137">
        <v>0</v>
      </c>
      <c r="D78" s="154"/>
      <c r="E78" s="153">
        <v>-0.02</v>
      </c>
    </row>
    <row r="79" spans="1:5" ht="24.95" customHeight="1" x14ac:dyDescent="0.2">
      <c r="A79" s="138" t="s">
        <v>662</v>
      </c>
      <c r="B79" s="43" t="str">
        <f>IF(IFERROR(INDEX('Annex 1 LV, HV and UMS charges'!$B$12:$B$45,MATCH($A79,'Annex 1 LV, HV and UMS charges'!$A$12:$A$310,0)),INDEX('Annex 4 LDNO charges'!$B$14:$B$203,MATCH($A79,'Annex 4 LDNO charges'!$A$14:$A$203,0)))=0,"",IFERROR(INDEX('Annex 1 LV, HV and UMS charges'!$B$12:$B$45,MATCH($A79,'Annex 1 LV, HV and UMS charges'!$A$12:$A$310,0)),INDEX('Annex 4 LDNO charges'!$B$14:$B$203,MATCH($A79,'Annex 4 LDNO charges'!$A$14:$A$203,0))))</f>
        <v/>
      </c>
      <c r="C79" s="152" t="s">
        <v>625</v>
      </c>
      <c r="D79" s="153">
        <v>0</v>
      </c>
      <c r="E79" s="153">
        <v>-0.02</v>
      </c>
    </row>
    <row r="80" spans="1:5" ht="24.95" customHeight="1" x14ac:dyDescent="0.2">
      <c r="A80" s="138" t="s">
        <v>663</v>
      </c>
      <c r="B80" s="43" t="str">
        <f>IF(IFERROR(INDEX('Annex 1 LV, HV and UMS charges'!$B$12:$B$45,MATCH($A80,'Annex 1 LV, HV and UMS charges'!$A$12:$A$310,0)),INDEX('Annex 4 LDNO charges'!$B$14:$B$203,MATCH($A80,'Annex 4 LDNO charges'!$A$14:$A$203,0)))=0,"",IFERROR(INDEX('Annex 1 LV, HV and UMS charges'!$B$12:$B$45,MATCH($A80,'Annex 1 LV, HV and UMS charges'!$A$12:$A$310,0)),INDEX('Annex 4 LDNO charges'!$B$14:$B$203,MATCH($A80,'Annex 4 LDNO charges'!$A$14:$A$203,0))))</f>
        <v/>
      </c>
      <c r="C80" s="137" t="s">
        <v>624</v>
      </c>
      <c r="D80" s="154"/>
      <c r="E80" s="153">
        <v>-0.02</v>
      </c>
    </row>
    <row r="81" spans="1:5" ht="24.95" customHeight="1" x14ac:dyDescent="0.2">
      <c r="A81" s="138" t="s">
        <v>664</v>
      </c>
      <c r="B81" s="43" t="str">
        <f>IF(IFERROR(INDEX('Annex 1 LV, HV and UMS charges'!$B$12:$B$45,MATCH($A81,'Annex 1 LV, HV and UMS charges'!$A$12:$A$310,0)),INDEX('Annex 4 LDNO charges'!$B$14:$B$203,MATCH($A81,'Annex 4 LDNO charges'!$A$14:$A$203,0)))=0,"",IFERROR(INDEX('Annex 1 LV, HV and UMS charges'!$B$12:$B$45,MATCH($A81,'Annex 1 LV, HV and UMS charges'!$A$12:$A$310,0)),INDEX('Annex 4 LDNO charges'!$B$14:$B$203,MATCH($A81,'Annex 4 LDNO charges'!$A$14:$A$203,0))))</f>
        <v/>
      </c>
      <c r="C81" s="137" t="s">
        <v>624</v>
      </c>
      <c r="D81" s="154"/>
      <c r="E81" s="153">
        <v>-0.02</v>
      </c>
    </row>
    <row r="82" spans="1:5" ht="24.95" customHeight="1" x14ac:dyDescent="0.2">
      <c r="A82" s="138" t="s">
        <v>665</v>
      </c>
      <c r="B82" s="43" t="str">
        <f>IF(IFERROR(INDEX('Annex 1 LV, HV and UMS charges'!$B$12:$B$45,MATCH($A82,'Annex 1 LV, HV and UMS charges'!$A$12:$A$310,0)),INDEX('Annex 4 LDNO charges'!$B$14:$B$203,MATCH($A82,'Annex 4 LDNO charges'!$A$14:$A$203,0)))=0,"",IFERROR(INDEX('Annex 1 LV, HV and UMS charges'!$B$12:$B$45,MATCH($A82,'Annex 1 LV, HV and UMS charges'!$A$12:$A$310,0)),INDEX('Annex 4 LDNO charges'!$B$14:$B$203,MATCH($A82,'Annex 4 LDNO charges'!$A$14:$A$203,0))))</f>
        <v/>
      </c>
      <c r="C82" s="137" t="s">
        <v>624</v>
      </c>
      <c r="D82" s="154"/>
      <c r="E82" s="153">
        <v>-0.02</v>
      </c>
    </row>
    <row r="83" spans="1:5" ht="24.95" customHeight="1" x14ac:dyDescent="0.2">
      <c r="A83" s="138" t="s">
        <v>666</v>
      </c>
      <c r="B83" s="43" t="str">
        <f>IF(IFERROR(INDEX('Annex 1 LV, HV and UMS charges'!$B$12:$B$45,MATCH($A83,'Annex 1 LV, HV and UMS charges'!$A$12:$A$310,0)),INDEX('Annex 4 LDNO charges'!$B$14:$B$203,MATCH($A83,'Annex 4 LDNO charges'!$A$14:$A$203,0)))=0,"",IFERROR(INDEX('Annex 1 LV, HV and UMS charges'!$B$12:$B$45,MATCH($A83,'Annex 1 LV, HV and UMS charges'!$A$12:$A$310,0)),INDEX('Annex 4 LDNO charges'!$B$14:$B$203,MATCH($A83,'Annex 4 LDNO charges'!$A$14:$A$203,0))))</f>
        <v/>
      </c>
      <c r="C83" s="137" t="s">
        <v>624</v>
      </c>
      <c r="D83" s="154"/>
      <c r="E83" s="153">
        <v>-0.02</v>
      </c>
    </row>
    <row r="84" spans="1:5" ht="24.95" customHeight="1" x14ac:dyDescent="0.2">
      <c r="A84" s="138" t="s">
        <v>667</v>
      </c>
      <c r="B84" s="43" t="str">
        <f>IF(IFERROR(INDEX('Annex 1 LV, HV and UMS charges'!$B$12:$B$45,MATCH($A84,'Annex 1 LV, HV and UMS charges'!$A$12:$A$310,0)),INDEX('Annex 4 LDNO charges'!$B$14:$B$203,MATCH($A84,'Annex 4 LDNO charges'!$A$14:$A$203,0)))=0,"",IFERROR(INDEX('Annex 1 LV, HV and UMS charges'!$B$12:$B$45,MATCH($A84,'Annex 1 LV, HV and UMS charges'!$A$12:$A$310,0)),INDEX('Annex 4 LDNO charges'!$B$14:$B$203,MATCH($A84,'Annex 4 LDNO charges'!$A$14:$A$203,0))))</f>
        <v/>
      </c>
      <c r="C84" s="137" t="s">
        <v>624</v>
      </c>
      <c r="D84" s="154"/>
      <c r="E84" s="153">
        <v>-0.02</v>
      </c>
    </row>
    <row r="85" spans="1:5" ht="24.95" customHeight="1" x14ac:dyDescent="0.2">
      <c r="A85" s="138" t="s">
        <v>588</v>
      </c>
      <c r="B85" s="43" t="str">
        <f>IF(IFERROR(INDEX('Annex 1 LV, HV and UMS charges'!$B$12:$B$45,MATCH($A85,'Annex 1 LV, HV and UMS charges'!$A$12:$A$310,0)),INDEX('Annex 4 LDNO charges'!$B$14:$B$203,MATCH($A85,'Annex 4 LDNO charges'!$A$14:$A$203,0)))=0,"",IFERROR(INDEX('Annex 1 LV, HV and UMS charges'!$B$12:$B$45,MATCH($A85,'Annex 1 LV, HV and UMS charges'!$A$12:$A$310,0)),INDEX('Annex 4 LDNO charges'!$B$14:$B$203,MATCH($A85,'Annex 4 LDNO charges'!$A$14:$A$203,0))))</f>
        <v/>
      </c>
      <c r="C85" s="137">
        <v>0</v>
      </c>
      <c r="D85" s="154"/>
      <c r="E85" s="153">
        <v>-0.02</v>
      </c>
    </row>
    <row r="86" spans="1:5" ht="24.95" customHeight="1" x14ac:dyDescent="0.2">
      <c r="A86" s="138" t="s">
        <v>589</v>
      </c>
      <c r="B86" s="43" t="str">
        <f>IF(IFERROR(INDEX('Annex 1 LV, HV and UMS charges'!$B$12:$B$45,MATCH($A86,'Annex 1 LV, HV and UMS charges'!$A$12:$A$310,0)),INDEX('Annex 4 LDNO charges'!$B$14:$B$203,MATCH($A86,'Annex 4 LDNO charges'!$A$14:$A$203,0)))=0,"",IFERROR(INDEX('Annex 1 LV, HV and UMS charges'!$B$12:$B$45,MATCH($A86,'Annex 1 LV, HV and UMS charges'!$A$12:$A$310,0)),INDEX('Annex 4 LDNO charges'!$B$14:$B$203,MATCH($A86,'Annex 4 LDNO charges'!$A$14:$A$203,0))))</f>
        <v/>
      </c>
      <c r="C86" s="137">
        <v>0</v>
      </c>
      <c r="D86" s="154"/>
      <c r="E86" s="153">
        <v>-0.02</v>
      </c>
    </row>
    <row r="87" spans="1:5" ht="24.95" customHeight="1" x14ac:dyDescent="0.2">
      <c r="A87" s="138" t="s">
        <v>590</v>
      </c>
      <c r="B87" s="43" t="str">
        <f>IF(IFERROR(INDEX('Annex 1 LV, HV and UMS charges'!$B$12:$B$45,MATCH($A87,'Annex 1 LV, HV and UMS charges'!$A$12:$A$310,0)),INDEX('Annex 4 LDNO charges'!$B$14:$B$203,MATCH($A87,'Annex 4 LDNO charges'!$A$14:$A$203,0)))=0,"",IFERROR(INDEX('Annex 1 LV, HV and UMS charges'!$B$12:$B$45,MATCH($A87,'Annex 1 LV, HV and UMS charges'!$A$12:$A$310,0)),INDEX('Annex 4 LDNO charges'!$B$14:$B$203,MATCH($A87,'Annex 4 LDNO charges'!$A$14:$A$203,0))))</f>
        <v/>
      </c>
      <c r="C87" s="137">
        <v>0</v>
      </c>
      <c r="D87" s="154"/>
      <c r="E87" s="153">
        <v>-0.02</v>
      </c>
    </row>
    <row r="88" spans="1:5" ht="24.95" customHeight="1" x14ac:dyDescent="0.2">
      <c r="A88" s="138" t="s">
        <v>591</v>
      </c>
      <c r="B88" s="43" t="str">
        <f>IF(IFERROR(INDEX('Annex 1 LV, HV and UMS charges'!$B$12:$B$45,MATCH($A88,'Annex 1 LV, HV and UMS charges'!$A$12:$A$310,0)),INDEX('Annex 4 LDNO charges'!$B$14:$B$203,MATCH($A88,'Annex 4 LDNO charges'!$A$14:$A$203,0)))=0,"",IFERROR(INDEX('Annex 1 LV, HV and UMS charges'!$B$12:$B$45,MATCH($A88,'Annex 1 LV, HV and UMS charges'!$A$12:$A$310,0)),INDEX('Annex 4 LDNO charges'!$B$14:$B$203,MATCH($A88,'Annex 4 LDNO charges'!$A$14:$A$203,0))))</f>
        <v/>
      </c>
      <c r="C88" s="137">
        <v>0</v>
      </c>
      <c r="D88" s="154"/>
      <c r="E88" s="153">
        <v>-0.02</v>
      </c>
    </row>
    <row r="89" spans="1:5" ht="24.95" customHeight="1" x14ac:dyDescent="0.2">
      <c r="A89" s="138" t="s">
        <v>592</v>
      </c>
      <c r="B89" s="43" t="str">
        <f>IF(IFERROR(INDEX('Annex 1 LV, HV and UMS charges'!$B$12:$B$45,MATCH($A89,'Annex 1 LV, HV and UMS charges'!$A$12:$A$310,0)),INDEX('Annex 4 LDNO charges'!$B$14:$B$203,MATCH($A89,'Annex 4 LDNO charges'!$A$14:$A$203,0)))=0,"",IFERROR(INDEX('Annex 1 LV, HV and UMS charges'!$B$12:$B$45,MATCH($A89,'Annex 1 LV, HV and UMS charges'!$A$12:$A$310,0)),INDEX('Annex 4 LDNO charges'!$B$14:$B$203,MATCH($A89,'Annex 4 LDNO charges'!$A$14:$A$203,0))))</f>
        <v/>
      </c>
      <c r="C89" s="137">
        <v>0</v>
      </c>
      <c r="D89" s="154"/>
      <c r="E89" s="153">
        <v>-0.02</v>
      </c>
    </row>
    <row r="90" spans="1:5" ht="24.95" customHeight="1" x14ac:dyDescent="0.2">
      <c r="A90" s="138" t="s">
        <v>593</v>
      </c>
      <c r="B90" s="43" t="str">
        <f>IF(IFERROR(INDEX('Annex 1 LV, HV and UMS charges'!$B$12:$B$45,MATCH($A90,'Annex 1 LV, HV and UMS charges'!$A$12:$A$310,0)),INDEX('Annex 4 LDNO charges'!$B$14:$B$203,MATCH($A90,'Annex 4 LDNO charges'!$A$14:$A$203,0)))=0,"",IFERROR(INDEX('Annex 1 LV, HV and UMS charges'!$B$12:$B$45,MATCH($A90,'Annex 1 LV, HV and UMS charges'!$A$12:$A$310,0)),INDEX('Annex 4 LDNO charges'!$B$14:$B$203,MATCH($A90,'Annex 4 LDNO charges'!$A$14:$A$203,0))))</f>
        <v/>
      </c>
      <c r="C90" s="137">
        <v>0</v>
      </c>
      <c r="D90" s="154"/>
      <c r="E90" s="153">
        <v>-0.02</v>
      </c>
    </row>
    <row r="91" spans="1:5" ht="24.95" customHeight="1" x14ac:dyDescent="0.2">
      <c r="A91" s="138" t="s">
        <v>594</v>
      </c>
      <c r="B91" s="43" t="str">
        <f>IF(IFERROR(INDEX('Annex 1 LV, HV and UMS charges'!$B$12:$B$45,MATCH($A91,'Annex 1 LV, HV and UMS charges'!$A$12:$A$310,0)),INDEX('Annex 4 LDNO charges'!$B$14:$B$203,MATCH($A91,'Annex 4 LDNO charges'!$A$14:$A$203,0)))=0,"",IFERROR(INDEX('Annex 1 LV, HV and UMS charges'!$B$12:$B$45,MATCH($A91,'Annex 1 LV, HV and UMS charges'!$A$12:$A$310,0)),INDEX('Annex 4 LDNO charges'!$B$14:$B$203,MATCH($A91,'Annex 4 LDNO charges'!$A$14:$A$203,0))))</f>
        <v/>
      </c>
      <c r="C91" s="137">
        <v>0</v>
      </c>
      <c r="D91" s="154"/>
      <c r="E91" s="153">
        <v>-0.02</v>
      </c>
    </row>
    <row r="92" spans="1:5" ht="24.95" customHeight="1" x14ac:dyDescent="0.2">
      <c r="A92" s="138" t="s">
        <v>595</v>
      </c>
      <c r="B92" s="43" t="str">
        <f>IF(IFERROR(INDEX('Annex 1 LV, HV and UMS charges'!$B$12:$B$45,MATCH($A92,'Annex 1 LV, HV and UMS charges'!$A$12:$A$310,0)),INDEX('Annex 4 LDNO charges'!$B$14:$B$203,MATCH($A92,'Annex 4 LDNO charges'!$A$14:$A$203,0)))=0,"",IFERROR(INDEX('Annex 1 LV, HV and UMS charges'!$B$12:$B$45,MATCH($A92,'Annex 1 LV, HV and UMS charges'!$A$12:$A$310,0)),INDEX('Annex 4 LDNO charges'!$B$14:$B$203,MATCH($A92,'Annex 4 LDNO charges'!$A$14:$A$203,0))))</f>
        <v/>
      </c>
      <c r="C92" s="137">
        <v>0</v>
      </c>
      <c r="D92" s="154"/>
      <c r="E92" s="153">
        <v>-0.02</v>
      </c>
    </row>
    <row r="93" spans="1:5" ht="24.95" customHeight="1" x14ac:dyDescent="0.2">
      <c r="A93" s="138" t="s">
        <v>596</v>
      </c>
      <c r="B93" s="43" t="str">
        <f>IF(IFERROR(INDEX('Annex 1 LV, HV and UMS charges'!$B$12:$B$45,MATCH($A93,'Annex 1 LV, HV and UMS charges'!$A$12:$A$310,0)),INDEX('Annex 4 LDNO charges'!$B$14:$B$203,MATCH($A93,'Annex 4 LDNO charges'!$A$14:$A$203,0)))=0,"",IFERROR(INDEX('Annex 1 LV, HV and UMS charges'!$B$12:$B$45,MATCH($A93,'Annex 1 LV, HV and UMS charges'!$A$12:$A$310,0)),INDEX('Annex 4 LDNO charges'!$B$14:$B$203,MATCH($A93,'Annex 4 LDNO charges'!$A$14:$A$203,0))))</f>
        <v/>
      </c>
      <c r="C93" s="137">
        <v>0</v>
      </c>
      <c r="D93" s="154"/>
      <c r="E93" s="153">
        <v>-0.02</v>
      </c>
    </row>
    <row r="94" spans="1:5" ht="24.95" customHeight="1" x14ac:dyDescent="0.2">
      <c r="A94" s="138" t="s">
        <v>597</v>
      </c>
      <c r="B94" s="43" t="str">
        <f>IF(IFERROR(INDEX('Annex 1 LV, HV and UMS charges'!$B$12:$B$45,MATCH($A94,'Annex 1 LV, HV and UMS charges'!$A$12:$A$310,0)),INDEX('Annex 4 LDNO charges'!$B$14:$B$203,MATCH($A94,'Annex 4 LDNO charges'!$A$14:$A$203,0)))=0,"",IFERROR(INDEX('Annex 1 LV, HV and UMS charges'!$B$12:$B$45,MATCH($A94,'Annex 1 LV, HV and UMS charges'!$A$12:$A$310,0)),INDEX('Annex 4 LDNO charges'!$B$14:$B$203,MATCH($A94,'Annex 4 LDNO charges'!$A$14:$A$203,0))))</f>
        <v/>
      </c>
      <c r="C94" s="137">
        <v>0</v>
      </c>
      <c r="D94" s="154"/>
      <c r="E94" s="153">
        <v>-0.02</v>
      </c>
    </row>
    <row r="95" spans="1:5" ht="24.95" customHeight="1" x14ac:dyDescent="0.2">
      <c r="A95" s="138" t="s">
        <v>598</v>
      </c>
      <c r="B95" s="43" t="str">
        <f>IF(IFERROR(INDEX('Annex 1 LV, HV and UMS charges'!$B$12:$B$45,MATCH($A95,'Annex 1 LV, HV and UMS charges'!$A$12:$A$310,0)),INDEX('Annex 4 LDNO charges'!$B$14:$B$203,MATCH($A95,'Annex 4 LDNO charges'!$A$14:$A$203,0)))=0,"",IFERROR(INDEX('Annex 1 LV, HV and UMS charges'!$B$12:$B$45,MATCH($A95,'Annex 1 LV, HV and UMS charges'!$A$12:$A$310,0)),INDEX('Annex 4 LDNO charges'!$B$14:$B$203,MATCH($A95,'Annex 4 LDNO charges'!$A$14:$A$203,0))))</f>
        <v/>
      </c>
      <c r="C95" s="137">
        <v>0</v>
      </c>
      <c r="D95" s="154"/>
      <c r="E95" s="153">
        <v>-0.02</v>
      </c>
    </row>
    <row r="96" spans="1:5" ht="24.95" customHeight="1" x14ac:dyDescent="0.2">
      <c r="A96" s="138" t="s">
        <v>599</v>
      </c>
      <c r="B96" s="43" t="str">
        <f>IF(IFERROR(INDEX('Annex 1 LV, HV and UMS charges'!$B$12:$B$45,MATCH($A96,'Annex 1 LV, HV and UMS charges'!$A$12:$A$310,0)),INDEX('Annex 4 LDNO charges'!$B$14:$B$203,MATCH($A96,'Annex 4 LDNO charges'!$A$14:$A$203,0)))=0,"",IFERROR(INDEX('Annex 1 LV, HV and UMS charges'!$B$12:$B$45,MATCH($A96,'Annex 1 LV, HV and UMS charges'!$A$12:$A$310,0)),INDEX('Annex 4 LDNO charges'!$B$14:$B$203,MATCH($A96,'Annex 4 LDNO charges'!$A$14:$A$203,0))))</f>
        <v/>
      </c>
      <c r="C96" s="137">
        <v>0</v>
      </c>
      <c r="D96" s="154"/>
      <c r="E96" s="153">
        <v>-0.02</v>
      </c>
    </row>
    <row r="97" spans="1:5" ht="24.95" customHeight="1" x14ac:dyDescent="0.2">
      <c r="A97" s="138" t="s">
        <v>600</v>
      </c>
      <c r="B97" s="43" t="str">
        <f>IF(IFERROR(INDEX('Annex 1 LV, HV and UMS charges'!$B$12:$B$45,MATCH($A97,'Annex 1 LV, HV and UMS charges'!$A$12:$A$310,0)),INDEX('Annex 4 LDNO charges'!$B$14:$B$203,MATCH($A97,'Annex 4 LDNO charges'!$A$14:$A$203,0)))=0,"",IFERROR(INDEX('Annex 1 LV, HV and UMS charges'!$B$12:$B$45,MATCH($A97,'Annex 1 LV, HV and UMS charges'!$A$12:$A$310,0)),INDEX('Annex 4 LDNO charges'!$B$14:$B$203,MATCH($A97,'Annex 4 LDNO charges'!$A$14:$A$203,0))))</f>
        <v/>
      </c>
      <c r="C97" s="137">
        <v>0</v>
      </c>
      <c r="D97" s="154"/>
      <c r="E97" s="153">
        <v>-0.02</v>
      </c>
    </row>
    <row r="98" spans="1:5" ht="24.95" customHeight="1" x14ac:dyDescent="0.2">
      <c r="A98" s="138" t="s">
        <v>601</v>
      </c>
      <c r="B98" s="43" t="str">
        <f>IF(IFERROR(INDEX('Annex 1 LV, HV and UMS charges'!$B$12:$B$45,MATCH($A98,'Annex 1 LV, HV and UMS charges'!$A$12:$A$310,0)),INDEX('Annex 4 LDNO charges'!$B$14:$B$203,MATCH($A98,'Annex 4 LDNO charges'!$A$14:$A$203,0)))=0,"",IFERROR(INDEX('Annex 1 LV, HV and UMS charges'!$B$12:$B$45,MATCH($A98,'Annex 1 LV, HV and UMS charges'!$A$12:$A$310,0)),INDEX('Annex 4 LDNO charges'!$B$14:$B$203,MATCH($A98,'Annex 4 LDNO charges'!$A$14:$A$203,0))))</f>
        <v/>
      </c>
      <c r="C98" s="137">
        <v>0</v>
      </c>
      <c r="D98" s="154"/>
      <c r="E98" s="153">
        <v>-0.02</v>
      </c>
    </row>
    <row r="99" spans="1:5" ht="24.95" customHeight="1" x14ac:dyDescent="0.2">
      <c r="A99" s="138" t="s">
        <v>602</v>
      </c>
      <c r="B99" s="43" t="str">
        <f>IF(IFERROR(INDEX('Annex 1 LV, HV and UMS charges'!$B$12:$B$45,MATCH($A99,'Annex 1 LV, HV and UMS charges'!$A$12:$A$310,0)),INDEX('Annex 4 LDNO charges'!$B$14:$B$203,MATCH($A99,'Annex 4 LDNO charges'!$A$14:$A$203,0)))=0,"",IFERROR(INDEX('Annex 1 LV, HV and UMS charges'!$B$12:$B$45,MATCH($A99,'Annex 1 LV, HV and UMS charges'!$A$12:$A$310,0)),INDEX('Annex 4 LDNO charges'!$B$14:$B$203,MATCH($A99,'Annex 4 LDNO charges'!$A$14:$A$203,0))))</f>
        <v/>
      </c>
      <c r="C99" s="137">
        <v>0</v>
      </c>
      <c r="D99" s="154"/>
      <c r="E99" s="153">
        <v>-0.02</v>
      </c>
    </row>
    <row r="100" spans="1:5" ht="24.95" customHeight="1" x14ac:dyDescent="0.2">
      <c r="A100" s="138" t="s">
        <v>668</v>
      </c>
      <c r="B100" s="43" t="str">
        <f>IF(IFERROR(INDEX('Annex 1 LV, HV and UMS charges'!$B$12:$B$45,MATCH($A100,'Annex 1 LV, HV and UMS charges'!$A$12:$A$310,0)),INDEX('Annex 4 LDNO charges'!$B$14:$B$203,MATCH($A100,'Annex 4 LDNO charges'!$A$14:$A$203,0)))=0,"",IFERROR(INDEX('Annex 1 LV, HV and UMS charges'!$B$12:$B$45,MATCH($A100,'Annex 1 LV, HV and UMS charges'!$A$12:$A$310,0)),INDEX('Annex 4 LDNO charges'!$B$14:$B$203,MATCH($A100,'Annex 4 LDNO charges'!$A$14:$A$203,0))))</f>
        <v/>
      </c>
      <c r="C100" s="152" t="s">
        <v>625</v>
      </c>
      <c r="D100" s="153">
        <v>0</v>
      </c>
      <c r="E100" s="153">
        <v>-0.02</v>
      </c>
    </row>
    <row r="101" spans="1:5" ht="24.95" customHeight="1" x14ac:dyDescent="0.2">
      <c r="A101" s="138" t="s">
        <v>669</v>
      </c>
      <c r="B101" s="43" t="str">
        <f>IF(IFERROR(INDEX('Annex 1 LV, HV and UMS charges'!$B$12:$B$45,MATCH($A101,'Annex 1 LV, HV and UMS charges'!$A$12:$A$310,0)),INDEX('Annex 4 LDNO charges'!$B$14:$B$203,MATCH($A101,'Annex 4 LDNO charges'!$A$14:$A$203,0)))=0,"",IFERROR(INDEX('Annex 1 LV, HV and UMS charges'!$B$12:$B$45,MATCH($A101,'Annex 1 LV, HV and UMS charges'!$A$12:$A$310,0)),INDEX('Annex 4 LDNO charges'!$B$14:$B$203,MATCH($A101,'Annex 4 LDNO charges'!$A$14:$A$203,0))))</f>
        <v/>
      </c>
      <c r="C101" s="137" t="s">
        <v>624</v>
      </c>
      <c r="D101" s="154"/>
      <c r="E101" s="153">
        <v>-0.02</v>
      </c>
    </row>
    <row r="102" spans="1:5" ht="24.95" customHeight="1" x14ac:dyDescent="0.2">
      <c r="A102" s="138" t="s">
        <v>670</v>
      </c>
      <c r="B102" s="43" t="str">
        <f>IF(IFERROR(INDEX('Annex 1 LV, HV and UMS charges'!$B$12:$B$45,MATCH($A102,'Annex 1 LV, HV and UMS charges'!$A$12:$A$310,0)),INDEX('Annex 4 LDNO charges'!$B$14:$B$203,MATCH($A102,'Annex 4 LDNO charges'!$A$14:$A$203,0)))=0,"",IFERROR(INDEX('Annex 1 LV, HV and UMS charges'!$B$12:$B$45,MATCH($A102,'Annex 1 LV, HV and UMS charges'!$A$12:$A$310,0)),INDEX('Annex 4 LDNO charges'!$B$14:$B$203,MATCH($A102,'Annex 4 LDNO charges'!$A$14:$A$203,0))))</f>
        <v/>
      </c>
      <c r="C102" s="137" t="s">
        <v>624</v>
      </c>
      <c r="D102" s="154"/>
      <c r="E102" s="153">
        <v>-0.02</v>
      </c>
    </row>
    <row r="103" spans="1:5" ht="24.95" customHeight="1" x14ac:dyDescent="0.2">
      <c r="A103" s="138" t="s">
        <v>671</v>
      </c>
      <c r="B103" s="43" t="str">
        <f>IF(IFERROR(INDEX('Annex 1 LV, HV and UMS charges'!$B$12:$B$45,MATCH($A103,'Annex 1 LV, HV and UMS charges'!$A$12:$A$310,0)),INDEX('Annex 4 LDNO charges'!$B$14:$B$203,MATCH($A103,'Annex 4 LDNO charges'!$A$14:$A$203,0)))=0,"",IFERROR(INDEX('Annex 1 LV, HV and UMS charges'!$B$12:$B$45,MATCH($A103,'Annex 1 LV, HV and UMS charges'!$A$12:$A$310,0)),INDEX('Annex 4 LDNO charges'!$B$14:$B$203,MATCH($A103,'Annex 4 LDNO charges'!$A$14:$A$203,0))))</f>
        <v/>
      </c>
      <c r="C103" s="137" t="s">
        <v>624</v>
      </c>
      <c r="D103" s="154"/>
      <c r="E103" s="153">
        <v>-0.02</v>
      </c>
    </row>
    <row r="104" spans="1:5" ht="24.95" customHeight="1" x14ac:dyDescent="0.2">
      <c r="A104" s="138" t="s">
        <v>672</v>
      </c>
      <c r="B104" s="43" t="str">
        <f>IF(IFERROR(INDEX('Annex 1 LV, HV and UMS charges'!$B$12:$B$45,MATCH($A104,'Annex 1 LV, HV and UMS charges'!$A$12:$A$310,0)),INDEX('Annex 4 LDNO charges'!$B$14:$B$203,MATCH($A104,'Annex 4 LDNO charges'!$A$14:$A$203,0)))=0,"",IFERROR(INDEX('Annex 1 LV, HV and UMS charges'!$B$12:$B$45,MATCH($A104,'Annex 1 LV, HV and UMS charges'!$A$12:$A$310,0)),INDEX('Annex 4 LDNO charges'!$B$14:$B$203,MATCH($A104,'Annex 4 LDNO charges'!$A$14:$A$203,0))))</f>
        <v/>
      </c>
      <c r="C104" s="137" t="s">
        <v>624</v>
      </c>
      <c r="D104" s="154"/>
      <c r="E104" s="153">
        <v>-0.02</v>
      </c>
    </row>
    <row r="105" spans="1:5" ht="24.95" customHeight="1" x14ac:dyDescent="0.2">
      <c r="A105" s="138" t="s">
        <v>673</v>
      </c>
      <c r="B105" s="43" t="str">
        <f>IF(IFERROR(INDEX('Annex 1 LV, HV and UMS charges'!$B$12:$B$45,MATCH($A105,'Annex 1 LV, HV and UMS charges'!$A$12:$A$310,0)),INDEX('Annex 4 LDNO charges'!$B$14:$B$203,MATCH($A105,'Annex 4 LDNO charges'!$A$14:$A$203,0)))=0,"",IFERROR(INDEX('Annex 1 LV, HV and UMS charges'!$B$12:$B$45,MATCH($A105,'Annex 1 LV, HV and UMS charges'!$A$12:$A$310,0)),INDEX('Annex 4 LDNO charges'!$B$14:$B$203,MATCH($A105,'Annex 4 LDNO charges'!$A$14:$A$203,0))))</f>
        <v/>
      </c>
      <c r="C105" s="137" t="s">
        <v>624</v>
      </c>
      <c r="D105" s="154"/>
      <c r="E105" s="153">
        <v>-0.02</v>
      </c>
    </row>
    <row r="106" spans="1:5" ht="24.95" customHeight="1" x14ac:dyDescent="0.2">
      <c r="A106" s="138" t="s">
        <v>573</v>
      </c>
      <c r="B106" s="43" t="str">
        <f>IF(IFERROR(INDEX('Annex 1 LV, HV and UMS charges'!$B$12:$B$45,MATCH($A106,'Annex 1 LV, HV and UMS charges'!$A$12:$A$310,0)),INDEX('Annex 4 LDNO charges'!$B$14:$B$203,MATCH($A106,'Annex 4 LDNO charges'!$A$14:$A$203,0)))=0,"",IFERROR(INDEX('Annex 1 LV, HV and UMS charges'!$B$12:$B$45,MATCH($A106,'Annex 1 LV, HV and UMS charges'!$A$12:$A$310,0)),INDEX('Annex 4 LDNO charges'!$B$14:$B$203,MATCH($A106,'Annex 4 LDNO charges'!$A$14:$A$203,0))))</f>
        <v/>
      </c>
      <c r="C106" s="137">
        <v>0</v>
      </c>
      <c r="D106" s="154"/>
      <c r="E106" s="153">
        <v>-0.02</v>
      </c>
    </row>
    <row r="107" spans="1:5" ht="24.95" customHeight="1" x14ac:dyDescent="0.2">
      <c r="A107" s="138" t="s">
        <v>574</v>
      </c>
      <c r="B107" s="43" t="str">
        <f>IF(IFERROR(INDEX('Annex 1 LV, HV and UMS charges'!$B$12:$B$45,MATCH($A107,'Annex 1 LV, HV and UMS charges'!$A$12:$A$310,0)),INDEX('Annex 4 LDNO charges'!$B$14:$B$203,MATCH($A107,'Annex 4 LDNO charges'!$A$14:$A$203,0)))=0,"",IFERROR(INDEX('Annex 1 LV, HV and UMS charges'!$B$12:$B$45,MATCH($A107,'Annex 1 LV, HV and UMS charges'!$A$12:$A$310,0)),INDEX('Annex 4 LDNO charges'!$B$14:$B$203,MATCH($A107,'Annex 4 LDNO charges'!$A$14:$A$203,0))))</f>
        <v/>
      </c>
      <c r="C107" s="137">
        <v>0</v>
      </c>
      <c r="D107" s="154"/>
      <c r="E107" s="153">
        <v>-0.02</v>
      </c>
    </row>
    <row r="108" spans="1:5" ht="24.95" customHeight="1" x14ac:dyDescent="0.2">
      <c r="A108" s="138" t="s">
        <v>575</v>
      </c>
      <c r="B108" s="43" t="str">
        <f>IF(IFERROR(INDEX('Annex 1 LV, HV and UMS charges'!$B$12:$B$45,MATCH($A108,'Annex 1 LV, HV and UMS charges'!$A$12:$A$310,0)),INDEX('Annex 4 LDNO charges'!$B$14:$B$203,MATCH($A108,'Annex 4 LDNO charges'!$A$14:$A$203,0)))=0,"",IFERROR(INDEX('Annex 1 LV, HV and UMS charges'!$B$12:$B$45,MATCH($A108,'Annex 1 LV, HV and UMS charges'!$A$12:$A$310,0)),INDEX('Annex 4 LDNO charges'!$B$14:$B$203,MATCH($A108,'Annex 4 LDNO charges'!$A$14:$A$203,0))))</f>
        <v/>
      </c>
      <c r="C108" s="137">
        <v>0</v>
      </c>
      <c r="D108" s="154"/>
      <c r="E108" s="153">
        <v>-0.02</v>
      </c>
    </row>
    <row r="109" spans="1:5" ht="24.95" customHeight="1" x14ac:dyDescent="0.2">
      <c r="A109" s="138" t="s">
        <v>576</v>
      </c>
      <c r="B109" s="43" t="str">
        <f>IF(IFERROR(INDEX('Annex 1 LV, HV and UMS charges'!$B$12:$B$45,MATCH($A109,'Annex 1 LV, HV and UMS charges'!$A$12:$A$310,0)),INDEX('Annex 4 LDNO charges'!$B$14:$B$203,MATCH($A109,'Annex 4 LDNO charges'!$A$14:$A$203,0)))=0,"",IFERROR(INDEX('Annex 1 LV, HV and UMS charges'!$B$12:$B$45,MATCH($A109,'Annex 1 LV, HV and UMS charges'!$A$12:$A$310,0)),INDEX('Annex 4 LDNO charges'!$B$14:$B$203,MATCH($A109,'Annex 4 LDNO charges'!$A$14:$A$203,0))))</f>
        <v/>
      </c>
      <c r="C109" s="137">
        <v>0</v>
      </c>
      <c r="D109" s="154"/>
      <c r="E109" s="153">
        <v>-0.02</v>
      </c>
    </row>
    <row r="110" spans="1:5" ht="24.95" customHeight="1" x14ac:dyDescent="0.2">
      <c r="A110" s="138" t="s">
        <v>577</v>
      </c>
      <c r="B110" s="43" t="str">
        <f>IF(IFERROR(INDEX('Annex 1 LV, HV and UMS charges'!$B$12:$B$45,MATCH($A110,'Annex 1 LV, HV and UMS charges'!$A$12:$A$310,0)),INDEX('Annex 4 LDNO charges'!$B$14:$B$203,MATCH($A110,'Annex 4 LDNO charges'!$A$14:$A$203,0)))=0,"",IFERROR(INDEX('Annex 1 LV, HV and UMS charges'!$B$12:$B$45,MATCH($A110,'Annex 1 LV, HV and UMS charges'!$A$12:$A$310,0)),INDEX('Annex 4 LDNO charges'!$B$14:$B$203,MATCH($A110,'Annex 4 LDNO charges'!$A$14:$A$203,0))))</f>
        <v/>
      </c>
      <c r="C110" s="137">
        <v>0</v>
      </c>
      <c r="D110" s="154"/>
      <c r="E110" s="153">
        <v>-0.02</v>
      </c>
    </row>
    <row r="111" spans="1:5" ht="24.95" customHeight="1" x14ac:dyDescent="0.2">
      <c r="A111" s="138" t="s">
        <v>578</v>
      </c>
      <c r="B111" s="43" t="str">
        <f>IF(IFERROR(INDEX('Annex 1 LV, HV and UMS charges'!$B$12:$B$45,MATCH($A111,'Annex 1 LV, HV and UMS charges'!$A$12:$A$310,0)),INDEX('Annex 4 LDNO charges'!$B$14:$B$203,MATCH($A111,'Annex 4 LDNO charges'!$A$14:$A$203,0)))=0,"",IFERROR(INDEX('Annex 1 LV, HV and UMS charges'!$B$12:$B$45,MATCH($A111,'Annex 1 LV, HV and UMS charges'!$A$12:$A$310,0)),INDEX('Annex 4 LDNO charges'!$B$14:$B$203,MATCH($A111,'Annex 4 LDNO charges'!$A$14:$A$203,0))))</f>
        <v/>
      </c>
      <c r="C111" s="137">
        <v>0</v>
      </c>
      <c r="D111" s="154"/>
      <c r="E111" s="153">
        <v>-0.02</v>
      </c>
    </row>
    <row r="112" spans="1:5" ht="24.95" customHeight="1" x14ac:dyDescent="0.2">
      <c r="A112" s="138" t="s">
        <v>579</v>
      </c>
      <c r="B112" s="43" t="str">
        <f>IF(IFERROR(INDEX('Annex 1 LV, HV and UMS charges'!$B$12:$B$45,MATCH($A112,'Annex 1 LV, HV and UMS charges'!$A$12:$A$310,0)),INDEX('Annex 4 LDNO charges'!$B$14:$B$203,MATCH($A112,'Annex 4 LDNO charges'!$A$14:$A$203,0)))=0,"",IFERROR(INDEX('Annex 1 LV, HV and UMS charges'!$B$12:$B$45,MATCH($A112,'Annex 1 LV, HV and UMS charges'!$A$12:$A$310,0)),INDEX('Annex 4 LDNO charges'!$B$14:$B$203,MATCH($A112,'Annex 4 LDNO charges'!$A$14:$A$203,0))))</f>
        <v/>
      </c>
      <c r="C112" s="137">
        <v>0</v>
      </c>
      <c r="D112" s="154"/>
      <c r="E112" s="153">
        <v>-0.02</v>
      </c>
    </row>
    <row r="113" spans="1:5" ht="24.95" customHeight="1" x14ac:dyDescent="0.2">
      <c r="A113" s="138" t="s">
        <v>580</v>
      </c>
      <c r="B113" s="43" t="str">
        <f>IF(IFERROR(INDEX('Annex 1 LV, HV and UMS charges'!$B$12:$B$45,MATCH($A113,'Annex 1 LV, HV and UMS charges'!$A$12:$A$310,0)),INDEX('Annex 4 LDNO charges'!$B$14:$B$203,MATCH($A113,'Annex 4 LDNO charges'!$A$14:$A$203,0)))=0,"",IFERROR(INDEX('Annex 1 LV, HV and UMS charges'!$B$12:$B$45,MATCH($A113,'Annex 1 LV, HV and UMS charges'!$A$12:$A$310,0)),INDEX('Annex 4 LDNO charges'!$B$14:$B$203,MATCH($A113,'Annex 4 LDNO charges'!$A$14:$A$203,0))))</f>
        <v/>
      </c>
      <c r="C113" s="137">
        <v>0</v>
      </c>
      <c r="D113" s="154"/>
      <c r="E113" s="153">
        <v>-0.02</v>
      </c>
    </row>
    <row r="114" spans="1:5" ht="24.95" customHeight="1" x14ac:dyDescent="0.2">
      <c r="A114" s="138" t="s">
        <v>581</v>
      </c>
      <c r="B114" s="43" t="str">
        <f>IF(IFERROR(INDEX('Annex 1 LV, HV and UMS charges'!$B$12:$B$45,MATCH($A114,'Annex 1 LV, HV and UMS charges'!$A$12:$A$310,0)),INDEX('Annex 4 LDNO charges'!$B$14:$B$203,MATCH($A114,'Annex 4 LDNO charges'!$A$14:$A$203,0)))=0,"",IFERROR(INDEX('Annex 1 LV, HV and UMS charges'!$B$12:$B$45,MATCH($A114,'Annex 1 LV, HV and UMS charges'!$A$12:$A$310,0)),INDEX('Annex 4 LDNO charges'!$B$14:$B$203,MATCH($A114,'Annex 4 LDNO charges'!$A$14:$A$203,0))))</f>
        <v/>
      </c>
      <c r="C114" s="137">
        <v>0</v>
      </c>
      <c r="D114" s="154"/>
      <c r="E114" s="153">
        <v>-0.02</v>
      </c>
    </row>
    <row r="115" spans="1:5" ht="24.95" customHeight="1" x14ac:dyDescent="0.2">
      <c r="A115" s="138" t="s">
        <v>582</v>
      </c>
      <c r="B115" s="43" t="str">
        <f>IF(IFERROR(INDEX('Annex 1 LV, HV and UMS charges'!$B$12:$B$45,MATCH($A115,'Annex 1 LV, HV and UMS charges'!$A$12:$A$310,0)),INDEX('Annex 4 LDNO charges'!$B$14:$B$203,MATCH($A115,'Annex 4 LDNO charges'!$A$14:$A$203,0)))=0,"",IFERROR(INDEX('Annex 1 LV, HV and UMS charges'!$B$12:$B$45,MATCH($A115,'Annex 1 LV, HV and UMS charges'!$A$12:$A$310,0)),INDEX('Annex 4 LDNO charges'!$B$14:$B$203,MATCH($A115,'Annex 4 LDNO charges'!$A$14:$A$203,0))))</f>
        <v/>
      </c>
      <c r="C115" s="137">
        <v>0</v>
      </c>
      <c r="D115" s="154"/>
      <c r="E115" s="153">
        <v>-0.02</v>
      </c>
    </row>
    <row r="116" spans="1:5" ht="24.95" customHeight="1" x14ac:dyDescent="0.2">
      <c r="A116" s="138" t="s">
        <v>583</v>
      </c>
      <c r="B116" s="43" t="str">
        <f>IF(IFERROR(INDEX('Annex 1 LV, HV and UMS charges'!$B$12:$B$45,MATCH($A116,'Annex 1 LV, HV and UMS charges'!$A$12:$A$310,0)),INDEX('Annex 4 LDNO charges'!$B$14:$B$203,MATCH($A116,'Annex 4 LDNO charges'!$A$14:$A$203,0)))=0,"",IFERROR(INDEX('Annex 1 LV, HV and UMS charges'!$B$12:$B$45,MATCH($A116,'Annex 1 LV, HV and UMS charges'!$A$12:$A$310,0)),INDEX('Annex 4 LDNO charges'!$B$14:$B$203,MATCH($A116,'Annex 4 LDNO charges'!$A$14:$A$203,0))))</f>
        <v/>
      </c>
      <c r="C116" s="137">
        <v>0</v>
      </c>
      <c r="D116" s="154"/>
      <c r="E116" s="153">
        <v>-0.02</v>
      </c>
    </row>
    <row r="117" spans="1:5" ht="24.95" customHeight="1" x14ac:dyDescent="0.2">
      <c r="A117" s="138" t="s">
        <v>584</v>
      </c>
      <c r="B117" s="43" t="str">
        <f>IF(IFERROR(INDEX('Annex 1 LV, HV and UMS charges'!$B$12:$B$45,MATCH($A117,'Annex 1 LV, HV and UMS charges'!$A$12:$A$310,0)),INDEX('Annex 4 LDNO charges'!$B$14:$B$203,MATCH($A117,'Annex 4 LDNO charges'!$A$14:$A$203,0)))=0,"",IFERROR(INDEX('Annex 1 LV, HV and UMS charges'!$B$12:$B$45,MATCH($A117,'Annex 1 LV, HV and UMS charges'!$A$12:$A$310,0)),INDEX('Annex 4 LDNO charges'!$B$14:$B$203,MATCH($A117,'Annex 4 LDNO charges'!$A$14:$A$203,0))))</f>
        <v/>
      </c>
      <c r="C117" s="137">
        <v>0</v>
      </c>
      <c r="D117" s="154"/>
      <c r="E117" s="153">
        <v>-0.02</v>
      </c>
    </row>
    <row r="118" spans="1:5" ht="24.95" customHeight="1" x14ac:dyDescent="0.2">
      <c r="A118" s="138" t="s">
        <v>585</v>
      </c>
      <c r="B118" s="43" t="str">
        <f>IF(IFERROR(INDEX('Annex 1 LV, HV and UMS charges'!$B$12:$B$45,MATCH($A118,'Annex 1 LV, HV and UMS charges'!$A$12:$A$310,0)),INDEX('Annex 4 LDNO charges'!$B$14:$B$203,MATCH($A118,'Annex 4 LDNO charges'!$A$14:$A$203,0)))=0,"",IFERROR(INDEX('Annex 1 LV, HV and UMS charges'!$B$12:$B$45,MATCH($A118,'Annex 1 LV, HV and UMS charges'!$A$12:$A$310,0)),INDEX('Annex 4 LDNO charges'!$B$14:$B$203,MATCH($A118,'Annex 4 LDNO charges'!$A$14:$A$203,0))))</f>
        <v/>
      </c>
      <c r="C118" s="137">
        <v>0</v>
      </c>
      <c r="D118" s="154"/>
      <c r="E118" s="153">
        <v>-0.02</v>
      </c>
    </row>
    <row r="119" spans="1:5" ht="24.95" customHeight="1" x14ac:dyDescent="0.2">
      <c r="A119" s="138" t="s">
        <v>586</v>
      </c>
      <c r="B119" s="43" t="str">
        <f>IF(IFERROR(INDEX('Annex 1 LV, HV and UMS charges'!$B$12:$B$45,MATCH($A119,'Annex 1 LV, HV and UMS charges'!$A$12:$A$310,0)),INDEX('Annex 4 LDNO charges'!$B$14:$B$203,MATCH($A119,'Annex 4 LDNO charges'!$A$14:$A$203,0)))=0,"",IFERROR(INDEX('Annex 1 LV, HV and UMS charges'!$B$12:$B$45,MATCH($A119,'Annex 1 LV, HV and UMS charges'!$A$12:$A$310,0)),INDEX('Annex 4 LDNO charges'!$B$14:$B$203,MATCH($A119,'Annex 4 LDNO charges'!$A$14:$A$203,0))))</f>
        <v/>
      </c>
      <c r="C119" s="137">
        <v>0</v>
      </c>
      <c r="D119" s="154"/>
      <c r="E119" s="153">
        <v>-0.02</v>
      </c>
    </row>
    <row r="120" spans="1:5" ht="24.95" customHeight="1" x14ac:dyDescent="0.2">
      <c r="A120" s="138" t="s">
        <v>587</v>
      </c>
      <c r="B120" s="43" t="str">
        <f>IF(IFERROR(INDEX('Annex 1 LV, HV and UMS charges'!$B$12:$B$45,MATCH($A120,'Annex 1 LV, HV and UMS charges'!$A$12:$A$310,0)),INDEX('Annex 4 LDNO charges'!$B$14:$B$203,MATCH($A120,'Annex 4 LDNO charges'!$A$14:$A$203,0)))=0,"",IFERROR(INDEX('Annex 1 LV, HV and UMS charges'!$B$12:$B$45,MATCH($A120,'Annex 1 LV, HV and UMS charges'!$A$12:$A$310,0)),INDEX('Annex 4 LDNO charges'!$B$14:$B$203,MATCH($A120,'Annex 4 LDNO charges'!$A$14:$A$203,0))))</f>
        <v/>
      </c>
      <c r="C120" s="137">
        <v>0</v>
      </c>
      <c r="D120" s="154"/>
      <c r="E120" s="153">
        <v>-0.02</v>
      </c>
    </row>
    <row r="121" spans="1:5" ht="24.95" customHeight="1" x14ac:dyDescent="0.2">
      <c r="A121" s="138" t="s">
        <v>674</v>
      </c>
      <c r="B121" s="43" t="str">
        <f>IF(IFERROR(INDEX('Annex 1 LV, HV and UMS charges'!$B$12:$B$45,MATCH($A121,'Annex 1 LV, HV and UMS charges'!$A$12:$A$310,0)),INDEX('Annex 4 LDNO charges'!$B$14:$B$203,MATCH($A121,'Annex 4 LDNO charges'!$A$14:$A$203,0)))=0,"",IFERROR(INDEX('Annex 1 LV, HV and UMS charges'!$B$12:$B$45,MATCH($A121,'Annex 1 LV, HV and UMS charges'!$A$12:$A$310,0)),INDEX('Annex 4 LDNO charges'!$B$14:$B$203,MATCH($A121,'Annex 4 LDNO charges'!$A$14:$A$203,0))))</f>
        <v/>
      </c>
      <c r="C121" s="152" t="s">
        <v>625</v>
      </c>
      <c r="D121" s="153">
        <v>0</v>
      </c>
      <c r="E121" s="153">
        <v>-0.02</v>
      </c>
    </row>
    <row r="122" spans="1:5" ht="24.95" customHeight="1" x14ac:dyDescent="0.2">
      <c r="A122" s="138" t="s">
        <v>675</v>
      </c>
      <c r="B122" s="43" t="str">
        <f>IF(IFERROR(INDEX('Annex 1 LV, HV and UMS charges'!$B$12:$B$45,MATCH($A122,'Annex 1 LV, HV and UMS charges'!$A$12:$A$310,0)),INDEX('Annex 4 LDNO charges'!$B$14:$B$203,MATCH($A122,'Annex 4 LDNO charges'!$A$14:$A$203,0)))=0,"",IFERROR(INDEX('Annex 1 LV, HV and UMS charges'!$B$12:$B$45,MATCH($A122,'Annex 1 LV, HV and UMS charges'!$A$12:$A$310,0)),INDEX('Annex 4 LDNO charges'!$B$14:$B$203,MATCH($A122,'Annex 4 LDNO charges'!$A$14:$A$203,0))))</f>
        <v/>
      </c>
      <c r="C122" s="137" t="s">
        <v>624</v>
      </c>
      <c r="D122" s="154"/>
      <c r="E122" s="153">
        <v>-0.02</v>
      </c>
    </row>
    <row r="123" spans="1:5" ht="24.95" customHeight="1" x14ac:dyDescent="0.2">
      <c r="A123" s="138" t="s">
        <v>676</v>
      </c>
      <c r="B123" s="43" t="str">
        <f>IF(IFERROR(INDEX('Annex 1 LV, HV and UMS charges'!$B$12:$B$45,MATCH($A123,'Annex 1 LV, HV and UMS charges'!$A$12:$A$310,0)),INDEX('Annex 4 LDNO charges'!$B$14:$B$203,MATCH($A123,'Annex 4 LDNO charges'!$A$14:$A$203,0)))=0,"",IFERROR(INDEX('Annex 1 LV, HV and UMS charges'!$B$12:$B$45,MATCH($A123,'Annex 1 LV, HV and UMS charges'!$A$12:$A$310,0)),INDEX('Annex 4 LDNO charges'!$B$14:$B$203,MATCH($A123,'Annex 4 LDNO charges'!$A$14:$A$203,0))))</f>
        <v/>
      </c>
      <c r="C123" s="137" t="s">
        <v>624</v>
      </c>
      <c r="D123" s="154"/>
      <c r="E123" s="153">
        <v>-0.02</v>
      </c>
    </row>
    <row r="124" spans="1:5" ht="24.95" customHeight="1" x14ac:dyDescent="0.2">
      <c r="A124" s="138" t="s">
        <v>677</v>
      </c>
      <c r="B124" s="43" t="str">
        <f>IF(IFERROR(INDEX('Annex 1 LV, HV and UMS charges'!$B$12:$B$45,MATCH($A124,'Annex 1 LV, HV and UMS charges'!$A$12:$A$310,0)),INDEX('Annex 4 LDNO charges'!$B$14:$B$203,MATCH($A124,'Annex 4 LDNO charges'!$A$14:$A$203,0)))=0,"",IFERROR(INDEX('Annex 1 LV, HV and UMS charges'!$B$12:$B$45,MATCH($A124,'Annex 1 LV, HV and UMS charges'!$A$12:$A$310,0)),INDEX('Annex 4 LDNO charges'!$B$14:$B$203,MATCH($A124,'Annex 4 LDNO charges'!$A$14:$A$203,0))))</f>
        <v/>
      </c>
      <c r="C124" s="137" t="s">
        <v>624</v>
      </c>
      <c r="D124" s="154"/>
      <c r="E124" s="153">
        <v>-0.02</v>
      </c>
    </row>
    <row r="125" spans="1:5" ht="24.95" customHeight="1" x14ac:dyDescent="0.2">
      <c r="A125" s="138" t="s">
        <v>678</v>
      </c>
      <c r="B125" s="43" t="str">
        <f>IF(IFERROR(INDEX('Annex 1 LV, HV and UMS charges'!$B$12:$B$45,MATCH($A125,'Annex 1 LV, HV and UMS charges'!$A$12:$A$310,0)),INDEX('Annex 4 LDNO charges'!$B$14:$B$203,MATCH($A125,'Annex 4 LDNO charges'!$A$14:$A$203,0)))=0,"",IFERROR(INDEX('Annex 1 LV, HV and UMS charges'!$B$12:$B$45,MATCH($A125,'Annex 1 LV, HV and UMS charges'!$A$12:$A$310,0)),INDEX('Annex 4 LDNO charges'!$B$14:$B$203,MATCH($A125,'Annex 4 LDNO charges'!$A$14:$A$203,0))))</f>
        <v/>
      </c>
      <c r="C125" s="137" t="s">
        <v>624</v>
      </c>
      <c r="D125" s="154"/>
      <c r="E125" s="153">
        <v>-0.02</v>
      </c>
    </row>
    <row r="126" spans="1:5" ht="24.95" customHeight="1" x14ac:dyDescent="0.2">
      <c r="A126" s="138" t="s">
        <v>679</v>
      </c>
      <c r="B126" s="43" t="str">
        <f>IF(IFERROR(INDEX('Annex 1 LV, HV and UMS charges'!$B$12:$B$45,MATCH($A126,'Annex 1 LV, HV and UMS charges'!$A$12:$A$310,0)),INDEX('Annex 4 LDNO charges'!$B$14:$B$203,MATCH($A126,'Annex 4 LDNO charges'!$A$14:$A$203,0)))=0,"",IFERROR(INDEX('Annex 1 LV, HV and UMS charges'!$B$12:$B$45,MATCH($A126,'Annex 1 LV, HV and UMS charges'!$A$12:$A$310,0)),INDEX('Annex 4 LDNO charges'!$B$14:$B$203,MATCH($A126,'Annex 4 LDNO charges'!$A$14:$A$203,0))))</f>
        <v/>
      </c>
      <c r="C126" s="137" t="s">
        <v>624</v>
      </c>
      <c r="D126" s="154"/>
      <c r="E126" s="153">
        <v>-0.02</v>
      </c>
    </row>
    <row r="127" spans="1:5" ht="24.95" customHeight="1" x14ac:dyDescent="0.2">
      <c r="A127" s="138" t="s">
        <v>558</v>
      </c>
      <c r="B127" s="43" t="str">
        <f>IF(IFERROR(INDEX('Annex 1 LV, HV and UMS charges'!$B$12:$B$45,MATCH($A127,'Annex 1 LV, HV and UMS charges'!$A$12:$A$310,0)),INDEX('Annex 4 LDNO charges'!$B$14:$B$203,MATCH($A127,'Annex 4 LDNO charges'!$A$14:$A$203,0)))=0,"",IFERROR(INDEX('Annex 1 LV, HV and UMS charges'!$B$12:$B$45,MATCH($A127,'Annex 1 LV, HV and UMS charges'!$A$12:$A$310,0)),INDEX('Annex 4 LDNO charges'!$B$14:$B$203,MATCH($A127,'Annex 4 LDNO charges'!$A$14:$A$203,0))))</f>
        <v/>
      </c>
      <c r="C127" s="137">
        <v>0</v>
      </c>
      <c r="D127" s="154"/>
      <c r="E127" s="153">
        <v>-0.02</v>
      </c>
    </row>
    <row r="128" spans="1:5" ht="24.95" customHeight="1" x14ac:dyDescent="0.2">
      <c r="A128" s="138" t="s">
        <v>559</v>
      </c>
      <c r="B128" s="43" t="str">
        <f>IF(IFERROR(INDEX('Annex 1 LV, HV and UMS charges'!$B$12:$B$45,MATCH($A128,'Annex 1 LV, HV and UMS charges'!$A$12:$A$310,0)),INDEX('Annex 4 LDNO charges'!$B$14:$B$203,MATCH($A128,'Annex 4 LDNO charges'!$A$14:$A$203,0)))=0,"",IFERROR(INDEX('Annex 1 LV, HV and UMS charges'!$B$12:$B$45,MATCH($A128,'Annex 1 LV, HV and UMS charges'!$A$12:$A$310,0)),INDEX('Annex 4 LDNO charges'!$B$14:$B$203,MATCH($A128,'Annex 4 LDNO charges'!$A$14:$A$203,0))))</f>
        <v/>
      </c>
      <c r="C128" s="137">
        <v>0</v>
      </c>
      <c r="D128" s="154"/>
      <c r="E128" s="153">
        <v>-0.02</v>
      </c>
    </row>
    <row r="129" spans="1:5" ht="24.95" customHeight="1" x14ac:dyDescent="0.2">
      <c r="A129" s="138" t="s">
        <v>560</v>
      </c>
      <c r="B129" s="43" t="str">
        <f>IF(IFERROR(INDEX('Annex 1 LV, HV and UMS charges'!$B$12:$B$45,MATCH($A129,'Annex 1 LV, HV and UMS charges'!$A$12:$A$310,0)),INDEX('Annex 4 LDNO charges'!$B$14:$B$203,MATCH($A129,'Annex 4 LDNO charges'!$A$14:$A$203,0)))=0,"",IFERROR(INDEX('Annex 1 LV, HV and UMS charges'!$B$12:$B$45,MATCH($A129,'Annex 1 LV, HV and UMS charges'!$A$12:$A$310,0)),INDEX('Annex 4 LDNO charges'!$B$14:$B$203,MATCH($A129,'Annex 4 LDNO charges'!$A$14:$A$203,0))))</f>
        <v/>
      </c>
      <c r="C129" s="137">
        <v>0</v>
      </c>
      <c r="D129" s="154"/>
      <c r="E129" s="153">
        <v>-0.02</v>
      </c>
    </row>
    <row r="130" spans="1:5" ht="24.95" customHeight="1" x14ac:dyDescent="0.2">
      <c r="A130" s="138" t="s">
        <v>561</v>
      </c>
      <c r="B130" s="43" t="str">
        <f>IF(IFERROR(INDEX('Annex 1 LV, HV and UMS charges'!$B$12:$B$45,MATCH($A130,'Annex 1 LV, HV and UMS charges'!$A$12:$A$310,0)),INDEX('Annex 4 LDNO charges'!$B$14:$B$203,MATCH($A130,'Annex 4 LDNO charges'!$A$14:$A$203,0)))=0,"",IFERROR(INDEX('Annex 1 LV, HV and UMS charges'!$B$12:$B$45,MATCH($A130,'Annex 1 LV, HV and UMS charges'!$A$12:$A$310,0)),INDEX('Annex 4 LDNO charges'!$B$14:$B$203,MATCH($A130,'Annex 4 LDNO charges'!$A$14:$A$203,0))))</f>
        <v/>
      </c>
      <c r="C130" s="137">
        <v>0</v>
      </c>
      <c r="D130" s="154"/>
      <c r="E130" s="153">
        <v>-0.02</v>
      </c>
    </row>
    <row r="131" spans="1:5" ht="24.95" customHeight="1" x14ac:dyDescent="0.2">
      <c r="A131" s="138" t="s">
        <v>562</v>
      </c>
      <c r="B131" s="43" t="str">
        <f>IF(IFERROR(INDEX('Annex 1 LV, HV and UMS charges'!$B$12:$B$45,MATCH($A131,'Annex 1 LV, HV and UMS charges'!$A$12:$A$310,0)),INDEX('Annex 4 LDNO charges'!$B$14:$B$203,MATCH($A131,'Annex 4 LDNO charges'!$A$14:$A$203,0)))=0,"",IFERROR(INDEX('Annex 1 LV, HV and UMS charges'!$B$12:$B$45,MATCH($A131,'Annex 1 LV, HV and UMS charges'!$A$12:$A$310,0)),INDEX('Annex 4 LDNO charges'!$B$14:$B$203,MATCH($A131,'Annex 4 LDNO charges'!$A$14:$A$203,0))))</f>
        <v/>
      </c>
      <c r="C131" s="137">
        <v>0</v>
      </c>
      <c r="D131" s="154"/>
      <c r="E131" s="153">
        <v>-0.02</v>
      </c>
    </row>
    <row r="132" spans="1:5" ht="24.95" customHeight="1" x14ac:dyDescent="0.2">
      <c r="A132" s="138" t="s">
        <v>563</v>
      </c>
      <c r="B132" s="43" t="str">
        <f>IF(IFERROR(INDEX('Annex 1 LV, HV and UMS charges'!$B$12:$B$45,MATCH($A132,'Annex 1 LV, HV and UMS charges'!$A$12:$A$310,0)),INDEX('Annex 4 LDNO charges'!$B$14:$B$203,MATCH($A132,'Annex 4 LDNO charges'!$A$14:$A$203,0)))=0,"",IFERROR(INDEX('Annex 1 LV, HV and UMS charges'!$B$12:$B$45,MATCH($A132,'Annex 1 LV, HV and UMS charges'!$A$12:$A$310,0)),INDEX('Annex 4 LDNO charges'!$B$14:$B$203,MATCH($A132,'Annex 4 LDNO charges'!$A$14:$A$203,0))))</f>
        <v/>
      </c>
      <c r="C132" s="137">
        <v>0</v>
      </c>
      <c r="D132" s="154"/>
      <c r="E132" s="153">
        <v>-0.02</v>
      </c>
    </row>
    <row r="133" spans="1:5" ht="24.95" customHeight="1" x14ac:dyDescent="0.2">
      <c r="A133" s="138" t="s">
        <v>564</v>
      </c>
      <c r="B133" s="43" t="str">
        <f>IF(IFERROR(INDEX('Annex 1 LV, HV and UMS charges'!$B$12:$B$45,MATCH($A133,'Annex 1 LV, HV and UMS charges'!$A$12:$A$310,0)),INDEX('Annex 4 LDNO charges'!$B$14:$B$203,MATCH($A133,'Annex 4 LDNO charges'!$A$14:$A$203,0)))=0,"",IFERROR(INDEX('Annex 1 LV, HV and UMS charges'!$B$12:$B$45,MATCH($A133,'Annex 1 LV, HV and UMS charges'!$A$12:$A$310,0)),INDEX('Annex 4 LDNO charges'!$B$14:$B$203,MATCH($A133,'Annex 4 LDNO charges'!$A$14:$A$203,0))))</f>
        <v/>
      </c>
      <c r="C133" s="137">
        <v>0</v>
      </c>
      <c r="D133" s="154"/>
      <c r="E133" s="153">
        <v>-0.02</v>
      </c>
    </row>
    <row r="134" spans="1:5" ht="24.95" customHeight="1" x14ac:dyDescent="0.2">
      <c r="A134" s="138" t="s">
        <v>565</v>
      </c>
      <c r="B134" s="43" t="str">
        <f>IF(IFERROR(INDEX('Annex 1 LV, HV and UMS charges'!$B$12:$B$45,MATCH($A134,'Annex 1 LV, HV and UMS charges'!$A$12:$A$310,0)),INDEX('Annex 4 LDNO charges'!$B$14:$B$203,MATCH($A134,'Annex 4 LDNO charges'!$A$14:$A$203,0)))=0,"",IFERROR(INDEX('Annex 1 LV, HV and UMS charges'!$B$12:$B$45,MATCH($A134,'Annex 1 LV, HV and UMS charges'!$A$12:$A$310,0)),INDEX('Annex 4 LDNO charges'!$B$14:$B$203,MATCH($A134,'Annex 4 LDNO charges'!$A$14:$A$203,0))))</f>
        <v/>
      </c>
      <c r="C134" s="137">
        <v>0</v>
      </c>
      <c r="D134" s="154"/>
      <c r="E134" s="153">
        <v>-0.02</v>
      </c>
    </row>
    <row r="135" spans="1:5" ht="24.95" customHeight="1" x14ac:dyDescent="0.2">
      <c r="A135" s="138" t="s">
        <v>566</v>
      </c>
      <c r="B135" s="43" t="str">
        <f>IF(IFERROR(INDEX('Annex 1 LV, HV and UMS charges'!$B$12:$B$45,MATCH($A135,'Annex 1 LV, HV and UMS charges'!$A$12:$A$310,0)),INDEX('Annex 4 LDNO charges'!$B$14:$B$203,MATCH($A135,'Annex 4 LDNO charges'!$A$14:$A$203,0)))=0,"",IFERROR(INDEX('Annex 1 LV, HV and UMS charges'!$B$12:$B$45,MATCH($A135,'Annex 1 LV, HV and UMS charges'!$A$12:$A$310,0)),INDEX('Annex 4 LDNO charges'!$B$14:$B$203,MATCH($A135,'Annex 4 LDNO charges'!$A$14:$A$203,0))))</f>
        <v/>
      </c>
      <c r="C135" s="137">
        <v>0</v>
      </c>
      <c r="D135" s="154"/>
      <c r="E135" s="153">
        <v>-0.02</v>
      </c>
    </row>
    <row r="136" spans="1:5" ht="24.95" customHeight="1" x14ac:dyDescent="0.2">
      <c r="A136" s="138" t="s">
        <v>567</v>
      </c>
      <c r="B136" s="43" t="str">
        <f>IF(IFERROR(INDEX('Annex 1 LV, HV and UMS charges'!$B$12:$B$45,MATCH($A136,'Annex 1 LV, HV and UMS charges'!$A$12:$A$310,0)),INDEX('Annex 4 LDNO charges'!$B$14:$B$203,MATCH($A136,'Annex 4 LDNO charges'!$A$14:$A$203,0)))=0,"",IFERROR(INDEX('Annex 1 LV, HV and UMS charges'!$B$12:$B$45,MATCH($A136,'Annex 1 LV, HV and UMS charges'!$A$12:$A$310,0)),INDEX('Annex 4 LDNO charges'!$B$14:$B$203,MATCH($A136,'Annex 4 LDNO charges'!$A$14:$A$203,0))))</f>
        <v/>
      </c>
      <c r="C136" s="137">
        <v>0</v>
      </c>
      <c r="D136" s="154"/>
      <c r="E136" s="153">
        <v>-0.02</v>
      </c>
    </row>
    <row r="137" spans="1:5" ht="24.95" customHeight="1" x14ac:dyDescent="0.2">
      <c r="A137" s="138" t="s">
        <v>568</v>
      </c>
      <c r="B137" s="43" t="str">
        <f>IF(IFERROR(INDEX('Annex 1 LV, HV and UMS charges'!$B$12:$B$45,MATCH($A137,'Annex 1 LV, HV and UMS charges'!$A$12:$A$310,0)),INDEX('Annex 4 LDNO charges'!$B$14:$B$203,MATCH($A137,'Annex 4 LDNO charges'!$A$14:$A$203,0)))=0,"",IFERROR(INDEX('Annex 1 LV, HV and UMS charges'!$B$12:$B$45,MATCH($A137,'Annex 1 LV, HV and UMS charges'!$A$12:$A$310,0)),INDEX('Annex 4 LDNO charges'!$B$14:$B$203,MATCH($A137,'Annex 4 LDNO charges'!$A$14:$A$203,0))))</f>
        <v/>
      </c>
      <c r="C137" s="137">
        <v>0</v>
      </c>
      <c r="D137" s="154"/>
      <c r="E137" s="153">
        <v>-0.02</v>
      </c>
    </row>
    <row r="138" spans="1:5" ht="24.95" customHeight="1" x14ac:dyDescent="0.2">
      <c r="A138" s="138" t="s">
        <v>569</v>
      </c>
      <c r="B138" s="43" t="str">
        <f>IF(IFERROR(INDEX('Annex 1 LV, HV and UMS charges'!$B$12:$B$45,MATCH($A138,'Annex 1 LV, HV and UMS charges'!$A$12:$A$310,0)),INDEX('Annex 4 LDNO charges'!$B$14:$B$203,MATCH($A138,'Annex 4 LDNO charges'!$A$14:$A$203,0)))=0,"",IFERROR(INDEX('Annex 1 LV, HV and UMS charges'!$B$12:$B$45,MATCH($A138,'Annex 1 LV, HV and UMS charges'!$A$12:$A$310,0)),INDEX('Annex 4 LDNO charges'!$B$14:$B$203,MATCH($A138,'Annex 4 LDNO charges'!$A$14:$A$203,0))))</f>
        <v/>
      </c>
      <c r="C138" s="137">
        <v>0</v>
      </c>
      <c r="D138" s="154"/>
      <c r="E138" s="153">
        <v>-0.02</v>
      </c>
    </row>
    <row r="139" spans="1:5" ht="24.95" customHeight="1" x14ac:dyDescent="0.2">
      <c r="A139" s="138" t="s">
        <v>570</v>
      </c>
      <c r="B139" s="43" t="str">
        <f>IF(IFERROR(INDEX('Annex 1 LV, HV and UMS charges'!$B$12:$B$45,MATCH($A139,'Annex 1 LV, HV and UMS charges'!$A$12:$A$310,0)),INDEX('Annex 4 LDNO charges'!$B$14:$B$203,MATCH($A139,'Annex 4 LDNO charges'!$A$14:$A$203,0)))=0,"",IFERROR(INDEX('Annex 1 LV, HV and UMS charges'!$B$12:$B$45,MATCH($A139,'Annex 1 LV, HV and UMS charges'!$A$12:$A$310,0)),INDEX('Annex 4 LDNO charges'!$B$14:$B$203,MATCH($A139,'Annex 4 LDNO charges'!$A$14:$A$203,0))))</f>
        <v/>
      </c>
      <c r="C139" s="137">
        <v>0</v>
      </c>
      <c r="D139" s="154"/>
      <c r="E139" s="153">
        <v>-0.02</v>
      </c>
    </row>
    <row r="140" spans="1:5" ht="24.95" customHeight="1" x14ac:dyDescent="0.2">
      <c r="A140" s="138" t="s">
        <v>571</v>
      </c>
      <c r="B140" s="43" t="str">
        <f>IF(IFERROR(INDEX('Annex 1 LV, HV and UMS charges'!$B$12:$B$45,MATCH($A140,'Annex 1 LV, HV and UMS charges'!$A$12:$A$310,0)),INDEX('Annex 4 LDNO charges'!$B$14:$B$203,MATCH($A140,'Annex 4 LDNO charges'!$A$14:$A$203,0)))=0,"",IFERROR(INDEX('Annex 1 LV, HV and UMS charges'!$B$12:$B$45,MATCH($A140,'Annex 1 LV, HV and UMS charges'!$A$12:$A$310,0)),INDEX('Annex 4 LDNO charges'!$B$14:$B$203,MATCH($A140,'Annex 4 LDNO charges'!$A$14:$A$203,0))))</f>
        <v/>
      </c>
      <c r="C140" s="137">
        <v>0</v>
      </c>
      <c r="D140" s="154"/>
      <c r="E140" s="153">
        <v>-0.02</v>
      </c>
    </row>
    <row r="141" spans="1:5" ht="24.95" customHeight="1" x14ac:dyDescent="0.2">
      <c r="A141" s="138" t="s">
        <v>572</v>
      </c>
      <c r="B141" s="43" t="str">
        <f>IF(IFERROR(INDEX('Annex 1 LV, HV and UMS charges'!$B$12:$B$45,MATCH($A141,'Annex 1 LV, HV and UMS charges'!$A$12:$A$310,0)),INDEX('Annex 4 LDNO charges'!$B$14:$B$203,MATCH($A141,'Annex 4 LDNO charges'!$A$14:$A$203,0)))=0,"",IFERROR(INDEX('Annex 1 LV, HV and UMS charges'!$B$12:$B$45,MATCH($A141,'Annex 1 LV, HV and UMS charges'!$A$12:$A$310,0)),INDEX('Annex 4 LDNO charges'!$B$14:$B$203,MATCH($A141,'Annex 4 LDNO charges'!$A$14:$A$203,0))))</f>
        <v/>
      </c>
      <c r="C141" s="137">
        <v>0</v>
      </c>
      <c r="D141" s="154"/>
      <c r="E141" s="153">
        <v>-0.02</v>
      </c>
    </row>
    <row r="142" spans="1:5" ht="24.95" customHeight="1" x14ac:dyDescent="0.2">
      <c r="A142" s="138" t="s">
        <v>680</v>
      </c>
      <c r="B142" s="43" t="str">
        <f>IF(IFERROR(INDEX('Annex 1 LV, HV and UMS charges'!$B$12:$B$45,MATCH($A142,'Annex 1 LV, HV and UMS charges'!$A$12:$A$310,0)),INDEX('Annex 4 LDNO charges'!$B$14:$B$203,MATCH($A142,'Annex 4 LDNO charges'!$A$14:$A$203,0)))=0,"",IFERROR(INDEX('Annex 1 LV, HV and UMS charges'!$B$12:$B$45,MATCH($A142,'Annex 1 LV, HV and UMS charges'!$A$12:$A$310,0)),INDEX('Annex 4 LDNO charges'!$B$14:$B$203,MATCH($A142,'Annex 4 LDNO charges'!$A$14:$A$203,0))))</f>
        <v/>
      </c>
      <c r="C142" s="152" t="s">
        <v>625</v>
      </c>
      <c r="D142" s="153">
        <v>0</v>
      </c>
      <c r="E142" s="153">
        <v>-0.02</v>
      </c>
    </row>
    <row r="143" spans="1:5" ht="24.95" customHeight="1" x14ac:dyDescent="0.2">
      <c r="A143" s="138" t="s">
        <v>681</v>
      </c>
      <c r="B143" s="43" t="str">
        <f>IF(IFERROR(INDEX('Annex 1 LV, HV and UMS charges'!$B$12:$B$45,MATCH($A143,'Annex 1 LV, HV and UMS charges'!$A$12:$A$310,0)),INDEX('Annex 4 LDNO charges'!$B$14:$B$203,MATCH($A143,'Annex 4 LDNO charges'!$A$14:$A$203,0)))=0,"",IFERROR(INDEX('Annex 1 LV, HV and UMS charges'!$B$12:$B$45,MATCH($A143,'Annex 1 LV, HV and UMS charges'!$A$12:$A$310,0)),INDEX('Annex 4 LDNO charges'!$B$14:$B$203,MATCH($A143,'Annex 4 LDNO charges'!$A$14:$A$203,0))))</f>
        <v/>
      </c>
      <c r="C143" s="137" t="s">
        <v>624</v>
      </c>
      <c r="D143" s="154"/>
      <c r="E143" s="153">
        <v>-0.02</v>
      </c>
    </row>
    <row r="144" spans="1:5" ht="24.95" customHeight="1" x14ac:dyDescent="0.2">
      <c r="A144" s="138" t="s">
        <v>682</v>
      </c>
      <c r="B144" s="43" t="str">
        <f>IF(IFERROR(INDEX('Annex 1 LV, HV and UMS charges'!$B$12:$B$45,MATCH($A144,'Annex 1 LV, HV and UMS charges'!$A$12:$A$310,0)),INDEX('Annex 4 LDNO charges'!$B$14:$B$203,MATCH($A144,'Annex 4 LDNO charges'!$A$14:$A$203,0)))=0,"",IFERROR(INDEX('Annex 1 LV, HV and UMS charges'!$B$12:$B$45,MATCH($A144,'Annex 1 LV, HV and UMS charges'!$A$12:$A$310,0)),INDEX('Annex 4 LDNO charges'!$B$14:$B$203,MATCH($A144,'Annex 4 LDNO charges'!$A$14:$A$203,0))))</f>
        <v/>
      </c>
      <c r="C144" s="137" t="s">
        <v>624</v>
      </c>
      <c r="D144" s="154"/>
      <c r="E144" s="153">
        <v>-0.02</v>
      </c>
    </row>
    <row r="145" spans="1:5" ht="24.95" customHeight="1" x14ac:dyDescent="0.2">
      <c r="A145" s="138" t="s">
        <v>683</v>
      </c>
      <c r="B145" s="43" t="str">
        <f>IF(IFERROR(INDEX('Annex 1 LV, HV and UMS charges'!$B$12:$B$45,MATCH($A145,'Annex 1 LV, HV and UMS charges'!$A$12:$A$310,0)),INDEX('Annex 4 LDNO charges'!$B$14:$B$203,MATCH($A145,'Annex 4 LDNO charges'!$A$14:$A$203,0)))=0,"",IFERROR(INDEX('Annex 1 LV, HV and UMS charges'!$B$12:$B$45,MATCH($A145,'Annex 1 LV, HV and UMS charges'!$A$12:$A$310,0)),INDEX('Annex 4 LDNO charges'!$B$14:$B$203,MATCH($A145,'Annex 4 LDNO charges'!$A$14:$A$203,0))))</f>
        <v/>
      </c>
      <c r="C145" s="137" t="s">
        <v>624</v>
      </c>
      <c r="D145" s="154"/>
      <c r="E145" s="153">
        <v>-0.02</v>
      </c>
    </row>
    <row r="146" spans="1:5" ht="24.95" customHeight="1" x14ac:dyDescent="0.2">
      <c r="A146" s="138" t="s">
        <v>684</v>
      </c>
      <c r="B146" s="43" t="str">
        <f>IF(IFERROR(INDEX('Annex 1 LV, HV and UMS charges'!$B$12:$B$45,MATCH($A146,'Annex 1 LV, HV and UMS charges'!$A$12:$A$310,0)),INDEX('Annex 4 LDNO charges'!$B$14:$B$203,MATCH($A146,'Annex 4 LDNO charges'!$A$14:$A$203,0)))=0,"",IFERROR(INDEX('Annex 1 LV, HV and UMS charges'!$B$12:$B$45,MATCH($A146,'Annex 1 LV, HV and UMS charges'!$A$12:$A$310,0)),INDEX('Annex 4 LDNO charges'!$B$14:$B$203,MATCH($A146,'Annex 4 LDNO charges'!$A$14:$A$203,0))))</f>
        <v/>
      </c>
      <c r="C146" s="137" t="s">
        <v>624</v>
      </c>
      <c r="D146" s="154"/>
      <c r="E146" s="153">
        <v>-0.02</v>
      </c>
    </row>
    <row r="147" spans="1:5" ht="24.95" customHeight="1" x14ac:dyDescent="0.2">
      <c r="A147" s="138" t="s">
        <v>685</v>
      </c>
      <c r="B147" s="43" t="str">
        <f>IF(IFERROR(INDEX('Annex 1 LV, HV and UMS charges'!$B$12:$B$45,MATCH($A147,'Annex 1 LV, HV and UMS charges'!$A$12:$A$310,0)),INDEX('Annex 4 LDNO charges'!$B$14:$B$203,MATCH($A147,'Annex 4 LDNO charges'!$A$14:$A$203,0)))=0,"",IFERROR(INDEX('Annex 1 LV, HV and UMS charges'!$B$12:$B$45,MATCH($A147,'Annex 1 LV, HV and UMS charges'!$A$12:$A$310,0)),INDEX('Annex 4 LDNO charges'!$B$14:$B$203,MATCH($A147,'Annex 4 LDNO charges'!$A$14:$A$203,0))))</f>
        <v/>
      </c>
      <c r="C147" s="137" t="s">
        <v>624</v>
      </c>
      <c r="D147" s="154"/>
      <c r="E147" s="153">
        <v>-0.02</v>
      </c>
    </row>
    <row r="148" spans="1:5" ht="24.95" customHeight="1" x14ac:dyDescent="0.2">
      <c r="A148" s="138" t="s">
        <v>543</v>
      </c>
      <c r="B148" s="43" t="str">
        <f>IF(IFERROR(INDEX('Annex 1 LV, HV and UMS charges'!$B$12:$B$45,MATCH($A148,'Annex 1 LV, HV and UMS charges'!$A$12:$A$310,0)),INDEX('Annex 4 LDNO charges'!$B$14:$B$203,MATCH($A148,'Annex 4 LDNO charges'!$A$14:$A$203,0)))=0,"",IFERROR(INDEX('Annex 1 LV, HV and UMS charges'!$B$12:$B$45,MATCH($A148,'Annex 1 LV, HV and UMS charges'!$A$12:$A$310,0)),INDEX('Annex 4 LDNO charges'!$B$14:$B$203,MATCH($A148,'Annex 4 LDNO charges'!$A$14:$A$203,0))))</f>
        <v/>
      </c>
      <c r="C148" s="137">
        <v>0</v>
      </c>
      <c r="D148" s="154"/>
      <c r="E148" s="153">
        <v>-0.02</v>
      </c>
    </row>
    <row r="149" spans="1:5" ht="24.95" customHeight="1" x14ac:dyDescent="0.2">
      <c r="A149" s="138" t="s">
        <v>544</v>
      </c>
      <c r="B149" s="43" t="str">
        <f>IF(IFERROR(INDEX('Annex 1 LV, HV and UMS charges'!$B$12:$B$45,MATCH($A149,'Annex 1 LV, HV and UMS charges'!$A$12:$A$310,0)),INDEX('Annex 4 LDNO charges'!$B$14:$B$203,MATCH($A149,'Annex 4 LDNO charges'!$A$14:$A$203,0)))=0,"",IFERROR(INDEX('Annex 1 LV, HV and UMS charges'!$B$12:$B$45,MATCH($A149,'Annex 1 LV, HV and UMS charges'!$A$12:$A$310,0)),INDEX('Annex 4 LDNO charges'!$B$14:$B$203,MATCH($A149,'Annex 4 LDNO charges'!$A$14:$A$203,0))))</f>
        <v/>
      </c>
      <c r="C149" s="137">
        <v>0</v>
      </c>
      <c r="D149" s="154"/>
      <c r="E149" s="153">
        <v>-0.02</v>
      </c>
    </row>
    <row r="150" spans="1:5" ht="24.95" customHeight="1" x14ac:dyDescent="0.2">
      <c r="A150" s="138" t="s">
        <v>545</v>
      </c>
      <c r="B150" s="43" t="str">
        <f>IF(IFERROR(INDEX('Annex 1 LV, HV and UMS charges'!$B$12:$B$45,MATCH($A150,'Annex 1 LV, HV and UMS charges'!$A$12:$A$310,0)),INDEX('Annex 4 LDNO charges'!$B$14:$B$203,MATCH($A150,'Annex 4 LDNO charges'!$A$14:$A$203,0)))=0,"",IFERROR(INDEX('Annex 1 LV, HV and UMS charges'!$B$12:$B$45,MATCH($A150,'Annex 1 LV, HV and UMS charges'!$A$12:$A$310,0)),INDEX('Annex 4 LDNO charges'!$B$14:$B$203,MATCH($A150,'Annex 4 LDNO charges'!$A$14:$A$203,0))))</f>
        <v/>
      </c>
      <c r="C150" s="137">
        <v>0</v>
      </c>
      <c r="D150" s="154"/>
      <c r="E150" s="153">
        <v>-0.02</v>
      </c>
    </row>
    <row r="151" spans="1:5" ht="24.95" customHeight="1" x14ac:dyDescent="0.2">
      <c r="A151" s="138" t="s">
        <v>546</v>
      </c>
      <c r="B151" s="43" t="str">
        <f>IF(IFERROR(INDEX('Annex 1 LV, HV and UMS charges'!$B$12:$B$45,MATCH($A151,'Annex 1 LV, HV and UMS charges'!$A$12:$A$310,0)),INDEX('Annex 4 LDNO charges'!$B$14:$B$203,MATCH($A151,'Annex 4 LDNO charges'!$A$14:$A$203,0)))=0,"",IFERROR(INDEX('Annex 1 LV, HV and UMS charges'!$B$12:$B$45,MATCH($A151,'Annex 1 LV, HV and UMS charges'!$A$12:$A$310,0)),INDEX('Annex 4 LDNO charges'!$B$14:$B$203,MATCH($A151,'Annex 4 LDNO charges'!$A$14:$A$203,0))))</f>
        <v/>
      </c>
      <c r="C151" s="137">
        <v>0</v>
      </c>
      <c r="D151" s="154"/>
      <c r="E151" s="153">
        <v>-0.02</v>
      </c>
    </row>
    <row r="152" spans="1:5" ht="24.95" customHeight="1" x14ac:dyDescent="0.2">
      <c r="A152" s="138" t="s">
        <v>547</v>
      </c>
      <c r="B152" s="43" t="str">
        <f>IF(IFERROR(INDEX('Annex 1 LV, HV and UMS charges'!$B$12:$B$45,MATCH($A152,'Annex 1 LV, HV and UMS charges'!$A$12:$A$310,0)),INDEX('Annex 4 LDNO charges'!$B$14:$B$203,MATCH($A152,'Annex 4 LDNO charges'!$A$14:$A$203,0)))=0,"",IFERROR(INDEX('Annex 1 LV, HV and UMS charges'!$B$12:$B$45,MATCH($A152,'Annex 1 LV, HV and UMS charges'!$A$12:$A$310,0)),INDEX('Annex 4 LDNO charges'!$B$14:$B$203,MATCH($A152,'Annex 4 LDNO charges'!$A$14:$A$203,0))))</f>
        <v/>
      </c>
      <c r="C152" s="137">
        <v>0</v>
      </c>
      <c r="D152" s="154"/>
      <c r="E152" s="153">
        <v>-0.02</v>
      </c>
    </row>
    <row r="153" spans="1:5" ht="24.95" customHeight="1" x14ac:dyDescent="0.2">
      <c r="A153" s="138" t="s">
        <v>548</v>
      </c>
      <c r="B153" s="43" t="str">
        <f>IF(IFERROR(INDEX('Annex 1 LV, HV and UMS charges'!$B$12:$B$45,MATCH($A153,'Annex 1 LV, HV and UMS charges'!$A$12:$A$310,0)),INDEX('Annex 4 LDNO charges'!$B$14:$B$203,MATCH($A153,'Annex 4 LDNO charges'!$A$14:$A$203,0)))=0,"",IFERROR(INDEX('Annex 1 LV, HV and UMS charges'!$B$12:$B$45,MATCH($A153,'Annex 1 LV, HV and UMS charges'!$A$12:$A$310,0)),INDEX('Annex 4 LDNO charges'!$B$14:$B$203,MATCH($A153,'Annex 4 LDNO charges'!$A$14:$A$203,0))))</f>
        <v/>
      </c>
      <c r="C153" s="137">
        <v>0</v>
      </c>
      <c r="D153" s="154"/>
      <c r="E153" s="153">
        <v>-0.02</v>
      </c>
    </row>
    <row r="154" spans="1:5" ht="24.95" customHeight="1" x14ac:dyDescent="0.2">
      <c r="A154" s="138" t="s">
        <v>549</v>
      </c>
      <c r="B154" s="43" t="str">
        <f>IF(IFERROR(INDEX('Annex 1 LV, HV and UMS charges'!$B$12:$B$45,MATCH($A154,'Annex 1 LV, HV and UMS charges'!$A$12:$A$310,0)),INDEX('Annex 4 LDNO charges'!$B$14:$B$203,MATCH($A154,'Annex 4 LDNO charges'!$A$14:$A$203,0)))=0,"",IFERROR(INDEX('Annex 1 LV, HV and UMS charges'!$B$12:$B$45,MATCH($A154,'Annex 1 LV, HV and UMS charges'!$A$12:$A$310,0)),INDEX('Annex 4 LDNO charges'!$B$14:$B$203,MATCH($A154,'Annex 4 LDNO charges'!$A$14:$A$203,0))))</f>
        <v/>
      </c>
      <c r="C154" s="137">
        <v>0</v>
      </c>
      <c r="D154" s="154"/>
      <c r="E154" s="153">
        <v>-0.02</v>
      </c>
    </row>
    <row r="155" spans="1:5" ht="24.95" customHeight="1" x14ac:dyDescent="0.2">
      <c r="A155" s="138" t="s">
        <v>550</v>
      </c>
      <c r="B155" s="43" t="str">
        <f>IF(IFERROR(INDEX('Annex 1 LV, HV and UMS charges'!$B$12:$B$45,MATCH($A155,'Annex 1 LV, HV and UMS charges'!$A$12:$A$310,0)),INDEX('Annex 4 LDNO charges'!$B$14:$B$203,MATCH($A155,'Annex 4 LDNO charges'!$A$14:$A$203,0)))=0,"",IFERROR(INDEX('Annex 1 LV, HV and UMS charges'!$B$12:$B$45,MATCH($A155,'Annex 1 LV, HV and UMS charges'!$A$12:$A$310,0)),INDEX('Annex 4 LDNO charges'!$B$14:$B$203,MATCH($A155,'Annex 4 LDNO charges'!$A$14:$A$203,0))))</f>
        <v/>
      </c>
      <c r="C155" s="137">
        <v>0</v>
      </c>
      <c r="D155" s="154"/>
      <c r="E155" s="153">
        <v>-0.02</v>
      </c>
    </row>
    <row r="156" spans="1:5" ht="24.95" customHeight="1" x14ac:dyDescent="0.2">
      <c r="A156" s="138" t="s">
        <v>551</v>
      </c>
      <c r="B156" s="43" t="str">
        <f>IF(IFERROR(INDEX('Annex 1 LV, HV and UMS charges'!$B$12:$B$45,MATCH($A156,'Annex 1 LV, HV and UMS charges'!$A$12:$A$310,0)),INDEX('Annex 4 LDNO charges'!$B$14:$B$203,MATCH($A156,'Annex 4 LDNO charges'!$A$14:$A$203,0)))=0,"",IFERROR(INDEX('Annex 1 LV, HV and UMS charges'!$B$12:$B$45,MATCH($A156,'Annex 1 LV, HV and UMS charges'!$A$12:$A$310,0)),INDEX('Annex 4 LDNO charges'!$B$14:$B$203,MATCH($A156,'Annex 4 LDNO charges'!$A$14:$A$203,0))))</f>
        <v/>
      </c>
      <c r="C156" s="137">
        <v>0</v>
      </c>
      <c r="D156" s="154"/>
      <c r="E156" s="153">
        <v>-0.02</v>
      </c>
    </row>
    <row r="157" spans="1:5" ht="24.95" customHeight="1" x14ac:dyDescent="0.2">
      <c r="A157" s="138" t="s">
        <v>552</v>
      </c>
      <c r="B157" s="43" t="str">
        <f>IF(IFERROR(INDEX('Annex 1 LV, HV and UMS charges'!$B$12:$B$45,MATCH($A157,'Annex 1 LV, HV and UMS charges'!$A$12:$A$310,0)),INDEX('Annex 4 LDNO charges'!$B$14:$B$203,MATCH($A157,'Annex 4 LDNO charges'!$A$14:$A$203,0)))=0,"",IFERROR(INDEX('Annex 1 LV, HV and UMS charges'!$B$12:$B$45,MATCH($A157,'Annex 1 LV, HV and UMS charges'!$A$12:$A$310,0)),INDEX('Annex 4 LDNO charges'!$B$14:$B$203,MATCH($A157,'Annex 4 LDNO charges'!$A$14:$A$203,0))))</f>
        <v/>
      </c>
      <c r="C157" s="137">
        <v>0</v>
      </c>
      <c r="D157" s="154"/>
      <c r="E157" s="153">
        <v>-0.02</v>
      </c>
    </row>
    <row r="158" spans="1:5" ht="24.95" customHeight="1" x14ac:dyDescent="0.2">
      <c r="A158" s="138" t="s">
        <v>553</v>
      </c>
      <c r="B158" s="43" t="str">
        <f>IF(IFERROR(INDEX('Annex 1 LV, HV and UMS charges'!$B$12:$B$45,MATCH($A158,'Annex 1 LV, HV and UMS charges'!$A$12:$A$310,0)),INDEX('Annex 4 LDNO charges'!$B$14:$B$203,MATCH($A158,'Annex 4 LDNO charges'!$A$14:$A$203,0)))=0,"",IFERROR(INDEX('Annex 1 LV, HV and UMS charges'!$B$12:$B$45,MATCH($A158,'Annex 1 LV, HV and UMS charges'!$A$12:$A$310,0)),INDEX('Annex 4 LDNO charges'!$B$14:$B$203,MATCH($A158,'Annex 4 LDNO charges'!$A$14:$A$203,0))))</f>
        <v/>
      </c>
      <c r="C158" s="137">
        <v>0</v>
      </c>
      <c r="D158" s="154"/>
      <c r="E158" s="153">
        <v>-0.02</v>
      </c>
    </row>
    <row r="159" spans="1:5" ht="24.95" customHeight="1" x14ac:dyDescent="0.2">
      <c r="A159" s="138" t="s">
        <v>554</v>
      </c>
      <c r="B159" s="43" t="str">
        <f>IF(IFERROR(INDEX('Annex 1 LV, HV and UMS charges'!$B$12:$B$45,MATCH($A159,'Annex 1 LV, HV and UMS charges'!$A$12:$A$310,0)),INDEX('Annex 4 LDNO charges'!$B$14:$B$203,MATCH($A159,'Annex 4 LDNO charges'!$A$14:$A$203,0)))=0,"",IFERROR(INDEX('Annex 1 LV, HV and UMS charges'!$B$12:$B$45,MATCH($A159,'Annex 1 LV, HV and UMS charges'!$A$12:$A$310,0)),INDEX('Annex 4 LDNO charges'!$B$14:$B$203,MATCH($A159,'Annex 4 LDNO charges'!$A$14:$A$203,0))))</f>
        <v/>
      </c>
      <c r="C159" s="137">
        <v>0</v>
      </c>
      <c r="D159" s="154"/>
      <c r="E159" s="153">
        <v>-0.02</v>
      </c>
    </row>
    <row r="160" spans="1:5" ht="24.95" customHeight="1" x14ac:dyDescent="0.2">
      <c r="A160" s="138" t="s">
        <v>555</v>
      </c>
      <c r="B160" s="43" t="str">
        <f>IF(IFERROR(INDEX('Annex 1 LV, HV and UMS charges'!$B$12:$B$45,MATCH($A160,'Annex 1 LV, HV and UMS charges'!$A$12:$A$310,0)),INDEX('Annex 4 LDNO charges'!$B$14:$B$203,MATCH($A160,'Annex 4 LDNO charges'!$A$14:$A$203,0)))=0,"",IFERROR(INDEX('Annex 1 LV, HV and UMS charges'!$B$12:$B$45,MATCH($A160,'Annex 1 LV, HV and UMS charges'!$A$12:$A$310,0)),INDEX('Annex 4 LDNO charges'!$B$14:$B$203,MATCH($A160,'Annex 4 LDNO charges'!$A$14:$A$203,0))))</f>
        <v/>
      </c>
      <c r="C160" s="137">
        <v>0</v>
      </c>
      <c r="D160" s="154"/>
      <c r="E160" s="153">
        <v>-0.02</v>
      </c>
    </row>
    <row r="161" spans="1:5" ht="24.95" customHeight="1" x14ac:dyDescent="0.2">
      <c r="A161" s="138" t="s">
        <v>556</v>
      </c>
      <c r="B161" s="43" t="str">
        <f>IF(IFERROR(INDEX('Annex 1 LV, HV and UMS charges'!$B$12:$B$45,MATCH($A161,'Annex 1 LV, HV and UMS charges'!$A$12:$A$310,0)),INDEX('Annex 4 LDNO charges'!$B$14:$B$203,MATCH($A161,'Annex 4 LDNO charges'!$A$14:$A$203,0)))=0,"",IFERROR(INDEX('Annex 1 LV, HV and UMS charges'!$B$12:$B$45,MATCH($A161,'Annex 1 LV, HV and UMS charges'!$A$12:$A$310,0)),INDEX('Annex 4 LDNO charges'!$B$14:$B$203,MATCH($A161,'Annex 4 LDNO charges'!$A$14:$A$203,0))))</f>
        <v/>
      </c>
      <c r="C161" s="137">
        <v>0</v>
      </c>
      <c r="D161" s="154"/>
      <c r="E161" s="153">
        <v>-0.02</v>
      </c>
    </row>
    <row r="162" spans="1:5" ht="24.95" customHeight="1" x14ac:dyDescent="0.2">
      <c r="A162" s="138" t="s">
        <v>557</v>
      </c>
      <c r="B162" s="43" t="str">
        <f>IF(IFERROR(INDEX('Annex 1 LV, HV and UMS charges'!$B$12:$B$45,MATCH($A162,'Annex 1 LV, HV and UMS charges'!$A$12:$A$310,0)),INDEX('Annex 4 LDNO charges'!$B$14:$B$203,MATCH($A162,'Annex 4 LDNO charges'!$A$14:$A$203,0)))=0,"",IFERROR(INDEX('Annex 1 LV, HV and UMS charges'!$B$12:$B$45,MATCH($A162,'Annex 1 LV, HV and UMS charges'!$A$12:$A$310,0)),INDEX('Annex 4 LDNO charges'!$B$14:$B$203,MATCH($A162,'Annex 4 LDNO charges'!$A$14:$A$203,0))))</f>
        <v/>
      </c>
      <c r="C162" s="137">
        <v>0</v>
      </c>
      <c r="D162" s="154"/>
      <c r="E162" s="153">
        <v>-0.02</v>
      </c>
    </row>
    <row r="163" spans="1:5" ht="24.95" customHeight="1" x14ac:dyDescent="0.2">
      <c r="A163" s="2" t="s">
        <v>724</v>
      </c>
      <c r="B163" s="2"/>
      <c r="D163" s="2"/>
    </row>
    <row r="164" spans="1:5" ht="24.95" customHeight="1" x14ac:dyDescent="0.2">
      <c r="A164" s="2" t="s">
        <v>725</v>
      </c>
      <c r="B164" s="2"/>
      <c r="D164" s="2"/>
    </row>
  </sheetData>
  <mergeCells count="2">
    <mergeCell ref="A2:E2"/>
    <mergeCell ref="B1:C1"/>
  </mergeCells>
  <hyperlinks>
    <hyperlink ref="A1" location="Overview!A1" display="Back to Overview" xr:uid="{00000000-0004-0000-0600-000000000000}"/>
  </hyperlinks>
  <pageMargins left="0.39370078740157483" right="0.39370078740157483" top="0.9055118110236221" bottom="0.74803149606299213" header="0.51181102362204722" footer="0.51181102362204722"/>
  <pageSetup paperSize="9" scale="77" fitToHeight="10" orientation="portrait" r:id="rId1"/>
  <headerFooter scaleWithDoc="0">
    <oddHeader>&amp;LAnnex 7&amp;"Arial,Bold" &amp;"Arial,Regular"- Schedule of Charges to recover Excess Supplier of Last Resort pass-through costs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pageSetUpPr fitToPage="1"/>
  </sheetPr>
  <dimension ref="A1:G762"/>
  <sheetViews>
    <sheetView zoomScale="85" zoomScaleNormal="85" zoomScaleSheetLayoutView="100" workbookViewId="0"/>
  </sheetViews>
  <sheetFormatPr defaultColWidth="9.140625" defaultRowHeight="27.75" customHeight="1" x14ac:dyDescent="0.2"/>
  <cols>
    <col min="1" max="1" width="29.85546875" style="2" customWidth="1"/>
    <col min="2" max="2" width="48.5703125" style="2" customWidth="1"/>
    <col min="3" max="4" width="23.7109375" style="3" customWidth="1"/>
    <col min="5" max="5" width="15.5703125" style="2" customWidth="1"/>
    <col min="6" max="16384" width="9.140625" style="2"/>
  </cols>
  <sheetData>
    <row r="1" spans="1:7" ht="27.75" customHeight="1" x14ac:dyDescent="0.2">
      <c r="A1" s="13" t="s">
        <v>30</v>
      </c>
      <c r="B1" s="3"/>
      <c r="C1" s="2"/>
      <c r="E1" s="8"/>
      <c r="F1" s="4"/>
      <c r="G1" s="4"/>
    </row>
    <row r="2" spans="1:7" s="9" customFormat="1" ht="18" x14ac:dyDescent="0.2">
      <c r="A2" s="277" t="str">
        <f>Overview!B4&amp; " - Effective from "&amp;Overview!D4&amp;" - "&amp;Overview!E4&amp;" Nodal/Zonal charges"</f>
        <v>Aidien Limited - GSP_B - Effective from 1 April 2025 - Final Nodal/Zonal charges</v>
      </c>
      <c r="B2" s="278"/>
      <c r="C2" s="278"/>
      <c r="D2" s="279"/>
    </row>
    <row r="3" spans="1:7" ht="60.75" customHeight="1" x14ac:dyDescent="0.2">
      <c r="A3" s="20" t="s">
        <v>752</v>
      </c>
      <c r="B3" s="20" t="s">
        <v>753</v>
      </c>
      <c r="C3" s="20" t="s">
        <v>754</v>
      </c>
      <c r="D3" s="20" t="s">
        <v>755</v>
      </c>
    </row>
    <row r="4" spans="1:7" ht="12.75" x14ac:dyDescent="0.2">
      <c r="A4" s="179"/>
      <c r="B4" s="180"/>
      <c r="C4" s="181"/>
      <c r="D4" s="181"/>
    </row>
    <row r="5" spans="1:7" ht="12.75" x14ac:dyDescent="0.2">
      <c r="A5" s="179"/>
      <c r="B5" s="180"/>
      <c r="C5" s="181"/>
      <c r="D5" s="181"/>
    </row>
    <row r="6" spans="1:7" ht="12.75" x14ac:dyDescent="0.2">
      <c r="A6" s="179"/>
      <c r="B6" s="180"/>
      <c r="C6" s="181"/>
      <c r="D6" s="181"/>
    </row>
    <row r="7" spans="1:7" ht="12.75" x14ac:dyDescent="0.2">
      <c r="A7" s="179"/>
      <c r="B7" s="180"/>
      <c r="C7" s="181"/>
      <c r="D7" s="181"/>
    </row>
    <row r="8" spans="1:7" ht="12.75" x14ac:dyDescent="0.2">
      <c r="A8" s="179"/>
      <c r="B8" s="180"/>
      <c r="C8" s="181"/>
      <c r="D8" s="181"/>
    </row>
    <row r="9" spans="1:7" ht="12.75" x14ac:dyDescent="0.2">
      <c r="A9" s="179"/>
      <c r="B9" s="180"/>
      <c r="C9" s="181"/>
      <c r="D9" s="181"/>
    </row>
    <row r="10" spans="1:7" ht="12.75" x14ac:dyDescent="0.2">
      <c r="A10" s="179"/>
      <c r="B10" s="180"/>
      <c r="C10" s="181"/>
      <c r="D10" s="181"/>
    </row>
    <row r="11" spans="1:7" ht="12.75" x14ac:dyDescent="0.2">
      <c r="A11" s="179"/>
      <c r="B11" s="180"/>
      <c r="C11" s="181"/>
      <c r="D11" s="181"/>
    </row>
    <row r="12" spans="1:7" ht="12.75" x14ac:dyDescent="0.2">
      <c r="A12" s="179"/>
      <c r="B12" s="180"/>
      <c r="C12" s="181"/>
      <c r="D12" s="181"/>
    </row>
    <row r="13" spans="1:7" ht="12.75" x14ac:dyDescent="0.2">
      <c r="A13" s="179"/>
      <c r="B13" s="180"/>
      <c r="C13" s="181"/>
      <c r="D13" s="181"/>
    </row>
    <row r="14" spans="1:7" ht="12.75" x14ac:dyDescent="0.2">
      <c r="A14" s="179"/>
      <c r="B14" s="180"/>
      <c r="C14" s="181"/>
      <c r="D14" s="181"/>
    </row>
    <row r="15" spans="1:7" ht="12.75" x14ac:dyDescent="0.2">
      <c r="A15" s="179"/>
      <c r="B15" s="180"/>
      <c r="C15" s="181"/>
      <c r="D15" s="181"/>
    </row>
    <row r="16" spans="1:7" ht="12.75" x14ac:dyDescent="0.2">
      <c r="A16" s="179"/>
      <c r="B16" s="180"/>
      <c r="C16" s="181"/>
      <c r="D16" s="181"/>
    </row>
    <row r="17" spans="1:4" ht="12.75" x14ac:dyDescent="0.2">
      <c r="A17" s="179"/>
      <c r="B17" s="180"/>
      <c r="C17" s="181"/>
      <c r="D17" s="181"/>
    </row>
    <row r="18" spans="1:4" ht="12.75" x14ac:dyDescent="0.2">
      <c r="A18" s="179"/>
      <c r="B18" s="180"/>
      <c r="C18" s="181"/>
      <c r="D18" s="181"/>
    </row>
    <row r="19" spans="1:4" ht="12.75" x14ac:dyDescent="0.2">
      <c r="A19" s="179"/>
      <c r="B19" s="180"/>
      <c r="C19" s="181"/>
      <c r="D19" s="181"/>
    </row>
    <row r="20" spans="1:4" ht="12.75" x14ac:dyDescent="0.2">
      <c r="A20" s="179"/>
      <c r="B20" s="180"/>
      <c r="C20" s="181"/>
      <c r="D20" s="181"/>
    </row>
    <row r="21" spans="1:4" ht="12.75" x14ac:dyDescent="0.2">
      <c r="A21" s="179"/>
      <c r="B21" s="180"/>
      <c r="C21" s="181"/>
      <c r="D21" s="181"/>
    </row>
    <row r="22" spans="1:4" ht="12.75" x14ac:dyDescent="0.2">
      <c r="A22" s="179"/>
      <c r="B22" s="180"/>
      <c r="C22" s="181"/>
      <c r="D22" s="181"/>
    </row>
    <row r="23" spans="1:4" ht="12.75" x14ac:dyDescent="0.2">
      <c r="A23" s="179"/>
      <c r="B23" s="180"/>
      <c r="C23" s="181"/>
      <c r="D23" s="181"/>
    </row>
    <row r="24" spans="1:4" ht="12.75" x14ac:dyDescent="0.2">
      <c r="A24" s="179"/>
      <c r="B24" s="180"/>
      <c r="C24" s="181"/>
      <c r="D24" s="181"/>
    </row>
    <row r="25" spans="1:4" ht="12.75" x14ac:dyDescent="0.2">
      <c r="A25" s="179"/>
      <c r="B25" s="180"/>
      <c r="C25" s="181"/>
      <c r="D25" s="181"/>
    </row>
    <row r="26" spans="1:4" ht="12.75" x14ac:dyDescent="0.2">
      <c r="A26" s="179"/>
      <c r="B26" s="180"/>
      <c r="C26" s="181"/>
      <c r="D26" s="181"/>
    </row>
    <row r="27" spans="1:4" ht="12.75" x14ac:dyDescent="0.2">
      <c r="A27" s="179"/>
      <c r="B27" s="180"/>
      <c r="C27" s="181"/>
      <c r="D27" s="181"/>
    </row>
    <row r="28" spans="1:4" ht="12.75" x14ac:dyDescent="0.2">
      <c r="A28" s="179"/>
      <c r="B28" s="180"/>
      <c r="C28" s="181"/>
      <c r="D28" s="181"/>
    </row>
    <row r="29" spans="1:4" ht="12.75" x14ac:dyDescent="0.2">
      <c r="A29" s="179"/>
      <c r="B29" s="180"/>
      <c r="C29" s="181"/>
      <c r="D29" s="181"/>
    </row>
    <row r="30" spans="1:4" ht="12.75" x14ac:dyDescent="0.2">
      <c r="A30" s="179"/>
      <c r="B30" s="180"/>
      <c r="C30" s="181"/>
      <c r="D30" s="181"/>
    </row>
    <row r="31" spans="1:4" ht="12.75" x14ac:dyDescent="0.2">
      <c r="A31" s="179"/>
      <c r="B31" s="180"/>
      <c r="C31" s="181"/>
      <c r="D31" s="181"/>
    </row>
    <row r="32" spans="1:4" ht="12.75" x14ac:dyDescent="0.2">
      <c r="A32" s="179"/>
      <c r="B32" s="180"/>
      <c r="C32" s="181"/>
      <c r="D32" s="181"/>
    </row>
    <row r="33" spans="1:4" ht="12.75" x14ac:dyDescent="0.2">
      <c r="A33" s="179"/>
      <c r="B33" s="180"/>
      <c r="C33" s="181"/>
      <c r="D33" s="181"/>
    </row>
    <row r="34" spans="1:4" ht="12.75" x14ac:dyDescent="0.2">
      <c r="A34" s="179"/>
      <c r="B34" s="180"/>
      <c r="C34" s="181"/>
      <c r="D34" s="181"/>
    </row>
    <row r="35" spans="1:4" ht="12.75" x14ac:dyDescent="0.2">
      <c r="A35" s="179"/>
      <c r="B35" s="180"/>
      <c r="C35" s="181"/>
      <c r="D35" s="181"/>
    </row>
    <row r="36" spans="1:4" ht="12.75" x14ac:dyDescent="0.2">
      <c r="A36" s="179"/>
      <c r="B36" s="180"/>
      <c r="C36" s="181"/>
      <c r="D36" s="181"/>
    </row>
    <row r="37" spans="1:4" ht="12.75" x14ac:dyDescent="0.2">
      <c r="A37" s="179"/>
      <c r="B37" s="180"/>
      <c r="C37" s="181"/>
      <c r="D37" s="181"/>
    </row>
    <row r="38" spans="1:4" ht="12.75" x14ac:dyDescent="0.2">
      <c r="A38" s="179"/>
      <c r="B38" s="180"/>
      <c r="C38" s="181"/>
      <c r="D38" s="181"/>
    </row>
    <row r="39" spans="1:4" ht="12.75" x14ac:dyDescent="0.2">
      <c r="A39" s="179"/>
      <c r="B39" s="180"/>
      <c r="C39" s="181"/>
      <c r="D39" s="181"/>
    </row>
    <row r="40" spans="1:4" ht="12.75" x14ac:dyDescent="0.2">
      <c r="A40" s="179"/>
      <c r="B40" s="180"/>
      <c r="C40" s="181"/>
      <c r="D40" s="181"/>
    </row>
    <row r="41" spans="1:4" ht="12.75" x14ac:dyDescent="0.2">
      <c r="A41" s="179"/>
      <c r="B41" s="180"/>
      <c r="C41" s="181"/>
      <c r="D41" s="181"/>
    </row>
    <row r="42" spans="1:4" ht="12.75" x14ac:dyDescent="0.2">
      <c r="A42" s="179"/>
      <c r="B42" s="180"/>
      <c r="C42" s="181"/>
      <c r="D42" s="181"/>
    </row>
    <row r="43" spans="1:4" ht="12.75" x14ac:dyDescent="0.2">
      <c r="A43" s="179"/>
      <c r="B43" s="180"/>
      <c r="C43" s="181"/>
      <c r="D43" s="181"/>
    </row>
    <row r="44" spans="1:4" ht="12.75" x14ac:dyDescent="0.2">
      <c r="A44" s="179"/>
      <c r="B44" s="180"/>
      <c r="C44" s="181"/>
      <c r="D44" s="181"/>
    </row>
    <row r="45" spans="1:4" ht="12.75" x14ac:dyDescent="0.2">
      <c r="A45" s="179"/>
      <c r="B45" s="180"/>
      <c r="C45" s="181"/>
      <c r="D45" s="181"/>
    </row>
    <row r="46" spans="1:4" ht="12.75" x14ac:dyDescent="0.2">
      <c r="A46" s="179"/>
      <c r="B46" s="180"/>
      <c r="C46" s="181"/>
      <c r="D46" s="181"/>
    </row>
    <row r="47" spans="1:4" ht="12.75" x14ac:dyDescent="0.2">
      <c r="A47" s="179"/>
      <c r="B47" s="180"/>
      <c r="C47" s="181"/>
      <c r="D47" s="181"/>
    </row>
    <row r="48" spans="1:4" ht="12.75" x14ac:dyDescent="0.2">
      <c r="A48" s="179"/>
      <c r="B48" s="180"/>
      <c r="C48" s="181"/>
      <c r="D48" s="181"/>
    </row>
    <row r="49" spans="1:4" ht="12.75" x14ac:dyDescent="0.2">
      <c r="A49" s="179"/>
      <c r="B49" s="180"/>
      <c r="C49" s="181"/>
      <c r="D49" s="181"/>
    </row>
    <row r="50" spans="1:4" ht="12.75" x14ac:dyDescent="0.2">
      <c r="A50" s="179"/>
      <c r="B50" s="180"/>
      <c r="C50" s="181"/>
      <c r="D50" s="181"/>
    </row>
    <row r="51" spans="1:4" ht="12.75" x14ac:dyDescent="0.2">
      <c r="A51" s="179"/>
      <c r="B51" s="180"/>
      <c r="C51" s="181"/>
      <c r="D51" s="181"/>
    </row>
    <row r="52" spans="1:4" ht="12.75" x14ac:dyDescent="0.2">
      <c r="A52" s="179"/>
      <c r="B52" s="180"/>
      <c r="C52" s="181"/>
      <c r="D52" s="181"/>
    </row>
    <row r="53" spans="1:4" ht="12.75" x14ac:dyDescent="0.2">
      <c r="A53" s="179"/>
      <c r="B53" s="180"/>
      <c r="C53" s="181"/>
      <c r="D53" s="181"/>
    </row>
    <row r="54" spans="1:4" ht="12.75" x14ac:dyDescent="0.2">
      <c r="A54" s="179"/>
      <c r="B54" s="180"/>
      <c r="C54" s="181"/>
      <c r="D54" s="181"/>
    </row>
    <row r="55" spans="1:4" ht="12.75" x14ac:dyDescent="0.2">
      <c r="A55" s="179"/>
      <c r="B55" s="180"/>
      <c r="C55" s="181"/>
      <c r="D55" s="181"/>
    </row>
    <row r="56" spans="1:4" ht="12.75" x14ac:dyDescent="0.2">
      <c r="A56" s="179"/>
      <c r="B56" s="180"/>
      <c r="C56" s="181"/>
      <c r="D56" s="181"/>
    </row>
    <row r="57" spans="1:4" ht="12.75" x14ac:dyDescent="0.2">
      <c r="A57" s="179"/>
      <c r="B57" s="180"/>
      <c r="C57" s="181"/>
      <c r="D57" s="181"/>
    </row>
    <row r="58" spans="1:4" ht="12.75" x14ac:dyDescent="0.2">
      <c r="A58" s="179"/>
      <c r="B58" s="180"/>
      <c r="C58" s="181"/>
      <c r="D58" s="181"/>
    </row>
    <row r="59" spans="1:4" ht="12.75" x14ac:dyDescent="0.2">
      <c r="A59" s="179"/>
      <c r="B59" s="180"/>
      <c r="C59" s="181"/>
      <c r="D59" s="181"/>
    </row>
    <row r="60" spans="1:4" ht="12.75" x14ac:dyDescent="0.2">
      <c r="A60" s="179"/>
      <c r="B60" s="180"/>
      <c r="C60" s="181"/>
      <c r="D60" s="181"/>
    </row>
    <row r="61" spans="1:4" ht="12.75" x14ac:dyDescent="0.2">
      <c r="A61" s="179"/>
      <c r="B61" s="180"/>
      <c r="C61" s="181"/>
      <c r="D61" s="181"/>
    </row>
    <row r="62" spans="1:4" ht="12.75" x14ac:dyDescent="0.2">
      <c r="A62" s="179"/>
      <c r="B62" s="180"/>
      <c r="C62" s="181"/>
      <c r="D62" s="181"/>
    </row>
    <row r="63" spans="1:4" ht="12.75" x14ac:dyDescent="0.2">
      <c r="A63" s="179"/>
      <c r="B63" s="180"/>
      <c r="C63" s="181"/>
      <c r="D63" s="181"/>
    </row>
    <row r="64" spans="1:4" ht="12.75" x14ac:dyDescent="0.2">
      <c r="A64" s="179"/>
      <c r="B64" s="180"/>
      <c r="C64" s="181"/>
      <c r="D64" s="181"/>
    </row>
    <row r="65" spans="1:4" ht="12.75" x14ac:dyDescent="0.2">
      <c r="A65" s="179"/>
      <c r="B65" s="180"/>
      <c r="C65" s="181"/>
      <c r="D65" s="181"/>
    </row>
    <row r="66" spans="1:4" ht="12.75" x14ac:dyDescent="0.2">
      <c r="A66" s="179"/>
      <c r="B66" s="180"/>
      <c r="C66" s="181"/>
      <c r="D66" s="181"/>
    </row>
    <row r="67" spans="1:4" ht="12.75" x14ac:dyDescent="0.2">
      <c r="A67" s="179"/>
      <c r="B67" s="180"/>
      <c r="C67" s="181"/>
      <c r="D67" s="181"/>
    </row>
    <row r="68" spans="1:4" ht="12.75" x14ac:dyDescent="0.2">
      <c r="A68" s="179"/>
      <c r="B68" s="180"/>
      <c r="C68" s="181"/>
      <c r="D68" s="181"/>
    </row>
    <row r="69" spans="1:4" ht="12.75" x14ac:dyDescent="0.2">
      <c r="A69" s="179"/>
      <c r="B69" s="180"/>
      <c r="C69" s="181"/>
      <c r="D69" s="181"/>
    </row>
    <row r="70" spans="1:4" ht="12.75" x14ac:dyDescent="0.2">
      <c r="A70" s="179"/>
      <c r="B70" s="180"/>
      <c r="C70" s="181"/>
      <c r="D70" s="181"/>
    </row>
    <row r="71" spans="1:4" ht="12.75" x14ac:dyDescent="0.2">
      <c r="A71" s="179"/>
      <c r="B71" s="180"/>
      <c r="C71" s="181"/>
      <c r="D71" s="181"/>
    </row>
    <row r="72" spans="1:4" ht="12.75" x14ac:dyDescent="0.2">
      <c r="A72" s="179"/>
      <c r="B72" s="180"/>
      <c r="C72" s="181"/>
      <c r="D72" s="181"/>
    </row>
    <row r="73" spans="1:4" ht="12.75" x14ac:dyDescent="0.2">
      <c r="A73" s="179"/>
      <c r="B73" s="180"/>
      <c r="C73" s="181"/>
      <c r="D73" s="181"/>
    </row>
    <row r="74" spans="1:4" ht="12.75" x14ac:dyDescent="0.2">
      <c r="A74" s="179"/>
      <c r="B74" s="180"/>
      <c r="C74" s="181"/>
      <c r="D74" s="181"/>
    </row>
    <row r="75" spans="1:4" ht="12.75" x14ac:dyDescent="0.2">
      <c r="A75" s="179"/>
      <c r="B75" s="180"/>
      <c r="C75" s="181"/>
      <c r="D75" s="181"/>
    </row>
    <row r="76" spans="1:4" ht="12.75" x14ac:dyDescent="0.2">
      <c r="A76" s="179"/>
      <c r="B76" s="180"/>
      <c r="C76" s="181"/>
      <c r="D76" s="181"/>
    </row>
    <row r="77" spans="1:4" ht="12.75" x14ac:dyDescent="0.2">
      <c r="A77" s="179"/>
      <c r="B77" s="180"/>
      <c r="C77" s="181"/>
      <c r="D77" s="181"/>
    </row>
    <row r="78" spans="1:4" ht="12.75" x14ac:dyDescent="0.2">
      <c r="A78" s="179"/>
      <c r="B78" s="180"/>
      <c r="C78" s="181"/>
      <c r="D78" s="181"/>
    </row>
    <row r="79" spans="1:4" ht="12.75" x14ac:dyDescent="0.2">
      <c r="A79" s="179"/>
      <c r="B79" s="180"/>
      <c r="C79" s="181"/>
      <c r="D79" s="181"/>
    </row>
    <row r="80" spans="1:4" ht="12.75" x14ac:dyDescent="0.2">
      <c r="A80" s="179"/>
      <c r="B80" s="180"/>
      <c r="C80" s="181"/>
      <c r="D80" s="181"/>
    </row>
    <row r="81" spans="1:4" ht="12.75" x14ac:dyDescent="0.2">
      <c r="A81" s="179"/>
      <c r="B81" s="180"/>
      <c r="C81" s="181"/>
      <c r="D81" s="181"/>
    </row>
    <row r="82" spans="1:4" ht="12.75" x14ac:dyDescent="0.2">
      <c r="A82" s="179"/>
      <c r="B82" s="180"/>
      <c r="C82" s="181"/>
      <c r="D82" s="181"/>
    </row>
    <row r="83" spans="1:4" ht="12.75" x14ac:dyDescent="0.2">
      <c r="A83" s="179"/>
      <c r="B83" s="180"/>
      <c r="C83" s="181"/>
      <c r="D83" s="181"/>
    </row>
    <row r="84" spans="1:4" ht="12.75" x14ac:dyDescent="0.2">
      <c r="A84" s="179"/>
      <c r="B84" s="180"/>
      <c r="C84" s="181"/>
      <c r="D84" s="181"/>
    </row>
    <row r="85" spans="1:4" ht="12.75" x14ac:dyDescent="0.2">
      <c r="A85" s="179"/>
      <c r="B85" s="180"/>
      <c r="C85" s="181"/>
      <c r="D85" s="181"/>
    </row>
    <row r="86" spans="1:4" ht="12.75" x14ac:dyDescent="0.2">
      <c r="A86" s="179"/>
      <c r="B86" s="180"/>
      <c r="C86" s="181"/>
      <c r="D86" s="181"/>
    </row>
    <row r="87" spans="1:4" ht="12.75" x14ac:dyDescent="0.2">
      <c r="A87" s="179"/>
      <c r="B87" s="180"/>
      <c r="C87" s="181"/>
      <c r="D87" s="181"/>
    </row>
    <row r="88" spans="1:4" ht="12.75" x14ac:dyDescent="0.2">
      <c r="A88" s="179"/>
      <c r="B88" s="180"/>
      <c r="C88" s="181"/>
      <c r="D88" s="181"/>
    </row>
    <row r="89" spans="1:4" ht="12.75" x14ac:dyDescent="0.2">
      <c r="A89" s="179"/>
      <c r="B89" s="180"/>
      <c r="C89" s="181"/>
      <c r="D89" s="181"/>
    </row>
    <row r="90" spans="1:4" ht="12.75" x14ac:dyDescent="0.2">
      <c r="A90" s="179"/>
      <c r="B90" s="180"/>
      <c r="C90" s="181"/>
      <c r="D90" s="181"/>
    </row>
    <row r="91" spans="1:4" ht="12.75" x14ac:dyDescent="0.2">
      <c r="A91" s="179"/>
      <c r="B91" s="180"/>
      <c r="C91" s="181"/>
      <c r="D91" s="181"/>
    </row>
    <row r="92" spans="1:4" ht="12.75" x14ac:dyDescent="0.2">
      <c r="A92" s="179"/>
      <c r="B92" s="180"/>
      <c r="C92" s="181"/>
      <c r="D92" s="181"/>
    </row>
    <row r="93" spans="1:4" ht="12.75" x14ac:dyDescent="0.2">
      <c r="A93" s="179"/>
      <c r="B93" s="180"/>
      <c r="C93" s="181"/>
      <c r="D93" s="181"/>
    </row>
    <row r="94" spans="1:4" ht="12.75" x14ac:dyDescent="0.2">
      <c r="A94" s="179"/>
      <c r="B94" s="180"/>
      <c r="C94" s="181"/>
      <c r="D94" s="181"/>
    </row>
    <row r="95" spans="1:4" ht="12.75" x14ac:dyDescent="0.2">
      <c r="A95" s="179"/>
      <c r="B95" s="180"/>
      <c r="C95" s="181"/>
      <c r="D95" s="181"/>
    </row>
    <row r="96" spans="1:4" ht="12.75" x14ac:dyDescent="0.2">
      <c r="A96" s="179"/>
      <c r="B96" s="180"/>
      <c r="C96" s="181"/>
      <c r="D96" s="181"/>
    </row>
    <row r="97" spans="1:4" ht="12.75" x14ac:dyDescent="0.2">
      <c r="A97" s="179"/>
      <c r="B97" s="180"/>
      <c r="C97" s="181"/>
      <c r="D97" s="181"/>
    </row>
    <row r="98" spans="1:4" ht="12.75" x14ac:dyDescent="0.2">
      <c r="A98" s="179"/>
      <c r="B98" s="180"/>
      <c r="C98" s="181"/>
      <c r="D98" s="181"/>
    </row>
    <row r="99" spans="1:4" ht="12.75" x14ac:dyDescent="0.2">
      <c r="A99" s="179"/>
      <c r="B99" s="180"/>
      <c r="C99" s="181"/>
      <c r="D99" s="181"/>
    </row>
    <row r="100" spans="1:4" ht="12.75" x14ac:dyDescent="0.2">
      <c r="A100" s="179"/>
      <c r="B100" s="180"/>
      <c r="C100" s="181"/>
      <c r="D100" s="181"/>
    </row>
    <row r="101" spans="1:4" ht="12.75" x14ac:dyDescent="0.2">
      <c r="A101" s="179"/>
      <c r="B101" s="180"/>
      <c r="C101" s="181"/>
      <c r="D101" s="181"/>
    </row>
    <row r="102" spans="1:4" ht="12.75" x14ac:dyDescent="0.2">
      <c r="A102" s="179"/>
      <c r="B102" s="180"/>
      <c r="C102" s="181"/>
      <c r="D102" s="181"/>
    </row>
    <row r="103" spans="1:4" ht="12.75" x14ac:dyDescent="0.2">
      <c r="A103" s="179"/>
      <c r="B103" s="180"/>
      <c r="C103" s="181"/>
      <c r="D103" s="181"/>
    </row>
    <row r="104" spans="1:4" ht="12.75" x14ac:dyDescent="0.2">
      <c r="A104" s="179"/>
      <c r="B104" s="180"/>
      <c r="C104" s="181"/>
      <c r="D104" s="181"/>
    </row>
    <row r="105" spans="1:4" ht="12.75" x14ac:dyDescent="0.2">
      <c r="A105" s="179"/>
      <c r="B105" s="180"/>
      <c r="C105" s="181"/>
      <c r="D105" s="181"/>
    </row>
    <row r="106" spans="1:4" ht="12.75" x14ac:dyDescent="0.2">
      <c r="A106" s="179"/>
      <c r="B106" s="180"/>
      <c r="C106" s="181"/>
      <c r="D106" s="181"/>
    </row>
    <row r="107" spans="1:4" ht="12.75" x14ac:dyDescent="0.2">
      <c r="A107" s="179"/>
      <c r="B107" s="180"/>
      <c r="C107" s="181"/>
      <c r="D107" s="181"/>
    </row>
    <row r="108" spans="1:4" ht="12.75" x14ac:dyDescent="0.2">
      <c r="A108" s="179"/>
      <c r="B108" s="180"/>
      <c r="C108" s="181"/>
      <c r="D108" s="181"/>
    </row>
    <row r="109" spans="1:4" ht="12.75" x14ac:dyDescent="0.2">
      <c r="A109" s="179"/>
      <c r="B109" s="180"/>
      <c r="C109" s="181"/>
      <c r="D109" s="181"/>
    </row>
    <row r="110" spans="1:4" ht="12.75" x14ac:dyDescent="0.2">
      <c r="A110" s="179"/>
      <c r="B110" s="180"/>
      <c r="C110" s="181"/>
      <c r="D110" s="181"/>
    </row>
    <row r="111" spans="1:4" ht="12.75" x14ac:dyDescent="0.2">
      <c r="A111" s="179"/>
      <c r="B111" s="180"/>
      <c r="C111" s="181"/>
      <c r="D111" s="181"/>
    </row>
    <row r="112" spans="1:4" ht="12.75" x14ac:dyDescent="0.2">
      <c r="A112" s="179"/>
      <c r="B112" s="180"/>
      <c r="C112" s="181"/>
      <c r="D112" s="181"/>
    </row>
    <row r="113" spans="1:4" ht="12.75" x14ac:dyDescent="0.2">
      <c r="A113" s="179"/>
      <c r="B113" s="180"/>
      <c r="C113" s="181"/>
      <c r="D113" s="181"/>
    </row>
    <row r="114" spans="1:4" ht="12.75" x14ac:dyDescent="0.2">
      <c r="A114" s="179"/>
      <c r="B114" s="180"/>
      <c r="C114" s="181"/>
      <c r="D114" s="181"/>
    </row>
    <row r="115" spans="1:4" ht="12.75" x14ac:dyDescent="0.2">
      <c r="A115" s="179"/>
      <c r="B115" s="180"/>
      <c r="C115" s="181"/>
      <c r="D115" s="181"/>
    </row>
    <row r="116" spans="1:4" ht="12.75" x14ac:dyDescent="0.2">
      <c r="A116" s="179"/>
      <c r="B116" s="180"/>
      <c r="C116" s="181"/>
      <c r="D116" s="181"/>
    </row>
    <row r="117" spans="1:4" ht="12.75" x14ac:dyDescent="0.2">
      <c r="A117" s="179"/>
      <c r="B117" s="180"/>
      <c r="C117" s="181"/>
      <c r="D117" s="181"/>
    </row>
    <row r="118" spans="1:4" ht="12.75" x14ac:dyDescent="0.2">
      <c r="A118" s="179"/>
      <c r="B118" s="180"/>
      <c r="C118" s="181"/>
      <c r="D118" s="181"/>
    </row>
    <row r="119" spans="1:4" ht="12.75" x14ac:dyDescent="0.2">
      <c r="A119" s="179"/>
      <c r="B119" s="180"/>
      <c r="C119" s="181"/>
      <c r="D119" s="181"/>
    </row>
    <row r="120" spans="1:4" ht="12.75" x14ac:dyDescent="0.2">
      <c r="A120" s="179"/>
      <c r="B120" s="180"/>
      <c r="C120" s="181"/>
      <c r="D120" s="181"/>
    </row>
    <row r="121" spans="1:4" ht="12.75" x14ac:dyDescent="0.2">
      <c r="A121" s="179"/>
      <c r="B121" s="180"/>
      <c r="C121" s="181"/>
      <c r="D121" s="181"/>
    </row>
    <row r="122" spans="1:4" ht="12.75" x14ac:dyDescent="0.2">
      <c r="A122" s="179"/>
      <c r="B122" s="180"/>
      <c r="C122" s="181"/>
      <c r="D122" s="181"/>
    </row>
    <row r="123" spans="1:4" ht="12.75" x14ac:dyDescent="0.2">
      <c r="A123" s="179"/>
      <c r="B123" s="180"/>
      <c r="C123" s="181"/>
      <c r="D123" s="181"/>
    </row>
    <row r="124" spans="1:4" ht="12.75" x14ac:dyDescent="0.2">
      <c r="A124" s="179"/>
      <c r="B124" s="180"/>
      <c r="C124" s="181"/>
      <c r="D124" s="181"/>
    </row>
    <row r="125" spans="1:4" ht="12.75" x14ac:dyDescent="0.2">
      <c r="A125" s="179"/>
      <c r="B125" s="180"/>
      <c r="C125" s="181"/>
      <c r="D125" s="181"/>
    </row>
    <row r="126" spans="1:4" ht="12.75" x14ac:dyDescent="0.2">
      <c r="A126" s="179"/>
      <c r="B126" s="180"/>
      <c r="C126" s="181"/>
      <c r="D126" s="181"/>
    </row>
    <row r="127" spans="1:4" ht="12.75" x14ac:dyDescent="0.2">
      <c r="A127" s="179"/>
      <c r="B127" s="180"/>
      <c r="C127" s="181"/>
      <c r="D127" s="181"/>
    </row>
    <row r="128" spans="1:4" ht="12.75" x14ac:dyDescent="0.2">
      <c r="A128" s="179"/>
      <c r="B128" s="180"/>
      <c r="C128" s="181"/>
      <c r="D128" s="181"/>
    </row>
    <row r="129" spans="1:4" ht="12.75" x14ac:dyDescent="0.2">
      <c r="A129" s="179"/>
      <c r="B129" s="180"/>
      <c r="C129" s="181"/>
      <c r="D129" s="181"/>
    </row>
    <row r="130" spans="1:4" ht="12.75" x14ac:dyDescent="0.2">
      <c r="A130" s="179"/>
      <c r="B130" s="180"/>
      <c r="C130" s="181"/>
      <c r="D130" s="181"/>
    </row>
    <row r="131" spans="1:4" ht="12.75" x14ac:dyDescent="0.2">
      <c r="A131" s="179"/>
      <c r="B131" s="180"/>
      <c r="C131" s="181"/>
      <c r="D131" s="181"/>
    </row>
    <row r="132" spans="1:4" ht="12.75" x14ac:dyDescent="0.2">
      <c r="A132" s="179"/>
      <c r="B132" s="180"/>
      <c r="C132" s="181"/>
      <c r="D132" s="181"/>
    </row>
    <row r="133" spans="1:4" ht="12.75" x14ac:dyDescent="0.2">
      <c r="A133" s="179"/>
      <c r="B133" s="180"/>
      <c r="C133" s="181"/>
      <c r="D133" s="181"/>
    </row>
    <row r="134" spans="1:4" ht="12.75" x14ac:dyDescent="0.2">
      <c r="A134" s="179"/>
      <c r="B134" s="180"/>
      <c r="C134" s="181"/>
      <c r="D134" s="181"/>
    </row>
    <row r="135" spans="1:4" ht="12.75" x14ac:dyDescent="0.2">
      <c r="A135" s="179"/>
      <c r="B135" s="180"/>
      <c r="C135" s="181"/>
      <c r="D135" s="181"/>
    </row>
    <row r="136" spans="1:4" ht="12.75" x14ac:dyDescent="0.2">
      <c r="A136" s="179"/>
      <c r="B136" s="180"/>
      <c r="C136" s="181"/>
      <c r="D136" s="181"/>
    </row>
    <row r="137" spans="1:4" ht="12.75" x14ac:dyDescent="0.2">
      <c r="A137" s="179"/>
      <c r="B137" s="180"/>
      <c r="C137" s="181"/>
      <c r="D137" s="181"/>
    </row>
    <row r="138" spans="1:4" ht="12.75" x14ac:dyDescent="0.2">
      <c r="A138" s="179"/>
      <c r="B138" s="180"/>
      <c r="C138" s="181"/>
      <c r="D138" s="181"/>
    </row>
    <row r="139" spans="1:4" ht="12.75" x14ac:dyDescent="0.2">
      <c r="A139" s="179"/>
      <c r="B139" s="180"/>
      <c r="C139" s="181"/>
      <c r="D139" s="181"/>
    </row>
    <row r="140" spans="1:4" ht="12.75" x14ac:dyDescent="0.2">
      <c r="A140" s="179"/>
      <c r="B140" s="180"/>
      <c r="C140" s="181"/>
      <c r="D140" s="181"/>
    </row>
    <row r="141" spans="1:4" ht="12.75" x14ac:dyDescent="0.2">
      <c r="A141" s="179"/>
      <c r="B141" s="180"/>
      <c r="C141" s="181"/>
      <c r="D141" s="181"/>
    </row>
    <row r="142" spans="1:4" ht="12.75" x14ac:dyDescent="0.2">
      <c r="A142" s="179"/>
      <c r="B142" s="180"/>
      <c r="C142" s="181"/>
      <c r="D142" s="181"/>
    </row>
    <row r="143" spans="1:4" ht="12.75" x14ac:dyDescent="0.2">
      <c r="A143" s="179"/>
      <c r="B143" s="180"/>
      <c r="C143" s="181"/>
      <c r="D143" s="181"/>
    </row>
    <row r="144" spans="1:4" ht="12.75" x14ac:dyDescent="0.2">
      <c r="A144" s="179"/>
      <c r="B144" s="180"/>
      <c r="C144" s="181"/>
      <c r="D144" s="181"/>
    </row>
    <row r="145" spans="1:4" ht="12.75" x14ac:dyDescent="0.2">
      <c r="A145" s="179"/>
      <c r="B145" s="180"/>
      <c r="C145" s="181"/>
      <c r="D145" s="181"/>
    </row>
    <row r="146" spans="1:4" ht="12.75" x14ac:dyDescent="0.2">
      <c r="A146" s="179"/>
      <c r="B146" s="180"/>
      <c r="C146" s="181"/>
      <c r="D146" s="181"/>
    </row>
    <row r="147" spans="1:4" ht="12.75" x14ac:dyDescent="0.2">
      <c r="A147" s="179"/>
      <c r="B147" s="180"/>
      <c r="C147" s="181"/>
      <c r="D147" s="181"/>
    </row>
    <row r="148" spans="1:4" ht="12.75" x14ac:dyDescent="0.2">
      <c r="A148" s="179"/>
      <c r="B148" s="180"/>
      <c r="C148" s="181"/>
      <c r="D148" s="181"/>
    </row>
    <row r="149" spans="1:4" ht="12.75" x14ac:dyDescent="0.2">
      <c r="A149" s="179"/>
      <c r="B149" s="180"/>
      <c r="C149" s="181"/>
      <c r="D149" s="181"/>
    </row>
    <row r="150" spans="1:4" ht="12.75" x14ac:dyDescent="0.2">
      <c r="A150" s="179"/>
      <c r="B150" s="180"/>
      <c r="C150" s="181"/>
      <c r="D150" s="181"/>
    </row>
    <row r="151" spans="1:4" ht="12.75" x14ac:dyDescent="0.2">
      <c r="A151" s="179"/>
      <c r="B151" s="180"/>
      <c r="C151" s="181"/>
      <c r="D151" s="181"/>
    </row>
    <row r="152" spans="1:4" ht="12.75" x14ac:dyDescent="0.2">
      <c r="A152" s="179"/>
      <c r="B152" s="180"/>
      <c r="C152" s="181"/>
      <c r="D152" s="181"/>
    </row>
    <row r="153" spans="1:4" ht="12.75" x14ac:dyDescent="0.2">
      <c r="A153" s="179"/>
      <c r="B153" s="180"/>
      <c r="C153" s="181"/>
      <c r="D153" s="181"/>
    </row>
    <row r="154" spans="1:4" ht="12.75" x14ac:dyDescent="0.2">
      <c r="A154" s="179"/>
      <c r="B154" s="180"/>
      <c r="C154" s="181"/>
      <c r="D154" s="181"/>
    </row>
    <row r="155" spans="1:4" ht="12.75" x14ac:dyDescent="0.2">
      <c r="A155" s="179"/>
      <c r="B155" s="180"/>
      <c r="C155" s="181"/>
      <c r="D155" s="181"/>
    </row>
    <row r="156" spans="1:4" ht="12.75" x14ac:dyDescent="0.2">
      <c r="A156" s="179"/>
      <c r="B156" s="180"/>
      <c r="C156" s="181"/>
      <c r="D156" s="181"/>
    </row>
    <row r="157" spans="1:4" ht="12.75" x14ac:dyDescent="0.2">
      <c r="A157" s="179"/>
      <c r="B157" s="180"/>
      <c r="C157" s="181"/>
      <c r="D157" s="181"/>
    </row>
    <row r="158" spans="1:4" ht="12.75" x14ac:dyDescent="0.2">
      <c r="A158" s="179"/>
      <c r="B158" s="180"/>
      <c r="C158" s="181"/>
      <c r="D158" s="181"/>
    </row>
    <row r="159" spans="1:4" ht="12.75" x14ac:dyDescent="0.2">
      <c r="A159" s="179"/>
      <c r="B159" s="180"/>
      <c r="C159" s="181"/>
      <c r="D159" s="181"/>
    </row>
    <row r="160" spans="1:4" ht="12.75" x14ac:dyDescent="0.2">
      <c r="A160" s="179"/>
      <c r="B160" s="180"/>
      <c r="C160" s="181"/>
      <c r="D160" s="181"/>
    </row>
    <row r="161" spans="1:4" ht="12.75" x14ac:dyDescent="0.2">
      <c r="A161" s="179"/>
      <c r="B161" s="180"/>
      <c r="C161" s="181"/>
      <c r="D161" s="181"/>
    </row>
    <row r="162" spans="1:4" ht="12.75" x14ac:dyDescent="0.2">
      <c r="A162" s="179"/>
      <c r="B162" s="180"/>
      <c r="C162" s="181"/>
      <c r="D162" s="181"/>
    </row>
    <row r="163" spans="1:4" ht="12.75" x14ac:dyDescent="0.2">
      <c r="A163" s="179"/>
      <c r="B163" s="180"/>
      <c r="C163" s="181"/>
      <c r="D163" s="181"/>
    </row>
    <row r="164" spans="1:4" ht="12.75" x14ac:dyDescent="0.2">
      <c r="A164" s="179"/>
      <c r="B164" s="180"/>
      <c r="C164" s="181"/>
      <c r="D164" s="181"/>
    </row>
    <row r="165" spans="1:4" ht="12.75" x14ac:dyDescent="0.2">
      <c r="A165" s="179"/>
      <c r="B165" s="180"/>
      <c r="C165" s="181"/>
      <c r="D165" s="181"/>
    </row>
    <row r="166" spans="1:4" ht="12.75" x14ac:dyDescent="0.2">
      <c r="A166" s="179"/>
      <c r="B166" s="180"/>
      <c r="C166" s="181"/>
      <c r="D166" s="181"/>
    </row>
    <row r="167" spans="1:4" ht="12.75" x14ac:dyDescent="0.2">
      <c r="A167" s="179"/>
      <c r="B167" s="180"/>
      <c r="C167" s="181"/>
      <c r="D167" s="181"/>
    </row>
    <row r="168" spans="1:4" ht="12.75" x14ac:dyDescent="0.2">
      <c r="A168" s="179"/>
      <c r="B168" s="180"/>
      <c r="C168" s="181"/>
      <c r="D168" s="181"/>
    </row>
    <row r="169" spans="1:4" ht="12.75" x14ac:dyDescent="0.2">
      <c r="A169" s="179"/>
      <c r="B169" s="180"/>
      <c r="C169" s="181"/>
      <c r="D169" s="181"/>
    </row>
    <row r="170" spans="1:4" ht="12.75" x14ac:dyDescent="0.2">
      <c r="A170" s="179"/>
      <c r="B170" s="180"/>
      <c r="C170" s="181"/>
      <c r="D170" s="181"/>
    </row>
    <row r="171" spans="1:4" ht="12.75" x14ac:dyDescent="0.2">
      <c r="A171" s="179"/>
      <c r="B171" s="180"/>
      <c r="C171" s="181"/>
      <c r="D171" s="181"/>
    </row>
    <row r="172" spans="1:4" ht="12.75" x14ac:dyDescent="0.2">
      <c r="A172" s="179"/>
      <c r="B172" s="180"/>
      <c r="C172" s="181"/>
      <c r="D172" s="181"/>
    </row>
    <row r="173" spans="1:4" ht="12.75" x14ac:dyDescent="0.2">
      <c r="A173" s="179"/>
      <c r="B173" s="180"/>
      <c r="C173" s="181"/>
      <c r="D173" s="181"/>
    </row>
    <row r="174" spans="1:4" ht="12.75" x14ac:dyDescent="0.2">
      <c r="A174" s="179"/>
      <c r="B174" s="180"/>
      <c r="C174" s="181"/>
      <c r="D174" s="181"/>
    </row>
    <row r="175" spans="1:4" ht="12.75" x14ac:dyDescent="0.2">
      <c r="A175" s="179"/>
      <c r="B175" s="180"/>
      <c r="C175" s="181"/>
      <c r="D175" s="181"/>
    </row>
    <row r="176" spans="1:4" ht="12.75" x14ac:dyDescent="0.2">
      <c r="A176" s="179"/>
      <c r="B176" s="180"/>
      <c r="C176" s="181"/>
      <c r="D176" s="181"/>
    </row>
    <row r="177" spans="1:4" ht="12.75" x14ac:dyDescent="0.2">
      <c r="A177" s="179"/>
      <c r="B177" s="180"/>
      <c r="C177" s="181"/>
      <c r="D177" s="181"/>
    </row>
    <row r="178" spans="1:4" ht="12.75" x14ac:dyDescent="0.2">
      <c r="A178" s="179"/>
      <c r="B178" s="180"/>
      <c r="C178" s="181"/>
      <c r="D178" s="181"/>
    </row>
    <row r="179" spans="1:4" ht="12.75" x14ac:dyDescent="0.2">
      <c r="A179" s="179"/>
      <c r="B179" s="180"/>
      <c r="C179" s="181"/>
      <c r="D179" s="181"/>
    </row>
    <row r="180" spans="1:4" ht="12.75" x14ac:dyDescent="0.2">
      <c r="A180" s="179"/>
      <c r="B180" s="180"/>
      <c r="C180" s="181"/>
      <c r="D180" s="181"/>
    </row>
    <row r="181" spans="1:4" ht="12.75" x14ac:dyDescent="0.2">
      <c r="A181" s="179"/>
      <c r="B181" s="180"/>
      <c r="C181" s="181"/>
      <c r="D181" s="181"/>
    </row>
    <row r="182" spans="1:4" ht="12.75" x14ac:dyDescent="0.2">
      <c r="A182" s="179"/>
      <c r="B182" s="180"/>
      <c r="C182" s="181"/>
      <c r="D182" s="181"/>
    </row>
    <row r="183" spans="1:4" ht="12.75" x14ac:dyDescent="0.2">
      <c r="A183" s="179"/>
      <c r="B183" s="180"/>
      <c r="C183" s="181"/>
      <c r="D183" s="181"/>
    </row>
    <row r="184" spans="1:4" ht="12.75" x14ac:dyDescent="0.2">
      <c r="A184" s="179"/>
      <c r="B184" s="180"/>
      <c r="C184" s="181"/>
      <c r="D184" s="181"/>
    </row>
    <row r="185" spans="1:4" ht="12.75" x14ac:dyDescent="0.2">
      <c r="A185" s="179"/>
      <c r="B185" s="180"/>
      <c r="C185" s="181"/>
      <c r="D185" s="181"/>
    </row>
    <row r="186" spans="1:4" ht="12.75" x14ac:dyDescent="0.2">
      <c r="A186" s="179"/>
      <c r="B186" s="180"/>
      <c r="C186" s="181"/>
      <c r="D186" s="181"/>
    </row>
    <row r="187" spans="1:4" ht="12.75" x14ac:dyDescent="0.2">
      <c r="A187" s="179"/>
      <c r="B187" s="180"/>
      <c r="C187" s="181"/>
      <c r="D187" s="181"/>
    </row>
    <row r="188" spans="1:4" ht="12.75" x14ac:dyDescent="0.2">
      <c r="A188" s="179"/>
      <c r="B188" s="180"/>
      <c r="C188" s="181"/>
      <c r="D188" s="181"/>
    </row>
    <row r="189" spans="1:4" ht="12.75" x14ac:dyDescent="0.2">
      <c r="A189" s="179"/>
      <c r="B189" s="180"/>
      <c r="C189" s="181"/>
      <c r="D189" s="181"/>
    </row>
    <row r="190" spans="1:4" ht="12.75" x14ac:dyDescent="0.2">
      <c r="A190" s="179"/>
      <c r="B190" s="180"/>
      <c r="C190" s="181"/>
      <c r="D190" s="181"/>
    </row>
    <row r="191" spans="1:4" ht="12.75" x14ac:dyDescent="0.2">
      <c r="A191" s="179"/>
      <c r="B191" s="180"/>
      <c r="C191" s="181"/>
      <c r="D191" s="181"/>
    </row>
    <row r="192" spans="1:4" ht="12.75" x14ac:dyDescent="0.2">
      <c r="A192" s="179"/>
      <c r="B192" s="180"/>
      <c r="C192" s="181"/>
      <c r="D192" s="181"/>
    </row>
    <row r="193" spans="1:4" ht="12.75" x14ac:dyDescent="0.2">
      <c r="A193" s="179"/>
      <c r="B193" s="180"/>
      <c r="C193" s="181"/>
      <c r="D193" s="181"/>
    </row>
    <row r="194" spans="1:4" ht="12.75" x14ac:dyDescent="0.2">
      <c r="A194" s="179"/>
      <c r="B194" s="180"/>
      <c r="C194" s="181"/>
      <c r="D194" s="181"/>
    </row>
    <row r="195" spans="1:4" ht="12.75" x14ac:dyDescent="0.2">
      <c r="A195" s="179"/>
      <c r="B195" s="180"/>
      <c r="C195" s="181"/>
      <c r="D195" s="181"/>
    </row>
    <row r="196" spans="1:4" ht="12.75" x14ac:dyDescent="0.2">
      <c r="A196" s="179"/>
      <c r="B196" s="180"/>
      <c r="C196" s="181"/>
      <c r="D196" s="181"/>
    </row>
    <row r="197" spans="1:4" ht="12.75" x14ac:dyDescent="0.2">
      <c r="A197" s="179"/>
      <c r="B197" s="180"/>
      <c r="C197" s="181"/>
      <c r="D197" s="181"/>
    </row>
    <row r="198" spans="1:4" ht="12.75" x14ac:dyDescent="0.2">
      <c r="A198" s="179"/>
      <c r="B198" s="180"/>
      <c r="C198" s="181"/>
      <c r="D198" s="181"/>
    </row>
    <row r="199" spans="1:4" ht="12.75" x14ac:dyDescent="0.2">
      <c r="A199" s="179"/>
      <c r="B199" s="180"/>
      <c r="C199" s="181"/>
      <c r="D199" s="181"/>
    </row>
    <row r="200" spans="1:4" ht="12.75" x14ac:dyDescent="0.2">
      <c r="A200" s="179"/>
      <c r="B200" s="180"/>
      <c r="C200" s="181"/>
      <c r="D200" s="181"/>
    </row>
    <row r="201" spans="1:4" ht="12.75" x14ac:dyDescent="0.2">
      <c r="A201" s="179"/>
      <c r="B201" s="180"/>
      <c r="C201" s="181"/>
      <c r="D201" s="181"/>
    </row>
    <row r="202" spans="1:4" ht="12.75" x14ac:dyDescent="0.2">
      <c r="A202" s="179"/>
      <c r="B202" s="180"/>
      <c r="C202" s="181"/>
      <c r="D202" s="181"/>
    </row>
    <row r="203" spans="1:4" ht="12.75" x14ac:dyDescent="0.2">
      <c r="A203" s="179"/>
      <c r="B203" s="180"/>
      <c r="C203" s="181"/>
      <c r="D203" s="181"/>
    </row>
    <row r="204" spans="1:4" ht="12.75" x14ac:dyDescent="0.2">
      <c r="A204" s="179"/>
      <c r="B204" s="180"/>
      <c r="C204" s="181"/>
      <c r="D204" s="181"/>
    </row>
    <row r="205" spans="1:4" ht="12.75" x14ac:dyDescent="0.2">
      <c r="A205" s="179"/>
      <c r="B205" s="180"/>
      <c r="C205" s="181"/>
      <c r="D205" s="181"/>
    </row>
    <row r="206" spans="1:4" ht="12.75" x14ac:dyDescent="0.2">
      <c r="A206" s="179"/>
      <c r="B206" s="180"/>
      <c r="C206" s="181"/>
      <c r="D206" s="181"/>
    </row>
    <row r="207" spans="1:4" ht="12.75" x14ac:dyDescent="0.2">
      <c r="A207" s="179"/>
      <c r="B207" s="180"/>
      <c r="C207" s="181"/>
      <c r="D207" s="181"/>
    </row>
    <row r="208" spans="1:4" ht="12.75" x14ac:dyDescent="0.2">
      <c r="A208" s="179"/>
      <c r="B208" s="180"/>
      <c r="C208" s="181"/>
      <c r="D208" s="181"/>
    </row>
    <row r="209" spans="1:4" ht="12.75" x14ac:dyDescent="0.2">
      <c r="A209" s="179"/>
      <c r="B209" s="180"/>
      <c r="C209" s="181"/>
      <c r="D209" s="181"/>
    </row>
    <row r="210" spans="1:4" ht="12.75" x14ac:dyDescent="0.2">
      <c r="A210" s="179"/>
      <c r="B210" s="180"/>
      <c r="C210" s="181"/>
      <c r="D210" s="181"/>
    </row>
    <row r="211" spans="1:4" ht="12.75" x14ac:dyDescent="0.2">
      <c r="A211" s="179"/>
      <c r="B211" s="180"/>
      <c r="C211" s="181"/>
      <c r="D211" s="181"/>
    </row>
    <row r="212" spans="1:4" ht="12.75" x14ac:dyDescent="0.2">
      <c r="A212" s="179"/>
      <c r="B212" s="180"/>
      <c r="C212" s="181"/>
      <c r="D212" s="181"/>
    </row>
    <row r="213" spans="1:4" ht="12.75" x14ac:dyDescent="0.2">
      <c r="A213" s="179"/>
      <c r="B213" s="180"/>
      <c r="C213" s="181"/>
      <c r="D213" s="181"/>
    </row>
    <row r="214" spans="1:4" ht="12.75" x14ac:dyDescent="0.2">
      <c r="A214" s="179"/>
      <c r="B214" s="180"/>
      <c r="C214" s="181"/>
      <c r="D214" s="181"/>
    </row>
    <row r="215" spans="1:4" ht="12.75" x14ac:dyDescent="0.2">
      <c r="A215" s="179"/>
      <c r="B215" s="180"/>
      <c r="C215" s="181"/>
      <c r="D215" s="181"/>
    </row>
    <row r="216" spans="1:4" ht="12.75" x14ac:dyDescent="0.2">
      <c r="A216" s="179"/>
      <c r="B216" s="180"/>
      <c r="C216" s="181"/>
      <c r="D216" s="181"/>
    </row>
    <row r="217" spans="1:4" ht="12.75" x14ac:dyDescent="0.2">
      <c r="A217" s="179"/>
      <c r="B217" s="180"/>
      <c r="C217" s="181"/>
      <c r="D217" s="181"/>
    </row>
    <row r="218" spans="1:4" ht="12.75" x14ac:dyDescent="0.2">
      <c r="A218" s="179"/>
      <c r="B218" s="180"/>
      <c r="C218" s="181"/>
      <c r="D218" s="181"/>
    </row>
    <row r="219" spans="1:4" ht="12.75" x14ac:dyDescent="0.2">
      <c r="A219" s="179"/>
      <c r="B219" s="180"/>
      <c r="C219" s="181"/>
      <c r="D219" s="181"/>
    </row>
    <row r="220" spans="1:4" ht="12.75" x14ac:dyDescent="0.2">
      <c r="A220" s="179"/>
      <c r="B220" s="180"/>
      <c r="C220" s="181"/>
      <c r="D220" s="181"/>
    </row>
    <row r="221" spans="1:4" ht="12.75" x14ac:dyDescent="0.2">
      <c r="A221" s="179"/>
      <c r="B221" s="180"/>
      <c r="C221" s="181"/>
      <c r="D221" s="181"/>
    </row>
    <row r="222" spans="1:4" ht="12.75" x14ac:dyDescent="0.2">
      <c r="A222" s="179"/>
      <c r="B222" s="180"/>
      <c r="C222" s="181"/>
      <c r="D222" s="181"/>
    </row>
    <row r="223" spans="1:4" ht="12.75" x14ac:dyDescent="0.2">
      <c r="A223" s="179"/>
      <c r="B223" s="180"/>
      <c r="C223" s="181"/>
      <c r="D223" s="181"/>
    </row>
    <row r="224" spans="1:4" ht="12.75" x14ac:dyDescent="0.2">
      <c r="A224" s="179"/>
      <c r="B224" s="180"/>
      <c r="C224" s="181"/>
      <c r="D224" s="181"/>
    </row>
    <row r="225" spans="1:4" ht="12.75" x14ac:dyDescent="0.2">
      <c r="A225" s="179"/>
      <c r="B225" s="180"/>
      <c r="C225" s="181"/>
      <c r="D225" s="181"/>
    </row>
    <row r="226" spans="1:4" ht="12.75" x14ac:dyDescent="0.2">
      <c r="A226" s="179"/>
      <c r="B226" s="180"/>
      <c r="C226" s="181"/>
      <c r="D226" s="181"/>
    </row>
    <row r="227" spans="1:4" ht="12.75" x14ac:dyDescent="0.2">
      <c r="A227" s="179"/>
      <c r="B227" s="180"/>
      <c r="C227" s="181"/>
      <c r="D227" s="181"/>
    </row>
    <row r="228" spans="1:4" ht="12.75" x14ac:dyDescent="0.2">
      <c r="A228" s="179"/>
      <c r="B228" s="180"/>
      <c r="C228" s="181"/>
      <c r="D228" s="181"/>
    </row>
    <row r="229" spans="1:4" ht="12.75" x14ac:dyDescent="0.2">
      <c r="A229" s="179"/>
      <c r="B229" s="180"/>
      <c r="C229" s="181"/>
      <c r="D229" s="181"/>
    </row>
    <row r="230" spans="1:4" ht="12.75" x14ac:dyDescent="0.2">
      <c r="A230" s="179"/>
      <c r="B230" s="180"/>
      <c r="C230" s="181"/>
      <c r="D230" s="181"/>
    </row>
    <row r="231" spans="1:4" ht="12.75" x14ac:dyDescent="0.2">
      <c r="A231" s="179"/>
      <c r="B231" s="180"/>
      <c r="C231" s="181"/>
      <c r="D231" s="181"/>
    </row>
    <row r="232" spans="1:4" ht="12.75" x14ac:dyDescent="0.2">
      <c r="A232" s="179"/>
      <c r="B232" s="180"/>
      <c r="C232" s="181"/>
      <c r="D232" s="181"/>
    </row>
    <row r="233" spans="1:4" ht="12.75" x14ac:dyDescent="0.2">
      <c r="A233" s="179"/>
      <c r="B233" s="180"/>
      <c r="C233" s="181"/>
      <c r="D233" s="181"/>
    </row>
    <row r="234" spans="1:4" ht="12.75" x14ac:dyDescent="0.2">
      <c r="A234" s="179"/>
      <c r="B234" s="180"/>
      <c r="C234" s="181"/>
      <c r="D234" s="181"/>
    </row>
    <row r="235" spans="1:4" ht="12.75" x14ac:dyDescent="0.2">
      <c r="A235" s="179"/>
      <c r="B235" s="180"/>
      <c r="C235" s="181"/>
      <c r="D235" s="181"/>
    </row>
    <row r="236" spans="1:4" ht="12.75" x14ac:dyDescent="0.2">
      <c r="A236" s="179"/>
      <c r="B236" s="180"/>
      <c r="C236" s="181"/>
      <c r="D236" s="181"/>
    </row>
    <row r="237" spans="1:4" ht="12.75" x14ac:dyDescent="0.2">
      <c r="A237" s="179"/>
      <c r="B237" s="180"/>
      <c r="C237" s="181"/>
      <c r="D237" s="181"/>
    </row>
    <row r="238" spans="1:4" ht="12.75" x14ac:dyDescent="0.2">
      <c r="A238" s="179"/>
      <c r="B238" s="180"/>
      <c r="C238" s="181"/>
      <c r="D238" s="181"/>
    </row>
    <row r="239" spans="1:4" ht="12.75" x14ac:dyDescent="0.2">
      <c r="A239" s="179"/>
      <c r="B239" s="180"/>
      <c r="C239" s="181"/>
      <c r="D239" s="181"/>
    </row>
    <row r="240" spans="1:4" ht="12.75" x14ac:dyDescent="0.2">
      <c r="A240" s="179"/>
      <c r="B240" s="180"/>
      <c r="C240" s="181"/>
      <c r="D240" s="181"/>
    </row>
    <row r="241" spans="1:4" ht="12.75" x14ac:dyDescent="0.2">
      <c r="A241" s="179"/>
      <c r="B241" s="180"/>
      <c r="C241" s="181"/>
      <c r="D241" s="181"/>
    </row>
    <row r="242" spans="1:4" ht="12.75" x14ac:dyDescent="0.2">
      <c r="A242" s="179"/>
      <c r="B242" s="180"/>
      <c r="C242" s="181"/>
      <c r="D242" s="181"/>
    </row>
    <row r="243" spans="1:4" ht="12.75" x14ac:dyDescent="0.2">
      <c r="A243" s="179"/>
      <c r="B243" s="180"/>
      <c r="C243" s="181"/>
      <c r="D243" s="181"/>
    </row>
    <row r="244" spans="1:4" ht="12.75" x14ac:dyDescent="0.2">
      <c r="A244" s="179"/>
      <c r="B244" s="180"/>
      <c r="C244" s="181"/>
      <c r="D244" s="181"/>
    </row>
    <row r="245" spans="1:4" ht="12.75" x14ac:dyDescent="0.2">
      <c r="A245" s="179"/>
      <c r="B245" s="180"/>
      <c r="C245" s="181"/>
      <c r="D245" s="181"/>
    </row>
    <row r="246" spans="1:4" ht="12.75" x14ac:dyDescent="0.2">
      <c r="A246" s="179"/>
      <c r="B246" s="180"/>
      <c r="C246" s="181"/>
      <c r="D246" s="181"/>
    </row>
    <row r="247" spans="1:4" ht="12.75" x14ac:dyDescent="0.2">
      <c r="A247" s="179"/>
      <c r="B247" s="180"/>
      <c r="C247" s="181"/>
      <c r="D247" s="181"/>
    </row>
    <row r="248" spans="1:4" ht="12.75" x14ac:dyDescent="0.2">
      <c r="A248" s="179"/>
      <c r="B248" s="180"/>
      <c r="C248" s="181"/>
      <c r="D248" s="181"/>
    </row>
    <row r="249" spans="1:4" ht="12.75" x14ac:dyDescent="0.2">
      <c r="A249" s="179"/>
      <c r="B249" s="180"/>
      <c r="C249" s="181"/>
      <c r="D249" s="181"/>
    </row>
    <row r="250" spans="1:4" ht="12.75" x14ac:dyDescent="0.2">
      <c r="A250" s="179"/>
      <c r="B250" s="180"/>
      <c r="C250" s="181"/>
      <c r="D250" s="181"/>
    </row>
    <row r="251" spans="1:4" ht="12.75" x14ac:dyDescent="0.2">
      <c r="A251" s="179"/>
      <c r="B251" s="180"/>
      <c r="C251" s="181"/>
      <c r="D251" s="181"/>
    </row>
    <row r="252" spans="1:4" ht="12.75" x14ac:dyDescent="0.2">
      <c r="A252" s="179"/>
      <c r="B252" s="180"/>
      <c r="C252" s="181"/>
      <c r="D252" s="181"/>
    </row>
    <row r="253" spans="1:4" ht="12.75" x14ac:dyDescent="0.2">
      <c r="A253" s="179"/>
      <c r="B253" s="180"/>
      <c r="C253" s="181"/>
      <c r="D253" s="181"/>
    </row>
    <row r="254" spans="1:4" ht="12.75" x14ac:dyDescent="0.2">
      <c r="A254" s="179"/>
      <c r="B254" s="180"/>
      <c r="C254" s="181"/>
      <c r="D254" s="181"/>
    </row>
    <row r="255" spans="1:4" ht="12.75" x14ac:dyDescent="0.2">
      <c r="A255" s="179"/>
      <c r="B255" s="180"/>
      <c r="C255" s="181"/>
      <c r="D255" s="181"/>
    </row>
    <row r="256" spans="1:4" ht="12.75" x14ac:dyDescent="0.2">
      <c r="A256" s="179"/>
      <c r="B256" s="180"/>
      <c r="C256" s="181"/>
      <c r="D256" s="181"/>
    </row>
    <row r="257" spans="1:4" ht="12.75" x14ac:dyDescent="0.2">
      <c r="A257" s="179"/>
      <c r="B257" s="180"/>
      <c r="C257" s="181"/>
      <c r="D257" s="181"/>
    </row>
    <row r="258" spans="1:4" ht="12.75" x14ac:dyDescent="0.2">
      <c r="A258" s="179"/>
      <c r="B258" s="180"/>
      <c r="C258" s="181"/>
      <c r="D258" s="181"/>
    </row>
    <row r="259" spans="1:4" ht="12.75" x14ac:dyDescent="0.2">
      <c r="A259" s="179"/>
      <c r="B259" s="180"/>
      <c r="C259" s="181"/>
      <c r="D259" s="181"/>
    </row>
    <row r="260" spans="1:4" ht="12.75" x14ac:dyDescent="0.2">
      <c r="A260" s="179"/>
      <c r="B260" s="180"/>
      <c r="C260" s="181"/>
      <c r="D260" s="181"/>
    </row>
    <row r="261" spans="1:4" ht="12.75" x14ac:dyDescent="0.2">
      <c r="A261" s="179"/>
      <c r="B261" s="180"/>
      <c r="C261" s="181"/>
      <c r="D261" s="181"/>
    </row>
    <row r="262" spans="1:4" ht="12.75" x14ac:dyDescent="0.2">
      <c r="A262" s="179"/>
      <c r="B262" s="180"/>
      <c r="C262" s="181"/>
      <c r="D262" s="181"/>
    </row>
    <row r="263" spans="1:4" ht="12.75" x14ac:dyDescent="0.2">
      <c r="A263" s="179"/>
      <c r="B263" s="180"/>
      <c r="C263" s="181"/>
      <c r="D263" s="181"/>
    </row>
    <row r="264" spans="1:4" ht="12.75" x14ac:dyDescent="0.2">
      <c r="A264" s="179"/>
      <c r="B264" s="180"/>
      <c r="C264" s="181"/>
      <c r="D264" s="181"/>
    </row>
    <row r="265" spans="1:4" ht="12.75" x14ac:dyDescent="0.2">
      <c r="A265" s="179"/>
      <c r="B265" s="180"/>
      <c r="C265" s="181"/>
      <c r="D265" s="181"/>
    </row>
    <row r="266" spans="1:4" ht="12.75" x14ac:dyDescent="0.2">
      <c r="A266" s="179"/>
      <c r="B266" s="180"/>
      <c r="C266" s="181"/>
      <c r="D266" s="181"/>
    </row>
    <row r="267" spans="1:4" ht="12.75" x14ac:dyDescent="0.2">
      <c r="A267" s="179"/>
      <c r="B267" s="180"/>
      <c r="C267" s="181"/>
      <c r="D267" s="181"/>
    </row>
    <row r="268" spans="1:4" ht="12.75" x14ac:dyDescent="0.2">
      <c r="A268" s="179"/>
      <c r="B268" s="180"/>
      <c r="C268" s="181"/>
      <c r="D268" s="181"/>
    </row>
    <row r="269" spans="1:4" ht="12.75" x14ac:dyDescent="0.2">
      <c r="A269" s="179"/>
      <c r="B269" s="180"/>
      <c r="C269" s="181"/>
      <c r="D269" s="181"/>
    </row>
    <row r="270" spans="1:4" ht="12.75" x14ac:dyDescent="0.2">
      <c r="A270" s="179"/>
      <c r="B270" s="180"/>
      <c r="C270" s="181"/>
      <c r="D270" s="181"/>
    </row>
    <row r="271" spans="1:4" ht="12.75" x14ac:dyDescent="0.2">
      <c r="A271" s="179"/>
      <c r="B271" s="180"/>
      <c r="C271" s="181"/>
      <c r="D271" s="181"/>
    </row>
    <row r="272" spans="1:4" ht="12.75" x14ac:dyDescent="0.2">
      <c r="A272" s="179"/>
      <c r="B272" s="180"/>
      <c r="C272" s="181"/>
      <c r="D272" s="181"/>
    </row>
    <row r="273" spans="1:4" ht="12.75" x14ac:dyDescent="0.2">
      <c r="A273" s="179"/>
      <c r="B273" s="180"/>
      <c r="C273" s="181"/>
      <c r="D273" s="181"/>
    </row>
    <row r="274" spans="1:4" ht="12.75" x14ac:dyDescent="0.2">
      <c r="A274" s="179"/>
      <c r="B274" s="180"/>
      <c r="C274" s="181"/>
      <c r="D274" s="181"/>
    </row>
    <row r="275" spans="1:4" ht="12.75" x14ac:dyDescent="0.2">
      <c r="A275" s="179"/>
      <c r="B275" s="180"/>
      <c r="C275" s="181"/>
      <c r="D275" s="181"/>
    </row>
    <row r="276" spans="1:4" ht="12.75" x14ac:dyDescent="0.2">
      <c r="A276" s="179"/>
      <c r="B276" s="180"/>
      <c r="C276" s="181"/>
      <c r="D276" s="181"/>
    </row>
    <row r="277" spans="1:4" ht="12.75" x14ac:dyDescent="0.2">
      <c r="A277" s="179"/>
      <c r="B277" s="180"/>
      <c r="C277" s="181"/>
      <c r="D277" s="181"/>
    </row>
    <row r="278" spans="1:4" ht="12.75" x14ac:dyDescent="0.2">
      <c r="A278" s="179"/>
      <c r="B278" s="180"/>
      <c r="C278" s="181"/>
      <c r="D278" s="181"/>
    </row>
    <row r="279" spans="1:4" ht="12.75" x14ac:dyDescent="0.2">
      <c r="A279" s="179"/>
      <c r="B279" s="180"/>
      <c r="C279" s="181"/>
      <c r="D279" s="181"/>
    </row>
    <row r="280" spans="1:4" ht="12.75" x14ac:dyDescent="0.2">
      <c r="A280" s="179"/>
      <c r="B280" s="180"/>
      <c r="C280" s="181"/>
      <c r="D280" s="181"/>
    </row>
    <row r="281" spans="1:4" ht="12.75" x14ac:dyDescent="0.2">
      <c r="A281" s="179"/>
      <c r="B281" s="180"/>
      <c r="C281" s="181"/>
      <c r="D281" s="181"/>
    </row>
    <row r="282" spans="1:4" ht="12.75" x14ac:dyDescent="0.2">
      <c r="A282" s="179"/>
      <c r="B282" s="180"/>
      <c r="C282" s="181"/>
      <c r="D282" s="181"/>
    </row>
    <row r="283" spans="1:4" ht="12.75" x14ac:dyDescent="0.2">
      <c r="A283" s="179"/>
      <c r="B283" s="180"/>
      <c r="C283" s="181"/>
      <c r="D283" s="181"/>
    </row>
    <row r="284" spans="1:4" ht="12.75" x14ac:dyDescent="0.2">
      <c r="A284" s="179"/>
      <c r="B284" s="180"/>
      <c r="C284" s="181"/>
      <c r="D284" s="181"/>
    </row>
    <row r="285" spans="1:4" ht="12.75" x14ac:dyDescent="0.2">
      <c r="A285" s="179"/>
      <c r="B285" s="180"/>
      <c r="C285" s="181"/>
      <c r="D285" s="181"/>
    </row>
    <row r="286" spans="1:4" ht="12.75" x14ac:dyDescent="0.2">
      <c r="A286" s="179"/>
      <c r="B286" s="180"/>
      <c r="C286" s="181"/>
      <c r="D286" s="181"/>
    </row>
    <row r="287" spans="1:4" ht="12.75" x14ac:dyDescent="0.2">
      <c r="A287" s="179"/>
      <c r="B287" s="180"/>
      <c r="C287" s="181"/>
      <c r="D287" s="181"/>
    </row>
    <row r="288" spans="1:4" ht="12.75" x14ac:dyDescent="0.2">
      <c r="A288" s="179"/>
      <c r="B288" s="180"/>
      <c r="C288" s="181"/>
      <c r="D288" s="181"/>
    </row>
    <row r="289" spans="1:4" ht="12.75" x14ac:dyDescent="0.2">
      <c r="A289" s="179"/>
      <c r="B289" s="180"/>
      <c r="C289" s="181"/>
      <c r="D289" s="181"/>
    </row>
    <row r="290" spans="1:4" ht="12.75" x14ac:dyDescent="0.2">
      <c r="A290" s="179"/>
      <c r="B290" s="180"/>
      <c r="C290" s="181"/>
      <c r="D290" s="181"/>
    </row>
    <row r="291" spans="1:4" ht="12.75" x14ac:dyDescent="0.2">
      <c r="A291" s="179"/>
      <c r="B291" s="180"/>
      <c r="C291" s="181"/>
      <c r="D291" s="181"/>
    </row>
    <row r="292" spans="1:4" ht="12.75" x14ac:dyDescent="0.2">
      <c r="A292" s="179"/>
      <c r="B292" s="180"/>
      <c r="C292" s="181"/>
      <c r="D292" s="181"/>
    </row>
    <row r="293" spans="1:4" ht="12.75" x14ac:dyDescent="0.2">
      <c r="A293" s="179"/>
      <c r="B293" s="180"/>
      <c r="C293" s="181"/>
      <c r="D293" s="181"/>
    </row>
    <row r="294" spans="1:4" ht="12.75" x14ac:dyDescent="0.2">
      <c r="A294" s="179"/>
      <c r="B294" s="180"/>
      <c r="C294" s="181"/>
      <c r="D294" s="181"/>
    </row>
    <row r="295" spans="1:4" ht="12.75" x14ac:dyDescent="0.2">
      <c r="A295" s="179"/>
      <c r="B295" s="180"/>
      <c r="C295" s="181"/>
      <c r="D295" s="181"/>
    </row>
    <row r="296" spans="1:4" ht="12.75" x14ac:dyDescent="0.2">
      <c r="A296" s="179"/>
      <c r="B296" s="180"/>
      <c r="C296" s="181"/>
      <c r="D296" s="181"/>
    </row>
    <row r="297" spans="1:4" ht="12.75" x14ac:dyDescent="0.2">
      <c r="A297" s="179"/>
      <c r="B297" s="180"/>
      <c r="C297" s="181"/>
      <c r="D297" s="181"/>
    </row>
    <row r="298" spans="1:4" ht="12.75" x14ac:dyDescent="0.2">
      <c r="A298" s="179"/>
      <c r="B298" s="180"/>
      <c r="C298" s="181"/>
      <c r="D298" s="181"/>
    </row>
    <row r="299" spans="1:4" ht="12.75" x14ac:dyDescent="0.2">
      <c r="A299" s="179"/>
      <c r="B299" s="180"/>
      <c r="C299" s="181"/>
      <c r="D299" s="181"/>
    </row>
    <row r="300" spans="1:4" ht="12.75" x14ac:dyDescent="0.2">
      <c r="A300" s="179"/>
      <c r="B300" s="180"/>
      <c r="C300" s="181"/>
      <c r="D300" s="181"/>
    </row>
    <row r="301" spans="1:4" ht="12.75" x14ac:dyDescent="0.2">
      <c r="A301" s="179"/>
      <c r="B301" s="180"/>
      <c r="C301" s="181"/>
      <c r="D301" s="181"/>
    </row>
    <row r="302" spans="1:4" ht="12.75" x14ac:dyDescent="0.2">
      <c r="A302" s="179"/>
      <c r="B302" s="180"/>
      <c r="C302" s="181"/>
      <c r="D302" s="181"/>
    </row>
    <row r="303" spans="1:4" ht="12.75" x14ac:dyDescent="0.2">
      <c r="A303" s="179"/>
      <c r="B303" s="180"/>
      <c r="C303" s="181"/>
      <c r="D303" s="181"/>
    </row>
    <row r="304" spans="1:4" ht="12.75" x14ac:dyDescent="0.2">
      <c r="A304" s="179"/>
      <c r="B304" s="180"/>
      <c r="C304" s="181"/>
      <c r="D304" s="181"/>
    </row>
    <row r="305" spans="1:4" ht="12.75" x14ac:dyDescent="0.2">
      <c r="A305" s="179"/>
      <c r="B305" s="180"/>
      <c r="C305" s="181"/>
      <c r="D305" s="181"/>
    </row>
    <row r="306" spans="1:4" ht="12.75" x14ac:dyDescent="0.2">
      <c r="A306" s="179"/>
      <c r="B306" s="180"/>
      <c r="C306" s="181"/>
      <c r="D306" s="181"/>
    </row>
    <row r="307" spans="1:4" ht="12.75" x14ac:dyDescent="0.2">
      <c r="A307" s="179"/>
      <c r="B307" s="180"/>
      <c r="C307" s="181"/>
      <c r="D307" s="181"/>
    </row>
    <row r="308" spans="1:4" ht="12.75" x14ac:dyDescent="0.2">
      <c r="A308" s="179"/>
      <c r="B308" s="180"/>
      <c r="C308" s="181"/>
      <c r="D308" s="181"/>
    </row>
    <row r="309" spans="1:4" ht="12.75" x14ac:dyDescent="0.2">
      <c r="A309" s="179"/>
      <c r="B309" s="180"/>
      <c r="C309" s="181"/>
      <c r="D309" s="181"/>
    </row>
    <row r="310" spans="1:4" ht="12.75" x14ac:dyDescent="0.2">
      <c r="A310" s="179"/>
      <c r="B310" s="180"/>
      <c r="C310" s="181"/>
      <c r="D310" s="181"/>
    </row>
    <row r="311" spans="1:4" ht="12.75" x14ac:dyDescent="0.2">
      <c r="A311" s="179"/>
      <c r="B311" s="180"/>
      <c r="C311" s="181"/>
      <c r="D311" s="181"/>
    </row>
    <row r="312" spans="1:4" ht="12.75" x14ac:dyDescent="0.2">
      <c r="A312" s="179"/>
      <c r="B312" s="180"/>
      <c r="C312" s="181"/>
      <c r="D312" s="181"/>
    </row>
    <row r="313" spans="1:4" ht="12.75" x14ac:dyDescent="0.2">
      <c r="A313" s="179"/>
      <c r="B313" s="180"/>
      <c r="C313" s="181"/>
      <c r="D313" s="181"/>
    </row>
    <row r="314" spans="1:4" ht="12.75" x14ac:dyDescent="0.2">
      <c r="A314" s="179"/>
      <c r="B314" s="180"/>
      <c r="C314" s="181"/>
      <c r="D314" s="181"/>
    </row>
    <row r="315" spans="1:4" ht="12.75" x14ac:dyDescent="0.2">
      <c r="A315" s="179"/>
      <c r="B315" s="180"/>
      <c r="C315" s="181"/>
      <c r="D315" s="181"/>
    </row>
    <row r="316" spans="1:4" ht="12.75" x14ac:dyDescent="0.2">
      <c r="A316" s="179"/>
      <c r="B316" s="180"/>
      <c r="C316" s="181"/>
      <c r="D316" s="181"/>
    </row>
    <row r="317" spans="1:4" ht="12.75" x14ac:dyDescent="0.2">
      <c r="A317" s="179"/>
      <c r="B317" s="180"/>
      <c r="C317" s="181"/>
      <c r="D317" s="181"/>
    </row>
    <row r="318" spans="1:4" ht="12.75" x14ac:dyDescent="0.2">
      <c r="A318" s="179"/>
      <c r="B318" s="180"/>
      <c r="C318" s="181"/>
      <c r="D318" s="181"/>
    </row>
    <row r="319" spans="1:4" ht="12.75" x14ac:dyDescent="0.2">
      <c r="A319" s="179"/>
      <c r="B319" s="180"/>
      <c r="C319" s="181"/>
      <c r="D319" s="181"/>
    </row>
    <row r="320" spans="1:4" ht="12.75" x14ac:dyDescent="0.2">
      <c r="A320" s="179"/>
      <c r="B320" s="180"/>
      <c r="C320" s="181"/>
      <c r="D320" s="181"/>
    </row>
    <row r="321" spans="1:4" ht="12.75" x14ac:dyDescent="0.2">
      <c r="A321" s="179"/>
      <c r="B321" s="180"/>
      <c r="C321" s="181"/>
      <c r="D321" s="181"/>
    </row>
    <row r="322" spans="1:4" ht="12.75" x14ac:dyDescent="0.2">
      <c r="A322" s="179"/>
      <c r="B322" s="180"/>
      <c r="C322" s="181"/>
      <c r="D322" s="181"/>
    </row>
    <row r="323" spans="1:4" ht="12.75" x14ac:dyDescent="0.2">
      <c r="A323" s="179"/>
      <c r="B323" s="180"/>
      <c r="C323" s="181"/>
      <c r="D323" s="181"/>
    </row>
    <row r="324" spans="1:4" ht="12.75" x14ac:dyDescent="0.2">
      <c r="A324" s="179"/>
      <c r="B324" s="180"/>
      <c r="C324" s="181"/>
      <c r="D324" s="181"/>
    </row>
    <row r="325" spans="1:4" ht="12.75" x14ac:dyDescent="0.2">
      <c r="A325" s="179"/>
      <c r="B325" s="180"/>
      <c r="C325" s="181"/>
      <c r="D325" s="181"/>
    </row>
    <row r="326" spans="1:4" ht="12.75" x14ac:dyDescent="0.2">
      <c r="A326" s="179"/>
      <c r="B326" s="180"/>
      <c r="C326" s="181"/>
      <c r="D326" s="181"/>
    </row>
    <row r="327" spans="1:4" ht="12.75" x14ac:dyDescent="0.2">
      <c r="A327" s="179"/>
      <c r="B327" s="180"/>
      <c r="C327" s="181"/>
      <c r="D327" s="181"/>
    </row>
    <row r="328" spans="1:4" ht="12.75" x14ac:dyDescent="0.2">
      <c r="A328" s="179"/>
      <c r="B328" s="180"/>
      <c r="C328" s="181"/>
      <c r="D328" s="181"/>
    </row>
    <row r="329" spans="1:4" ht="12.75" x14ac:dyDescent="0.2">
      <c r="A329" s="179"/>
      <c r="B329" s="180"/>
      <c r="C329" s="181"/>
      <c r="D329" s="181"/>
    </row>
    <row r="330" spans="1:4" ht="12.75" x14ac:dyDescent="0.2">
      <c r="A330" s="179"/>
      <c r="B330" s="180"/>
      <c r="C330" s="181"/>
      <c r="D330" s="181"/>
    </row>
    <row r="331" spans="1:4" ht="12.75" x14ac:dyDescent="0.2">
      <c r="A331" s="179"/>
      <c r="B331" s="180"/>
      <c r="C331" s="181"/>
      <c r="D331" s="181"/>
    </row>
    <row r="332" spans="1:4" ht="12.75" x14ac:dyDescent="0.2">
      <c r="A332" s="179"/>
      <c r="B332" s="180"/>
      <c r="C332" s="181"/>
      <c r="D332" s="181"/>
    </row>
    <row r="333" spans="1:4" ht="12.75" x14ac:dyDescent="0.2">
      <c r="A333" s="179"/>
      <c r="B333" s="180"/>
      <c r="C333" s="181"/>
      <c r="D333" s="181"/>
    </row>
    <row r="334" spans="1:4" ht="12.75" x14ac:dyDescent="0.2">
      <c r="A334" s="179"/>
      <c r="B334" s="180"/>
      <c r="C334" s="181"/>
      <c r="D334" s="181"/>
    </row>
    <row r="335" spans="1:4" ht="12.75" x14ac:dyDescent="0.2">
      <c r="A335" s="179"/>
      <c r="B335" s="180"/>
      <c r="C335" s="181"/>
      <c r="D335" s="181"/>
    </row>
    <row r="336" spans="1:4" ht="12.75" x14ac:dyDescent="0.2">
      <c r="A336" s="179"/>
      <c r="B336" s="180"/>
      <c r="C336" s="181"/>
      <c r="D336" s="181"/>
    </row>
    <row r="337" spans="1:4" ht="12.75" x14ac:dyDescent="0.2">
      <c r="A337" s="179"/>
      <c r="B337" s="180"/>
      <c r="C337" s="181"/>
      <c r="D337" s="181"/>
    </row>
    <row r="338" spans="1:4" ht="12.75" x14ac:dyDescent="0.2">
      <c r="A338" s="179"/>
      <c r="B338" s="180"/>
      <c r="C338" s="181"/>
      <c r="D338" s="181"/>
    </row>
    <row r="339" spans="1:4" ht="12.75" x14ac:dyDescent="0.2">
      <c r="A339" s="179"/>
      <c r="B339" s="180"/>
      <c r="C339" s="181"/>
      <c r="D339" s="181"/>
    </row>
    <row r="340" spans="1:4" ht="12.75" x14ac:dyDescent="0.2">
      <c r="A340" s="179"/>
      <c r="B340" s="180"/>
      <c r="C340" s="181"/>
      <c r="D340" s="181"/>
    </row>
    <row r="341" spans="1:4" ht="12.75" x14ac:dyDescent="0.2">
      <c r="A341" s="179"/>
      <c r="B341" s="180"/>
      <c r="C341" s="181"/>
      <c r="D341" s="181"/>
    </row>
    <row r="342" spans="1:4" ht="12.75" x14ac:dyDescent="0.2">
      <c r="A342" s="179"/>
      <c r="B342" s="180"/>
      <c r="C342" s="181"/>
      <c r="D342" s="181"/>
    </row>
    <row r="343" spans="1:4" ht="12.75" x14ac:dyDescent="0.2">
      <c r="A343" s="179"/>
      <c r="B343" s="180"/>
      <c r="C343" s="181"/>
      <c r="D343" s="181"/>
    </row>
    <row r="344" spans="1:4" ht="12.75" x14ac:dyDescent="0.2">
      <c r="A344" s="179"/>
      <c r="B344" s="180"/>
      <c r="C344" s="181"/>
      <c r="D344" s="181"/>
    </row>
    <row r="345" spans="1:4" ht="12.75" x14ac:dyDescent="0.2">
      <c r="A345" s="179"/>
      <c r="B345" s="180"/>
      <c r="C345" s="181"/>
      <c r="D345" s="181"/>
    </row>
    <row r="346" spans="1:4" ht="12.75" x14ac:dyDescent="0.2">
      <c r="A346" s="179"/>
      <c r="B346" s="180"/>
      <c r="C346" s="181"/>
      <c r="D346" s="181"/>
    </row>
    <row r="347" spans="1:4" ht="12.75" x14ac:dyDescent="0.2">
      <c r="A347" s="179"/>
      <c r="B347" s="180"/>
      <c r="C347" s="181"/>
      <c r="D347" s="181"/>
    </row>
    <row r="348" spans="1:4" ht="12.75" x14ac:dyDescent="0.2">
      <c r="A348" s="179"/>
      <c r="B348" s="180"/>
      <c r="C348" s="181"/>
      <c r="D348" s="181"/>
    </row>
    <row r="349" spans="1:4" ht="12.75" x14ac:dyDescent="0.2">
      <c r="A349" s="179"/>
      <c r="B349" s="180"/>
      <c r="C349" s="181"/>
      <c r="D349" s="181"/>
    </row>
    <row r="350" spans="1:4" ht="12.75" x14ac:dyDescent="0.2">
      <c r="A350" s="179"/>
      <c r="B350" s="180"/>
      <c r="C350" s="181"/>
      <c r="D350" s="181"/>
    </row>
    <row r="351" spans="1:4" ht="12.75" x14ac:dyDescent="0.2">
      <c r="A351" s="179"/>
      <c r="B351" s="180"/>
      <c r="C351" s="181"/>
      <c r="D351" s="181"/>
    </row>
    <row r="352" spans="1:4" ht="12.75" x14ac:dyDescent="0.2">
      <c r="A352" s="179"/>
      <c r="B352" s="180"/>
      <c r="C352" s="181"/>
      <c r="D352" s="181"/>
    </row>
    <row r="353" spans="1:4" ht="12.75" x14ac:dyDescent="0.2">
      <c r="A353" s="179"/>
      <c r="B353" s="180"/>
      <c r="C353" s="181"/>
      <c r="D353" s="181"/>
    </row>
    <row r="354" spans="1:4" ht="12.75" x14ac:dyDescent="0.2">
      <c r="A354" s="179"/>
      <c r="B354" s="180"/>
      <c r="C354" s="181"/>
      <c r="D354" s="181"/>
    </row>
    <row r="355" spans="1:4" ht="12.75" x14ac:dyDescent="0.2">
      <c r="A355" s="179"/>
      <c r="B355" s="180"/>
      <c r="C355" s="181"/>
      <c r="D355" s="181"/>
    </row>
    <row r="356" spans="1:4" ht="12.75" x14ac:dyDescent="0.2">
      <c r="A356" s="179"/>
      <c r="B356" s="180"/>
      <c r="C356" s="181"/>
      <c r="D356" s="181"/>
    </row>
    <row r="357" spans="1:4" ht="12.75" x14ac:dyDescent="0.2">
      <c r="A357" s="179"/>
      <c r="B357" s="180"/>
      <c r="C357" s="181"/>
      <c r="D357" s="181"/>
    </row>
    <row r="358" spans="1:4" ht="12.75" x14ac:dyDescent="0.2">
      <c r="A358" s="179"/>
      <c r="B358" s="180"/>
      <c r="C358" s="181"/>
      <c r="D358" s="181"/>
    </row>
    <row r="359" spans="1:4" ht="12.75" x14ac:dyDescent="0.2">
      <c r="A359" s="179"/>
      <c r="B359" s="180"/>
      <c r="C359" s="181"/>
      <c r="D359" s="181"/>
    </row>
    <row r="360" spans="1:4" ht="12.75" x14ac:dyDescent="0.2">
      <c r="A360" s="179"/>
      <c r="B360" s="180"/>
      <c r="C360" s="181"/>
      <c r="D360" s="181"/>
    </row>
    <row r="361" spans="1:4" ht="12.75" x14ac:dyDescent="0.2">
      <c r="A361" s="179"/>
      <c r="B361" s="180"/>
      <c r="C361" s="181"/>
      <c r="D361" s="181"/>
    </row>
    <row r="362" spans="1:4" ht="12.75" x14ac:dyDescent="0.2">
      <c r="A362" s="179"/>
      <c r="B362" s="180"/>
      <c r="C362" s="181"/>
      <c r="D362" s="181"/>
    </row>
    <row r="363" spans="1:4" ht="12.75" x14ac:dyDescent="0.2">
      <c r="A363" s="179"/>
      <c r="B363" s="180"/>
      <c r="C363" s="181"/>
      <c r="D363" s="181"/>
    </row>
    <row r="364" spans="1:4" ht="12.75" x14ac:dyDescent="0.2">
      <c r="A364" s="179"/>
      <c r="B364" s="180"/>
      <c r="C364" s="181"/>
      <c r="D364" s="181"/>
    </row>
    <row r="365" spans="1:4" ht="12.75" x14ac:dyDescent="0.2">
      <c r="A365" s="179"/>
      <c r="B365" s="180"/>
      <c r="C365" s="181"/>
      <c r="D365" s="181"/>
    </row>
    <row r="366" spans="1:4" ht="12.75" x14ac:dyDescent="0.2">
      <c r="A366" s="179"/>
      <c r="B366" s="180"/>
      <c r="C366" s="181"/>
      <c r="D366" s="181"/>
    </row>
    <row r="367" spans="1:4" ht="12.75" x14ac:dyDescent="0.2">
      <c r="A367" s="179"/>
      <c r="B367" s="180"/>
      <c r="C367" s="181"/>
      <c r="D367" s="181"/>
    </row>
    <row r="368" spans="1:4" ht="12.75" x14ac:dyDescent="0.2">
      <c r="A368" s="179"/>
      <c r="B368" s="180"/>
      <c r="C368" s="181"/>
      <c r="D368" s="181"/>
    </row>
    <row r="369" spans="1:4" ht="12.75" x14ac:dyDescent="0.2">
      <c r="A369" s="179"/>
      <c r="B369" s="180"/>
      <c r="C369" s="181"/>
      <c r="D369" s="181"/>
    </row>
    <row r="370" spans="1:4" ht="12.75" x14ac:dyDescent="0.2">
      <c r="A370" s="179"/>
      <c r="B370" s="180"/>
      <c r="C370" s="181"/>
      <c r="D370" s="181"/>
    </row>
    <row r="371" spans="1:4" ht="12.75" x14ac:dyDescent="0.2">
      <c r="A371" s="179"/>
      <c r="B371" s="180"/>
      <c r="C371" s="181"/>
      <c r="D371" s="181"/>
    </row>
    <row r="372" spans="1:4" ht="12.75" x14ac:dyDescent="0.2">
      <c r="A372" s="179"/>
      <c r="B372" s="180"/>
      <c r="C372" s="181"/>
      <c r="D372" s="181"/>
    </row>
    <row r="373" spans="1:4" ht="12.75" x14ac:dyDescent="0.2">
      <c r="A373" s="179"/>
      <c r="B373" s="180"/>
      <c r="C373" s="181"/>
      <c r="D373" s="181"/>
    </row>
    <row r="374" spans="1:4" ht="12.75" x14ac:dyDescent="0.2">
      <c r="A374" s="179"/>
      <c r="B374" s="180"/>
      <c r="C374" s="181"/>
      <c r="D374" s="181"/>
    </row>
    <row r="375" spans="1:4" ht="12.75" x14ac:dyDescent="0.2">
      <c r="A375" s="179"/>
      <c r="B375" s="180"/>
      <c r="C375" s="181"/>
      <c r="D375" s="181"/>
    </row>
    <row r="376" spans="1:4" ht="12.75" x14ac:dyDescent="0.2">
      <c r="A376" s="179"/>
      <c r="B376" s="180"/>
      <c r="C376" s="181"/>
      <c r="D376" s="181"/>
    </row>
    <row r="377" spans="1:4" ht="12.75" x14ac:dyDescent="0.2">
      <c r="A377" s="179"/>
      <c r="B377" s="180"/>
      <c r="C377" s="181"/>
      <c r="D377" s="181"/>
    </row>
    <row r="378" spans="1:4" ht="12.75" x14ac:dyDescent="0.2">
      <c r="A378" s="179"/>
      <c r="B378" s="180"/>
      <c r="C378" s="181"/>
      <c r="D378" s="181"/>
    </row>
    <row r="379" spans="1:4" ht="12.75" x14ac:dyDescent="0.2">
      <c r="A379" s="179"/>
      <c r="B379" s="180"/>
      <c r="C379" s="181"/>
      <c r="D379" s="181"/>
    </row>
    <row r="380" spans="1:4" ht="12.75" x14ac:dyDescent="0.2">
      <c r="A380" s="179"/>
      <c r="B380" s="180"/>
      <c r="C380" s="181"/>
      <c r="D380" s="181"/>
    </row>
    <row r="381" spans="1:4" ht="12.75" x14ac:dyDescent="0.2">
      <c r="A381" s="179"/>
      <c r="B381" s="180"/>
      <c r="C381" s="181"/>
      <c r="D381" s="181"/>
    </row>
    <row r="382" spans="1:4" ht="12.75" x14ac:dyDescent="0.2">
      <c r="A382" s="179"/>
      <c r="B382" s="180"/>
      <c r="C382" s="181"/>
      <c r="D382" s="181"/>
    </row>
    <row r="383" spans="1:4" ht="12.75" x14ac:dyDescent="0.2">
      <c r="A383" s="179"/>
      <c r="B383" s="180"/>
      <c r="C383" s="181"/>
      <c r="D383" s="181"/>
    </row>
    <row r="384" spans="1:4" ht="12.75" x14ac:dyDescent="0.2">
      <c r="A384" s="179"/>
      <c r="B384" s="180"/>
      <c r="C384" s="181"/>
      <c r="D384" s="181"/>
    </row>
    <row r="385" spans="1:4" ht="12.75" x14ac:dyDescent="0.2">
      <c r="A385" s="179"/>
      <c r="B385" s="180"/>
      <c r="C385" s="181"/>
      <c r="D385" s="181"/>
    </row>
    <row r="386" spans="1:4" ht="12.75" x14ac:dyDescent="0.2">
      <c r="A386" s="179"/>
      <c r="B386" s="180"/>
      <c r="C386" s="181"/>
      <c r="D386" s="181"/>
    </row>
    <row r="387" spans="1:4" ht="12.75" x14ac:dyDescent="0.2">
      <c r="A387" s="179"/>
      <c r="B387" s="180"/>
      <c r="C387" s="181"/>
      <c r="D387" s="181"/>
    </row>
    <row r="388" spans="1:4" ht="12.75" x14ac:dyDescent="0.2">
      <c r="A388" s="179"/>
      <c r="B388" s="180"/>
      <c r="C388" s="181"/>
      <c r="D388" s="181"/>
    </row>
    <row r="389" spans="1:4" ht="12.75" x14ac:dyDescent="0.2">
      <c r="A389" s="179"/>
      <c r="B389" s="180"/>
      <c r="C389" s="181"/>
      <c r="D389" s="181"/>
    </row>
    <row r="390" spans="1:4" ht="12.75" x14ac:dyDescent="0.2">
      <c r="A390" s="179"/>
      <c r="B390" s="180"/>
      <c r="C390" s="181"/>
      <c r="D390" s="181"/>
    </row>
    <row r="391" spans="1:4" ht="12.75" x14ac:dyDescent="0.2">
      <c r="A391" s="179"/>
      <c r="B391" s="180"/>
      <c r="C391" s="181"/>
      <c r="D391" s="181"/>
    </row>
    <row r="392" spans="1:4" ht="12.75" x14ac:dyDescent="0.2">
      <c r="A392" s="179"/>
      <c r="B392" s="180"/>
      <c r="C392" s="181"/>
      <c r="D392" s="181"/>
    </row>
    <row r="393" spans="1:4" ht="12.75" x14ac:dyDescent="0.2">
      <c r="A393" s="179"/>
      <c r="B393" s="180"/>
      <c r="C393" s="181"/>
      <c r="D393" s="181"/>
    </row>
    <row r="394" spans="1:4" ht="12.75" x14ac:dyDescent="0.2">
      <c r="A394" s="179"/>
      <c r="B394" s="180"/>
      <c r="C394" s="181"/>
      <c r="D394" s="181"/>
    </row>
    <row r="395" spans="1:4" ht="12.75" x14ac:dyDescent="0.2">
      <c r="A395" s="179"/>
      <c r="B395" s="180"/>
      <c r="C395" s="181"/>
      <c r="D395" s="181"/>
    </row>
    <row r="396" spans="1:4" ht="12.75" x14ac:dyDescent="0.2">
      <c r="A396" s="179"/>
      <c r="B396" s="180"/>
      <c r="C396" s="181"/>
      <c r="D396" s="181"/>
    </row>
    <row r="397" spans="1:4" ht="12.75" x14ac:dyDescent="0.2">
      <c r="A397" s="179"/>
      <c r="B397" s="180"/>
      <c r="C397" s="181"/>
      <c r="D397" s="181"/>
    </row>
    <row r="398" spans="1:4" ht="12.75" x14ac:dyDescent="0.2">
      <c r="A398" s="179"/>
      <c r="B398" s="180"/>
      <c r="C398" s="181"/>
      <c r="D398" s="181"/>
    </row>
    <row r="399" spans="1:4" ht="12.75" x14ac:dyDescent="0.2">
      <c r="A399" s="179"/>
      <c r="B399" s="180"/>
      <c r="C399" s="181"/>
      <c r="D399" s="181"/>
    </row>
    <row r="400" spans="1:4" ht="12.75" x14ac:dyDescent="0.2">
      <c r="A400" s="179"/>
      <c r="B400" s="180"/>
      <c r="C400" s="181"/>
      <c r="D400" s="181"/>
    </row>
    <row r="401" spans="1:4" ht="12.75" x14ac:dyDescent="0.2">
      <c r="A401" s="179"/>
      <c r="B401" s="180"/>
      <c r="C401" s="181"/>
      <c r="D401" s="181"/>
    </row>
    <row r="402" spans="1:4" ht="12.75" x14ac:dyDescent="0.2">
      <c r="A402" s="179"/>
      <c r="B402" s="180"/>
      <c r="C402" s="181"/>
      <c r="D402" s="181"/>
    </row>
    <row r="403" spans="1:4" ht="12.75" x14ac:dyDescent="0.2">
      <c r="A403" s="179"/>
      <c r="B403" s="180"/>
      <c r="C403" s="181"/>
      <c r="D403" s="181"/>
    </row>
    <row r="404" spans="1:4" ht="12.75" x14ac:dyDescent="0.2">
      <c r="A404" s="179"/>
      <c r="B404" s="180"/>
      <c r="C404" s="181"/>
      <c r="D404" s="181"/>
    </row>
    <row r="405" spans="1:4" ht="12.75" x14ac:dyDescent="0.2">
      <c r="A405" s="179"/>
      <c r="B405" s="180"/>
      <c r="C405" s="181"/>
      <c r="D405" s="181"/>
    </row>
    <row r="406" spans="1:4" ht="12.75" x14ac:dyDescent="0.2">
      <c r="A406" s="179"/>
      <c r="B406" s="180"/>
      <c r="C406" s="181"/>
      <c r="D406" s="181"/>
    </row>
    <row r="407" spans="1:4" ht="12.75" x14ac:dyDescent="0.2">
      <c r="A407" s="179"/>
      <c r="B407" s="180"/>
      <c r="C407" s="181"/>
      <c r="D407" s="181"/>
    </row>
    <row r="408" spans="1:4" ht="12.75" x14ac:dyDescent="0.2">
      <c r="A408" s="179"/>
      <c r="B408" s="180"/>
      <c r="C408" s="181"/>
      <c r="D408" s="181"/>
    </row>
    <row r="409" spans="1:4" ht="12.75" x14ac:dyDescent="0.2">
      <c r="A409" s="179"/>
      <c r="B409" s="180"/>
      <c r="C409" s="181"/>
      <c r="D409" s="181"/>
    </row>
    <row r="410" spans="1:4" ht="12.75" x14ac:dyDescent="0.2">
      <c r="A410" s="179"/>
      <c r="B410" s="180"/>
      <c r="C410" s="181"/>
      <c r="D410" s="181"/>
    </row>
    <row r="411" spans="1:4" ht="12.75" x14ac:dyDescent="0.2">
      <c r="A411" s="179"/>
      <c r="B411" s="180"/>
      <c r="C411" s="181"/>
      <c r="D411" s="181"/>
    </row>
    <row r="412" spans="1:4" ht="12.75" x14ac:dyDescent="0.2">
      <c r="A412" s="179"/>
      <c r="B412" s="180"/>
      <c r="C412" s="181"/>
      <c r="D412" s="181"/>
    </row>
    <row r="413" spans="1:4" ht="12.75" x14ac:dyDescent="0.2">
      <c r="A413" s="179"/>
      <c r="B413" s="180"/>
      <c r="C413" s="181"/>
      <c r="D413" s="181"/>
    </row>
    <row r="414" spans="1:4" ht="12.75" x14ac:dyDescent="0.2">
      <c r="A414" s="179"/>
      <c r="B414" s="180"/>
      <c r="C414" s="181"/>
      <c r="D414" s="181"/>
    </row>
    <row r="415" spans="1:4" ht="12.75" x14ac:dyDescent="0.2">
      <c r="A415" s="179"/>
      <c r="B415" s="180"/>
      <c r="C415" s="181"/>
      <c r="D415" s="181"/>
    </row>
    <row r="416" spans="1:4" ht="12.75" x14ac:dyDescent="0.2">
      <c r="A416" s="179"/>
      <c r="B416" s="180"/>
      <c r="C416" s="181"/>
      <c r="D416" s="181"/>
    </row>
    <row r="417" spans="1:4" ht="12.75" x14ac:dyDescent="0.2">
      <c r="A417" s="179"/>
      <c r="B417" s="180"/>
      <c r="C417" s="181"/>
      <c r="D417" s="181"/>
    </row>
    <row r="418" spans="1:4" ht="12.75" x14ac:dyDescent="0.2">
      <c r="A418" s="179"/>
      <c r="B418" s="180"/>
      <c r="C418" s="181"/>
      <c r="D418" s="181"/>
    </row>
    <row r="419" spans="1:4" ht="12.75" x14ac:dyDescent="0.2">
      <c r="A419" s="179"/>
      <c r="B419" s="180"/>
      <c r="C419" s="181"/>
      <c r="D419" s="181"/>
    </row>
    <row r="420" spans="1:4" ht="12.75" x14ac:dyDescent="0.2">
      <c r="A420" s="179"/>
      <c r="B420" s="180"/>
      <c r="C420" s="181"/>
      <c r="D420" s="181"/>
    </row>
    <row r="421" spans="1:4" ht="12.75" x14ac:dyDescent="0.2">
      <c r="A421" s="179"/>
      <c r="B421" s="180"/>
      <c r="C421" s="181"/>
      <c r="D421" s="181"/>
    </row>
    <row r="422" spans="1:4" ht="12.75" x14ac:dyDescent="0.2">
      <c r="A422" s="179"/>
      <c r="B422" s="180"/>
      <c r="C422" s="181"/>
      <c r="D422" s="181"/>
    </row>
    <row r="423" spans="1:4" ht="12.75" x14ac:dyDescent="0.2">
      <c r="A423" s="179"/>
      <c r="B423" s="180"/>
      <c r="C423" s="181"/>
      <c r="D423" s="181"/>
    </row>
    <row r="424" spans="1:4" ht="12.75" x14ac:dyDescent="0.2">
      <c r="A424" s="179"/>
      <c r="B424" s="180"/>
      <c r="C424" s="181"/>
      <c r="D424" s="181"/>
    </row>
    <row r="425" spans="1:4" ht="12.75" x14ac:dyDescent="0.2">
      <c r="A425" s="179"/>
      <c r="B425" s="180"/>
      <c r="C425" s="181"/>
      <c r="D425" s="181"/>
    </row>
    <row r="426" spans="1:4" ht="12.75" x14ac:dyDescent="0.2">
      <c r="A426" s="179"/>
      <c r="B426" s="180"/>
      <c r="C426" s="181"/>
      <c r="D426" s="181"/>
    </row>
    <row r="427" spans="1:4" ht="12.75" x14ac:dyDescent="0.2">
      <c r="A427" s="179"/>
      <c r="B427" s="180"/>
      <c r="C427" s="181"/>
      <c r="D427" s="181"/>
    </row>
    <row r="428" spans="1:4" ht="12.75" x14ac:dyDescent="0.2">
      <c r="A428" s="179"/>
      <c r="B428" s="180"/>
      <c r="C428" s="181"/>
      <c r="D428" s="181"/>
    </row>
    <row r="429" spans="1:4" ht="12.75" x14ac:dyDescent="0.2">
      <c r="A429" s="179"/>
      <c r="B429" s="180"/>
      <c r="C429" s="181"/>
      <c r="D429" s="181"/>
    </row>
    <row r="430" spans="1:4" ht="12.75" x14ac:dyDescent="0.2">
      <c r="A430" s="179"/>
      <c r="B430" s="180"/>
      <c r="C430" s="181"/>
      <c r="D430" s="181"/>
    </row>
    <row r="431" spans="1:4" ht="12.75" x14ac:dyDescent="0.2">
      <c r="A431" s="179"/>
      <c r="B431" s="180"/>
      <c r="C431" s="181"/>
      <c r="D431" s="181"/>
    </row>
    <row r="432" spans="1:4" ht="12.75" x14ac:dyDescent="0.2">
      <c r="A432" s="179"/>
      <c r="B432" s="180"/>
      <c r="C432" s="181"/>
      <c r="D432" s="181"/>
    </row>
    <row r="433" spans="1:4" ht="12.75" x14ac:dyDescent="0.2">
      <c r="A433" s="179"/>
      <c r="B433" s="180"/>
      <c r="C433" s="181"/>
      <c r="D433" s="181"/>
    </row>
    <row r="434" spans="1:4" ht="12.75" x14ac:dyDescent="0.2">
      <c r="A434" s="179"/>
      <c r="B434" s="180"/>
      <c r="C434" s="181"/>
      <c r="D434" s="181"/>
    </row>
    <row r="435" spans="1:4" ht="12.75" x14ac:dyDescent="0.2">
      <c r="A435" s="179"/>
      <c r="B435" s="180"/>
      <c r="C435" s="181"/>
      <c r="D435" s="181"/>
    </row>
    <row r="436" spans="1:4" ht="12.75" x14ac:dyDescent="0.2">
      <c r="A436" s="179"/>
      <c r="B436" s="180"/>
      <c r="C436" s="181"/>
      <c r="D436" s="181"/>
    </row>
    <row r="437" spans="1:4" ht="12.75" x14ac:dyDescent="0.2">
      <c r="A437" s="179"/>
      <c r="B437" s="180"/>
      <c r="C437" s="181"/>
      <c r="D437" s="181"/>
    </row>
    <row r="438" spans="1:4" ht="12.75" x14ac:dyDescent="0.2">
      <c r="A438" s="179"/>
      <c r="B438" s="180"/>
      <c r="C438" s="181"/>
      <c r="D438" s="181"/>
    </row>
    <row r="439" spans="1:4" ht="12.75" x14ac:dyDescent="0.2">
      <c r="A439" s="179"/>
      <c r="B439" s="180"/>
      <c r="C439" s="181"/>
      <c r="D439" s="181"/>
    </row>
    <row r="440" spans="1:4" ht="12.75" x14ac:dyDescent="0.2">
      <c r="A440" s="179"/>
      <c r="B440" s="180"/>
      <c r="C440" s="181"/>
      <c r="D440" s="181"/>
    </row>
    <row r="441" spans="1:4" ht="12.75" x14ac:dyDescent="0.2">
      <c r="A441" s="179"/>
      <c r="B441" s="180"/>
      <c r="C441" s="181"/>
      <c r="D441" s="181"/>
    </row>
    <row r="442" spans="1:4" ht="12.75" x14ac:dyDescent="0.2">
      <c r="A442" s="179"/>
      <c r="B442" s="180"/>
      <c r="C442" s="181"/>
      <c r="D442" s="181"/>
    </row>
    <row r="443" spans="1:4" ht="12.75" x14ac:dyDescent="0.2">
      <c r="A443" s="179"/>
      <c r="B443" s="180"/>
      <c r="C443" s="181"/>
      <c r="D443" s="181"/>
    </row>
    <row r="444" spans="1:4" ht="12.75" x14ac:dyDescent="0.2">
      <c r="A444" s="179"/>
      <c r="B444" s="180"/>
      <c r="C444" s="181"/>
      <c r="D444" s="181"/>
    </row>
    <row r="445" spans="1:4" ht="12.75" x14ac:dyDescent="0.2">
      <c r="A445" s="179"/>
      <c r="B445" s="180"/>
      <c r="C445" s="181"/>
      <c r="D445" s="181"/>
    </row>
    <row r="446" spans="1:4" ht="12.75" x14ac:dyDescent="0.2">
      <c r="A446" s="179"/>
      <c r="B446" s="180"/>
      <c r="C446" s="181"/>
      <c r="D446" s="181"/>
    </row>
    <row r="447" spans="1:4" ht="12.75" x14ac:dyDescent="0.2">
      <c r="A447" s="179"/>
      <c r="B447" s="180"/>
      <c r="C447" s="181"/>
      <c r="D447" s="181"/>
    </row>
    <row r="448" spans="1:4" ht="12.75" x14ac:dyDescent="0.2">
      <c r="A448" s="179"/>
      <c r="B448" s="180"/>
      <c r="C448" s="181"/>
      <c r="D448" s="181"/>
    </row>
    <row r="449" spans="1:4" ht="12.75" x14ac:dyDescent="0.2">
      <c r="A449" s="179"/>
      <c r="B449" s="180"/>
      <c r="C449" s="181"/>
      <c r="D449" s="181"/>
    </row>
    <row r="450" spans="1:4" ht="12.75" x14ac:dyDescent="0.2">
      <c r="A450" s="179"/>
      <c r="B450" s="180"/>
      <c r="C450" s="181"/>
      <c r="D450" s="181"/>
    </row>
    <row r="451" spans="1:4" ht="12.75" x14ac:dyDescent="0.2">
      <c r="A451" s="179"/>
      <c r="B451" s="180"/>
      <c r="C451" s="181"/>
      <c r="D451" s="181"/>
    </row>
    <row r="452" spans="1:4" ht="12.75" x14ac:dyDescent="0.2">
      <c r="A452" s="179"/>
      <c r="B452" s="180"/>
      <c r="C452" s="181"/>
      <c r="D452" s="181"/>
    </row>
    <row r="453" spans="1:4" ht="12.75" x14ac:dyDescent="0.2">
      <c r="A453" s="179"/>
      <c r="B453" s="180"/>
      <c r="C453" s="181"/>
      <c r="D453" s="181"/>
    </row>
    <row r="454" spans="1:4" ht="12.75" x14ac:dyDescent="0.2">
      <c r="A454" s="179"/>
      <c r="B454" s="180"/>
      <c r="C454" s="181"/>
      <c r="D454" s="181"/>
    </row>
    <row r="455" spans="1:4" ht="12.75" x14ac:dyDescent="0.2">
      <c r="A455" s="179"/>
      <c r="B455" s="180"/>
      <c r="C455" s="181"/>
      <c r="D455" s="181"/>
    </row>
    <row r="456" spans="1:4" ht="12.75" x14ac:dyDescent="0.2">
      <c r="A456" s="179"/>
      <c r="B456" s="180"/>
      <c r="C456" s="181"/>
      <c r="D456" s="181"/>
    </row>
    <row r="457" spans="1:4" ht="12.75" x14ac:dyDescent="0.2">
      <c r="A457" s="179"/>
      <c r="B457" s="180"/>
      <c r="C457" s="181"/>
      <c r="D457" s="181"/>
    </row>
    <row r="458" spans="1:4" ht="12.75" x14ac:dyDescent="0.2">
      <c r="A458" s="179"/>
      <c r="B458" s="180"/>
      <c r="C458" s="181"/>
      <c r="D458" s="181"/>
    </row>
    <row r="459" spans="1:4" ht="12.75" x14ac:dyDescent="0.2">
      <c r="A459" s="179"/>
      <c r="B459" s="180"/>
      <c r="C459" s="181"/>
      <c r="D459" s="181"/>
    </row>
    <row r="460" spans="1:4" ht="12.75" x14ac:dyDescent="0.2">
      <c r="A460" s="179"/>
      <c r="B460" s="180"/>
      <c r="C460" s="181"/>
      <c r="D460" s="181"/>
    </row>
    <row r="461" spans="1:4" ht="12.75" x14ac:dyDescent="0.2">
      <c r="A461" s="179"/>
      <c r="B461" s="180"/>
      <c r="C461" s="181"/>
      <c r="D461" s="181"/>
    </row>
    <row r="462" spans="1:4" ht="12.75" x14ac:dyDescent="0.2">
      <c r="A462" s="179"/>
      <c r="B462" s="180"/>
      <c r="C462" s="181"/>
      <c r="D462" s="181"/>
    </row>
    <row r="463" spans="1:4" ht="12.75" x14ac:dyDescent="0.2">
      <c r="A463" s="179"/>
      <c r="B463" s="180"/>
      <c r="C463" s="181"/>
      <c r="D463" s="181"/>
    </row>
    <row r="464" spans="1:4" ht="12.75" x14ac:dyDescent="0.2">
      <c r="A464" s="179"/>
      <c r="B464" s="180"/>
      <c r="C464" s="181"/>
      <c r="D464" s="181"/>
    </row>
    <row r="465" spans="1:4" ht="12.75" x14ac:dyDescent="0.2">
      <c r="A465" s="179"/>
      <c r="B465" s="180"/>
      <c r="C465" s="181"/>
      <c r="D465" s="181"/>
    </row>
    <row r="466" spans="1:4" ht="12.75" x14ac:dyDescent="0.2">
      <c r="A466" s="179"/>
      <c r="B466" s="180"/>
      <c r="C466" s="181"/>
      <c r="D466" s="181"/>
    </row>
    <row r="467" spans="1:4" ht="12.75" x14ac:dyDescent="0.2">
      <c r="A467" s="179"/>
      <c r="B467" s="180"/>
      <c r="C467" s="181"/>
      <c r="D467" s="181"/>
    </row>
    <row r="468" spans="1:4" ht="12.75" x14ac:dyDescent="0.2">
      <c r="A468" s="179"/>
      <c r="B468" s="180"/>
      <c r="C468" s="181"/>
      <c r="D468" s="181"/>
    </row>
    <row r="469" spans="1:4" ht="12.75" x14ac:dyDescent="0.2">
      <c r="A469" s="179"/>
      <c r="B469" s="180"/>
      <c r="C469" s="181"/>
      <c r="D469" s="181"/>
    </row>
    <row r="470" spans="1:4" ht="12.75" x14ac:dyDescent="0.2">
      <c r="A470" s="179"/>
      <c r="B470" s="180"/>
      <c r="C470" s="181"/>
      <c r="D470" s="181"/>
    </row>
    <row r="471" spans="1:4" ht="12.75" x14ac:dyDescent="0.2">
      <c r="A471" s="179"/>
      <c r="B471" s="180"/>
      <c r="C471" s="181"/>
      <c r="D471" s="181"/>
    </row>
    <row r="472" spans="1:4" ht="12.75" x14ac:dyDescent="0.2">
      <c r="A472" s="179"/>
      <c r="B472" s="180"/>
      <c r="C472" s="181"/>
      <c r="D472" s="181"/>
    </row>
    <row r="473" spans="1:4" ht="12.75" x14ac:dyDescent="0.2">
      <c r="A473" s="179"/>
      <c r="B473" s="180"/>
      <c r="C473" s="181"/>
      <c r="D473" s="181"/>
    </row>
    <row r="474" spans="1:4" ht="12.75" x14ac:dyDescent="0.2">
      <c r="A474" s="179"/>
      <c r="B474" s="180"/>
      <c r="C474" s="181"/>
      <c r="D474" s="181"/>
    </row>
    <row r="475" spans="1:4" ht="12.75" x14ac:dyDescent="0.2">
      <c r="A475" s="179"/>
      <c r="B475" s="180"/>
      <c r="C475" s="181"/>
      <c r="D475" s="181"/>
    </row>
    <row r="476" spans="1:4" ht="12.75" x14ac:dyDescent="0.2">
      <c r="A476" s="179"/>
      <c r="B476" s="180"/>
      <c r="C476" s="181"/>
      <c r="D476" s="181"/>
    </row>
    <row r="477" spans="1:4" ht="12.75" x14ac:dyDescent="0.2">
      <c r="A477" s="179"/>
      <c r="B477" s="180"/>
      <c r="C477" s="181"/>
      <c r="D477" s="181"/>
    </row>
    <row r="478" spans="1:4" ht="12.75" x14ac:dyDescent="0.2">
      <c r="A478" s="179"/>
      <c r="B478" s="180"/>
      <c r="C478" s="181"/>
      <c r="D478" s="181"/>
    </row>
    <row r="479" spans="1:4" ht="12.75" x14ac:dyDescent="0.2">
      <c r="A479" s="179"/>
      <c r="B479" s="180"/>
      <c r="C479" s="181"/>
      <c r="D479" s="181"/>
    </row>
    <row r="480" spans="1:4" ht="12.75" x14ac:dyDescent="0.2">
      <c r="A480" s="179"/>
      <c r="B480" s="180"/>
      <c r="C480" s="181"/>
      <c r="D480" s="181"/>
    </row>
    <row r="481" spans="1:4" ht="12.75" x14ac:dyDescent="0.2">
      <c r="A481" s="179"/>
      <c r="B481" s="180"/>
      <c r="C481" s="181"/>
      <c r="D481" s="181"/>
    </row>
    <row r="482" spans="1:4" ht="12.75" x14ac:dyDescent="0.2">
      <c r="A482" s="179"/>
      <c r="B482" s="180"/>
      <c r="C482" s="181"/>
      <c r="D482" s="181"/>
    </row>
    <row r="483" spans="1:4" ht="12.75" x14ac:dyDescent="0.2">
      <c r="A483" s="179"/>
      <c r="B483" s="180"/>
      <c r="C483" s="181"/>
      <c r="D483" s="181"/>
    </row>
    <row r="484" spans="1:4" ht="12.75" x14ac:dyDescent="0.2">
      <c r="A484" s="179"/>
      <c r="B484" s="180"/>
      <c r="C484" s="181"/>
      <c r="D484" s="181"/>
    </row>
    <row r="485" spans="1:4" ht="12.75" x14ac:dyDescent="0.2">
      <c r="A485" s="179"/>
      <c r="B485" s="180"/>
      <c r="C485" s="181"/>
      <c r="D485" s="181"/>
    </row>
    <row r="486" spans="1:4" ht="12.75" x14ac:dyDescent="0.2">
      <c r="A486" s="179"/>
      <c r="B486" s="180"/>
      <c r="C486" s="181"/>
      <c r="D486" s="181"/>
    </row>
    <row r="487" spans="1:4" ht="12.75" x14ac:dyDescent="0.2">
      <c r="A487" s="179"/>
      <c r="B487" s="180"/>
      <c r="C487" s="181"/>
      <c r="D487" s="181"/>
    </row>
    <row r="488" spans="1:4" ht="12.75" x14ac:dyDescent="0.2">
      <c r="A488" s="179"/>
      <c r="B488" s="180"/>
      <c r="C488" s="181"/>
      <c r="D488" s="181"/>
    </row>
    <row r="489" spans="1:4" ht="12.75" x14ac:dyDescent="0.2">
      <c r="A489" s="179"/>
      <c r="B489" s="180"/>
      <c r="C489" s="181"/>
      <c r="D489" s="181"/>
    </row>
    <row r="490" spans="1:4" ht="12.75" x14ac:dyDescent="0.2">
      <c r="A490" s="179"/>
      <c r="B490" s="180"/>
      <c r="C490" s="181"/>
      <c r="D490" s="181"/>
    </row>
    <row r="491" spans="1:4" ht="12.75" x14ac:dyDescent="0.2">
      <c r="A491" s="179"/>
      <c r="B491" s="180"/>
      <c r="C491" s="181"/>
      <c r="D491" s="181"/>
    </row>
    <row r="492" spans="1:4" ht="12.75" x14ac:dyDescent="0.2">
      <c r="A492" s="179"/>
      <c r="B492" s="180"/>
      <c r="C492" s="181"/>
      <c r="D492" s="181"/>
    </row>
    <row r="493" spans="1:4" ht="12.75" x14ac:dyDescent="0.2">
      <c r="A493" s="179"/>
      <c r="B493" s="180"/>
      <c r="C493" s="181"/>
      <c r="D493" s="181"/>
    </row>
    <row r="494" spans="1:4" ht="12.75" x14ac:dyDescent="0.2">
      <c r="A494" s="179"/>
      <c r="B494" s="180"/>
      <c r="C494" s="181"/>
      <c r="D494" s="181"/>
    </row>
    <row r="495" spans="1:4" ht="12.75" x14ac:dyDescent="0.2">
      <c r="A495" s="179"/>
      <c r="B495" s="180"/>
      <c r="C495" s="181"/>
      <c r="D495" s="181"/>
    </row>
    <row r="496" spans="1:4" ht="12.75" x14ac:dyDescent="0.2">
      <c r="A496" s="179"/>
      <c r="B496" s="180"/>
      <c r="C496" s="181"/>
      <c r="D496" s="181"/>
    </row>
    <row r="497" spans="1:4" ht="12.75" x14ac:dyDescent="0.2">
      <c r="A497" s="179"/>
      <c r="B497" s="180"/>
      <c r="C497" s="181"/>
      <c r="D497" s="181"/>
    </row>
    <row r="498" spans="1:4" ht="12.75" x14ac:dyDescent="0.2">
      <c r="A498" s="179"/>
      <c r="B498" s="180"/>
      <c r="C498" s="181"/>
      <c r="D498" s="181"/>
    </row>
    <row r="499" spans="1:4" ht="12.75" x14ac:dyDescent="0.2">
      <c r="A499" s="179"/>
      <c r="B499" s="180"/>
      <c r="C499" s="181"/>
      <c r="D499" s="181"/>
    </row>
    <row r="500" spans="1:4" ht="12.75" x14ac:dyDescent="0.2">
      <c r="A500" s="179"/>
      <c r="B500" s="180"/>
      <c r="C500" s="181"/>
      <c r="D500" s="181"/>
    </row>
    <row r="501" spans="1:4" ht="12.75" x14ac:dyDescent="0.2">
      <c r="A501" s="179"/>
      <c r="B501" s="180"/>
      <c r="C501" s="181"/>
      <c r="D501" s="181"/>
    </row>
    <row r="502" spans="1:4" ht="12.75" x14ac:dyDescent="0.2">
      <c r="A502" s="179"/>
      <c r="B502" s="180"/>
      <c r="C502" s="181"/>
      <c r="D502" s="181"/>
    </row>
    <row r="503" spans="1:4" ht="12.75" x14ac:dyDescent="0.2">
      <c r="A503" s="179"/>
      <c r="B503" s="180"/>
      <c r="C503" s="181"/>
      <c r="D503" s="181"/>
    </row>
    <row r="504" spans="1:4" ht="12.75" x14ac:dyDescent="0.2">
      <c r="A504" s="179"/>
      <c r="B504" s="180"/>
      <c r="C504" s="181"/>
      <c r="D504" s="181"/>
    </row>
    <row r="505" spans="1:4" ht="12.75" x14ac:dyDescent="0.2">
      <c r="A505" s="179"/>
      <c r="B505" s="180"/>
      <c r="C505" s="181"/>
      <c r="D505" s="181"/>
    </row>
    <row r="506" spans="1:4" ht="12.75" x14ac:dyDescent="0.2">
      <c r="A506" s="179"/>
      <c r="B506" s="180"/>
      <c r="C506" s="181"/>
      <c r="D506" s="181"/>
    </row>
    <row r="507" spans="1:4" ht="12.75" x14ac:dyDescent="0.2">
      <c r="A507" s="179"/>
      <c r="B507" s="180"/>
      <c r="C507" s="181"/>
      <c r="D507" s="181"/>
    </row>
    <row r="508" spans="1:4" ht="12.75" x14ac:dyDescent="0.2">
      <c r="A508" s="179"/>
      <c r="B508" s="180"/>
      <c r="C508" s="181"/>
      <c r="D508" s="181"/>
    </row>
    <row r="509" spans="1:4" ht="12.75" x14ac:dyDescent="0.2">
      <c r="A509" s="179"/>
      <c r="B509" s="180"/>
      <c r="C509" s="181"/>
      <c r="D509" s="181"/>
    </row>
    <row r="510" spans="1:4" ht="12.75" x14ac:dyDescent="0.2">
      <c r="A510" s="179"/>
      <c r="B510" s="180"/>
      <c r="C510" s="181"/>
      <c r="D510" s="181"/>
    </row>
    <row r="511" spans="1:4" ht="12.75" x14ac:dyDescent="0.2">
      <c r="A511" s="179"/>
      <c r="B511" s="180"/>
      <c r="C511" s="181"/>
      <c r="D511" s="181"/>
    </row>
    <row r="512" spans="1:4" ht="12.75" x14ac:dyDescent="0.2">
      <c r="A512" s="179"/>
      <c r="B512" s="180"/>
      <c r="C512" s="181"/>
      <c r="D512" s="181"/>
    </row>
    <row r="513" spans="1:4" ht="12.75" x14ac:dyDescent="0.2">
      <c r="A513" s="179"/>
      <c r="B513" s="180"/>
      <c r="C513" s="181"/>
      <c r="D513" s="181"/>
    </row>
    <row r="514" spans="1:4" ht="12.75" x14ac:dyDescent="0.2">
      <c r="A514" s="179"/>
      <c r="B514" s="180"/>
      <c r="C514" s="181"/>
      <c r="D514" s="181"/>
    </row>
    <row r="515" spans="1:4" ht="12.75" x14ac:dyDescent="0.2">
      <c r="A515" s="179"/>
      <c r="B515" s="180"/>
      <c r="C515" s="181"/>
      <c r="D515" s="181"/>
    </row>
    <row r="516" spans="1:4" ht="12.75" x14ac:dyDescent="0.2">
      <c r="A516" s="179"/>
      <c r="B516" s="180"/>
      <c r="C516" s="181"/>
      <c r="D516" s="181"/>
    </row>
    <row r="517" spans="1:4" ht="12.75" x14ac:dyDescent="0.2">
      <c r="A517" s="179"/>
      <c r="B517" s="180"/>
      <c r="C517" s="181"/>
      <c r="D517" s="181"/>
    </row>
    <row r="518" spans="1:4" ht="12.75" x14ac:dyDescent="0.2">
      <c r="A518" s="179"/>
      <c r="B518" s="180"/>
      <c r="C518" s="181"/>
      <c r="D518" s="181"/>
    </row>
    <row r="519" spans="1:4" ht="12.75" x14ac:dyDescent="0.2">
      <c r="A519" s="179"/>
      <c r="B519" s="180"/>
      <c r="C519" s="181"/>
      <c r="D519" s="181"/>
    </row>
    <row r="520" spans="1:4" ht="12.75" x14ac:dyDescent="0.2">
      <c r="A520" s="179"/>
      <c r="B520" s="180"/>
      <c r="C520" s="181"/>
      <c r="D520" s="181"/>
    </row>
    <row r="521" spans="1:4" ht="12.75" x14ac:dyDescent="0.2">
      <c r="A521" s="179"/>
      <c r="B521" s="180"/>
      <c r="C521" s="181"/>
      <c r="D521" s="181"/>
    </row>
    <row r="522" spans="1:4" ht="12.75" x14ac:dyDescent="0.2">
      <c r="A522" s="179"/>
      <c r="B522" s="180"/>
      <c r="C522" s="181"/>
      <c r="D522" s="181"/>
    </row>
    <row r="523" spans="1:4" ht="12.75" x14ac:dyDescent="0.2">
      <c r="A523" s="179"/>
      <c r="B523" s="180"/>
      <c r="C523" s="181"/>
      <c r="D523" s="181"/>
    </row>
    <row r="524" spans="1:4" ht="12.75" x14ac:dyDescent="0.2">
      <c r="A524" s="179"/>
      <c r="B524" s="180"/>
      <c r="C524" s="181"/>
      <c r="D524" s="181"/>
    </row>
    <row r="525" spans="1:4" ht="12.75" x14ac:dyDescent="0.2">
      <c r="A525" s="179"/>
      <c r="B525" s="180"/>
      <c r="C525" s="181"/>
      <c r="D525" s="181"/>
    </row>
    <row r="526" spans="1:4" ht="12.75" x14ac:dyDescent="0.2">
      <c r="A526" s="179"/>
      <c r="B526" s="180"/>
      <c r="C526" s="181"/>
      <c r="D526" s="181"/>
    </row>
    <row r="527" spans="1:4" ht="12.75" x14ac:dyDescent="0.2">
      <c r="A527" s="179"/>
      <c r="B527" s="180"/>
      <c r="C527" s="181"/>
      <c r="D527" s="181"/>
    </row>
    <row r="528" spans="1:4" ht="12.75" x14ac:dyDescent="0.2">
      <c r="A528" s="179"/>
      <c r="B528" s="180"/>
      <c r="C528" s="181"/>
      <c r="D528" s="181"/>
    </row>
    <row r="529" spans="1:4" ht="12.75" x14ac:dyDescent="0.2">
      <c r="A529" s="179"/>
      <c r="B529" s="180"/>
      <c r="C529" s="181"/>
      <c r="D529" s="181"/>
    </row>
    <row r="530" spans="1:4" ht="12.75" x14ac:dyDescent="0.2">
      <c r="A530" s="179"/>
      <c r="B530" s="180"/>
      <c r="C530" s="181"/>
      <c r="D530" s="181"/>
    </row>
    <row r="531" spans="1:4" ht="12.75" x14ac:dyDescent="0.2">
      <c r="A531" s="179"/>
      <c r="B531" s="180"/>
      <c r="C531" s="181"/>
      <c r="D531" s="181"/>
    </row>
    <row r="532" spans="1:4" ht="12.75" x14ac:dyDescent="0.2">
      <c r="A532" s="179"/>
      <c r="B532" s="180"/>
      <c r="C532" s="181"/>
      <c r="D532" s="181"/>
    </row>
    <row r="533" spans="1:4" ht="12.75" x14ac:dyDescent="0.2">
      <c r="A533" s="179"/>
      <c r="B533" s="180"/>
      <c r="C533" s="181"/>
      <c r="D533" s="181"/>
    </row>
    <row r="534" spans="1:4" ht="12.75" x14ac:dyDescent="0.2">
      <c r="A534" s="179"/>
      <c r="B534" s="180"/>
      <c r="C534" s="181"/>
      <c r="D534" s="181"/>
    </row>
    <row r="535" spans="1:4" ht="12.75" x14ac:dyDescent="0.2">
      <c r="A535" s="179"/>
      <c r="B535" s="180"/>
      <c r="C535" s="181"/>
      <c r="D535" s="181"/>
    </row>
    <row r="536" spans="1:4" ht="12.75" x14ac:dyDescent="0.2">
      <c r="A536" s="179"/>
      <c r="B536" s="180"/>
      <c r="C536" s="181"/>
      <c r="D536" s="181"/>
    </row>
    <row r="537" spans="1:4" ht="12.75" x14ac:dyDescent="0.2">
      <c r="A537" s="179"/>
      <c r="B537" s="180"/>
      <c r="C537" s="181"/>
      <c r="D537" s="181"/>
    </row>
    <row r="538" spans="1:4" ht="12.75" x14ac:dyDescent="0.2">
      <c r="A538" s="179"/>
      <c r="B538" s="180"/>
      <c r="C538" s="181"/>
      <c r="D538" s="181"/>
    </row>
    <row r="539" spans="1:4" ht="12.75" x14ac:dyDescent="0.2">
      <c r="A539" s="179"/>
      <c r="B539" s="180"/>
      <c r="C539" s="181"/>
      <c r="D539" s="181"/>
    </row>
    <row r="540" spans="1:4" ht="12.75" x14ac:dyDescent="0.2">
      <c r="A540" s="179"/>
      <c r="B540" s="180"/>
      <c r="C540" s="181"/>
      <c r="D540" s="181"/>
    </row>
    <row r="541" spans="1:4" ht="12.75" x14ac:dyDescent="0.2">
      <c r="A541" s="179"/>
      <c r="B541" s="180"/>
      <c r="C541" s="181"/>
      <c r="D541" s="181"/>
    </row>
    <row r="542" spans="1:4" ht="12.75" x14ac:dyDescent="0.2">
      <c r="A542" s="179"/>
      <c r="B542" s="180"/>
      <c r="C542" s="181"/>
      <c r="D542" s="181"/>
    </row>
    <row r="543" spans="1:4" ht="12.75" x14ac:dyDescent="0.2">
      <c r="A543" s="179"/>
      <c r="B543" s="180"/>
      <c r="C543" s="181"/>
      <c r="D543" s="181"/>
    </row>
    <row r="544" spans="1:4" ht="12.75" x14ac:dyDescent="0.2">
      <c r="A544" s="179"/>
      <c r="B544" s="180"/>
      <c r="C544" s="181"/>
      <c r="D544" s="181"/>
    </row>
    <row r="545" spans="1:4" ht="12.75" x14ac:dyDescent="0.2">
      <c r="A545" s="179"/>
      <c r="B545" s="180"/>
      <c r="C545" s="181"/>
      <c r="D545" s="181"/>
    </row>
    <row r="546" spans="1:4" ht="12.75" x14ac:dyDescent="0.2">
      <c r="A546" s="179"/>
      <c r="B546" s="180"/>
      <c r="C546" s="181"/>
      <c r="D546" s="181"/>
    </row>
    <row r="547" spans="1:4" ht="12.75" x14ac:dyDescent="0.2">
      <c r="A547" s="179"/>
      <c r="B547" s="180"/>
      <c r="C547" s="181"/>
      <c r="D547" s="181"/>
    </row>
    <row r="548" spans="1:4" ht="12.75" x14ac:dyDescent="0.2">
      <c r="A548" s="179"/>
      <c r="B548" s="180"/>
      <c r="C548" s="181"/>
      <c r="D548" s="181"/>
    </row>
    <row r="549" spans="1:4" ht="12.75" x14ac:dyDescent="0.2">
      <c r="A549" s="179"/>
      <c r="B549" s="180"/>
      <c r="C549" s="181"/>
      <c r="D549" s="181"/>
    </row>
    <row r="550" spans="1:4" ht="12.75" x14ac:dyDescent="0.2">
      <c r="A550" s="179"/>
      <c r="B550" s="180"/>
      <c r="C550" s="181"/>
      <c r="D550" s="181"/>
    </row>
    <row r="551" spans="1:4" ht="12.75" x14ac:dyDescent="0.2">
      <c r="A551" s="179"/>
      <c r="B551" s="180"/>
      <c r="C551" s="181"/>
      <c r="D551" s="181"/>
    </row>
    <row r="552" spans="1:4" ht="12.75" x14ac:dyDescent="0.2">
      <c r="A552" s="179"/>
      <c r="B552" s="180"/>
      <c r="C552" s="181"/>
      <c r="D552" s="181"/>
    </row>
    <row r="553" spans="1:4" ht="12.75" x14ac:dyDescent="0.2">
      <c r="A553" s="179"/>
      <c r="B553" s="180"/>
      <c r="C553" s="181"/>
      <c r="D553" s="181"/>
    </row>
    <row r="554" spans="1:4" ht="12.75" x14ac:dyDescent="0.2">
      <c r="A554" s="179"/>
      <c r="B554" s="180"/>
      <c r="C554" s="181"/>
      <c r="D554" s="181"/>
    </row>
    <row r="555" spans="1:4" ht="12.75" x14ac:dyDescent="0.2">
      <c r="A555" s="179"/>
      <c r="B555" s="180"/>
      <c r="C555" s="181"/>
      <c r="D555" s="181"/>
    </row>
    <row r="556" spans="1:4" ht="12.75" x14ac:dyDescent="0.2">
      <c r="A556" s="179"/>
      <c r="B556" s="180"/>
      <c r="C556" s="181"/>
      <c r="D556" s="181"/>
    </row>
    <row r="557" spans="1:4" ht="12.75" x14ac:dyDescent="0.2">
      <c r="A557" s="179"/>
      <c r="B557" s="180"/>
      <c r="C557" s="181"/>
      <c r="D557" s="181"/>
    </row>
    <row r="558" spans="1:4" ht="12.75" x14ac:dyDescent="0.2">
      <c r="A558" s="179"/>
      <c r="B558" s="180"/>
      <c r="C558" s="181"/>
      <c r="D558" s="181"/>
    </row>
    <row r="559" spans="1:4" ht="12.75" x14ac:dyDescent="0.2">
      <c r="A559" s="179"/>
      <c r="B559" s="180"/>
      <c r="C559" s="181"/>
      <c r="D559" s="181"/>
    </row>
    <row r="560" spans="1:4" ht="12.75" x14ac:dyDescent="0.2">
      <c r="A560" s="179"/>
      <c r="B560" s="180"/>
      <c r="C560" s="181"/>
      <c r="D560" s="181"/>
    </row>
    <row r="561" spans="1:4" ht="12.75" x14ac:dyDescent="0.2">
      <c r="A561" s="179"/>
      <c r="B561" s="180"/>
      <c r="C561" s="181"/>
      <c r="D561" s="181"/>
    </row>
    <row r="562" spans="1:4" ht="12.75" x14ac:dyDescent="0.2">
      <c r="A562" s="179"/>
      <c r="B562" s="180"/>
      <c r="C562" s="181"/>
      <c r="D562" s="181"/>
    </row>
    <row r="563" spans="1:4" ht="12.75" x14ac:dyDescent="0.2">
      <c r="A563" s="179"/>
      <c r="B563" s="180"/>
      <c r="C563" s="181"/>
      <c r="D563" s="181"/>
    </row>
    <row r="564" spans="1:4" ht="12.75" x14ac:dyDescent="0.2">
      <c r="A564" s="179"/>
      <c r="B564" s="180"/>
      <c r="C564" s="181"/>
      <c r="D564" s="181"/>
    </row>
    <row r="565" spans="1:4" ht="12.75" x14ac:dyDescent="0.2">
      <c r="A565" s="179"/>
      <c r="B565" s="180"/>
      <c r="C565" s="181"/>
      <c r="D565" s="181"/>
    </row>
    <row r="566" spans="1:4" ht="12.75" x14ac:dyDescent="0.2">
      <c r="A566" s="179"/>
      <c r="B566" s="180"/>
      <c r="C566" s="181"/>
      <c r="D566" s="181"/>
    </row>
    <row r="567" spans="1:4" ht="12.75" x14ac:dyDescent="0.2">
      <c r="A567" s="179"/>
      <c r="B567" s="180"/>
      <c r="C567" s="181"/>
      <c r="D567" s="181"/>
    </row>
    <row r="568" spans="1:4" ht="12.75" x14ac:dyDescent="0.2">
      <c r="A568" s="179"/>
      <c r="B568" s="180"/>
      <c r="C568" s="181"/>
      <c r="D568" s="181"/>
    </row>
    <row r="569" spans="1:4" ht="12.75" x14ac:dyDescent="0.2">
      <c r="A569" s="179"/>
      <c r="B569" s="180"/>
      <c r="C569" s="181"/>
      <c r="D569" s="181"/>
    </row>
    <row r="570" spans="1:4" ht="12.75" x14ac:dyDescent="0.2">
      <c r="A570" s="179"/>
      <c r="B570" s="180"/>
      <c r="C570" s="181"/>
      <c r="D570" s="181"/>
    </row>
    <row r="571" spans="1:4" ht="12.75" x14ac:dyDescent="0.2">
      <c r="A571" s="179"/>
      <c r="B571" s="180"/>
      <c r="C571" s="181"/>
      <c r="D571" s="181"/>
    </row>
    <row r="572" spans="1:4" ht="12.75" x14ac:dyDescent="0.2">
      <c r="A572" s="179"/>
      <c r="B572" s="180"/>
      <c r="C572" s="181"/>
      <c r="D572" s="181"/>
    </row>
    <row r="573" spans="1:4" ht="12.75" x14ac:dyDescent="0.2">
      <c r="A573" s="179"/>
      <c r="B573" s="180"/>
      <c r="C573" s="181"/>
      <c r="D573" s="181"/>
    </row>
    <row r="574" spans="1:4" ht="12.75" x14ac:dyDescent="0.2">
      <c r="A574" s="179"/>
      <c r="B574" s="180"/>
      <c r="C574" s="181"/>
      <c r="D574" s="181"/>
    </row>
    <row r="575" spans="1:4" ht="12.75" x14ac:dyDescent="0.2">
      <c r="A575" s="179"/>
      <c r="B575" s="180"/>
      <c r="C575" s="181"/>
      <c r="D575" s="181"/>
    </row>
    <row r="576" spans="1:4" ht="12.75" x14ac:dyDescent="0.2">
      <c r="A576" s="179"/>
      <c r="B576" s="180"/>
      <c r="C576" s="181"/>
      <c r="D576" s="181"/>
    </row>
    <row r="577" spans="1:4" ht="12.75" x14ac:dyDescent="0.2">
      <c r="A577" s="179"/>
      <c r="B577" s="180"/>
      <c r="C577" s="181"/>
      <c r="D577" s="181"/>
    </row>
    <row r="578" spans="1:4" ht="12.75" x14ac:dyDescent="0.2">
      <c r="A578" s="179"/>
      <c r="B578" s="180"/>
      <c r="C578" s="181"/>
      <c r="D578" s="181"/>
    </row>
    <row r="579" spans="1:4" ht="12.75" x14ac:dyDescent="0.2">
      <c r="A579" s="179"/>
      <c r="B579" s="180"/>
      <c r="C579" s="181"/>
      <c r="D579" s="181"/>
    </row>
    <row r="580" spans="1:4" ht="12.75" x14ac:dyDescent="0.2">
      <c r="A580" s="179"/>
      <c r="B580" s="180"/>
      <c r="C580" s="181"/>
      <c r="D580" s="181"/>
    </row>
    <row r="581" spans="1:4" ht="12.75" x14ac:dyDescent="0.2">
      <c r="A581" s="179"/>
      <c r="B581" s="180"/>
      <c r="C581" s="181"/>
      <c r="D581" s="181"/>
    </row>
    <row r="582" spans="1:4" ht="12.75" x14ac:dyDescent="0.2">
      <c r="A582" s="179"/>
      <c r="B582" s="180"/>
      <c r="C582" s="181"/>
      <c r="D582" s="181"/>
    </row>
    <row r="583" spans="1:4" ht="12.75" x14ac:dyDescent="0.2">
      <c r="A583" s="179"/>
      <c r="B583" s="180"/>
      <c r="C583" s="181"/>
      <c r="D583" s="181"/>
    </row>
    <row r="584" spans="1:4" ht="12.75" x14ac:dyDescent="0.2">
      <c r="A584" s="179"/>
      <c r="B584" s="180"/>
      <c r="C584" s="181"/>
      <c r="D584" s="181"/>
    </row>
    <row r="585" spans="1:4" ht="12.75" x14ac:dyDescent="0.2">
      <c r="A585" s="179"/>
      <c r="B585" s="180"/>
      <c r="C585" s="181"/>
      <c r="D585" s="181"/>
    </row>
    <row r="586" spans="1:4" ht="12.75" x14ac:dyDescent="0.2">
      <c r="A586" s="179"/>
      <c r="B586" s="180"/>
      <c r="C586" s="181"/>
      <c r="D586" s="181"/>
    </row>
    <row r="587" spans="1:4" ht="12.75" x14ac:dyDescent="0.2">
      <c r="A587" s="179"/>
      <c r="B587" s="180"/>
      <c r="C587" s="181"/>
      <c r="D587" s="181"/>
    </row>
    <row r="588" spans="1:4" ht="12.75" x14ac:dyDescent="0.2">
      <c r="A588" s="179"/>
      <c r="B588" s="180"/>
      <c r="C588" s="181"/>
      <c r="D588" s="181"/>
    </row>
    <row r="589" spans="1:4" ht="12.75" x14ac:dyDescent="0.2">
      <c r="A589" s="179"/>
      <c r="B589" s="180"/>
      <c r="C589" s="181"/>
      <c r="D589" s="181"/>
    </row>
    <row r="590" spans="1:4" ht="12.75" x14ac:dyDescent="0.2">
      <c r="A590" s="179"/>
      <c r="B590" s="180"/>
      <c r="C590" s="181"/>
      <c r="D590" s="181"/>
    </row>
    <row r="591" spans="1:4" ht="12.75" x14ac:dyDescent="0.2">
      <c r="A591" s="179"/>
      <c r="B591" s="180"/>
      <c r="C591" s="181"/>
      <c r="D591" s="181"/>
    </row>
    <row r="592" spans="1:4" ht="12.75" x14ac:dyDescent="0.2">
      <c r="A592" s="179"/>
      <c r="B592" s="180"/>
      <c r="C592" s="181"/>
      <c r="D592" s="181"/>
    </row>
    <row r="593" spans="1:4" ht="12.75" x14ac:dyDescent="0.2">
      <c r="A593" s="179"/>
      <c r="B593" s="180"/>
      <c r="C593" s="181"/>
      <c r="D593" s="181"/>
    </row>
    <row r="594" spans="1:4" ht="12.75" x14ac:dyDescent="0.2">
      <c r="A594" s="179"/>
      <c r="B594" s="180"/>
      <c r="C594" s="181"/>
      <c r="D594" s="181"/>
    </row>
    <row r="595" spans="1:4" ht="12.75" x14ac:dyDescent="0.2">
      <c r="A595" s="179"/>
      <c r="B595" s="180"/>
      <c r="C595" s="181"/>
      <c r="D595" s="181"/>
    </row>
    <row r="596" spans="1:4" ht="12.75" x14ac:dyDescent="0.2">
      <c r="A596" s="179"/>
      <c r="B596" s="180"/>
      <c r="C596" s="181"/>
      <c r="D596" s="181"/>
    </row>
    <row r="597" spans="1:4" ht="12.75" x14ac:dyDescent="0.2">
      <c r="A597" s="179"/>
      <c r="B597" s="180"/>
      <c r="C597" s="181"/>
      <c r="D597" s="181"/>
    </row>
    <row r="598" spans="1:4" ht="12.75" x14ac:dyDescent="0.2">
      <c r="A598" s="179"/>
      <c r="B598" s="180"/>
      <c r="C598" s="181"/>
      <c r="D598" s="181"/>
    </row>
    <row r="599" spans="1:4" ht="12.75" x14ac:dyDescent="0.2">
      <c r="A599" s="179"/>
      <c r="B599" s="180"/>
      <c r="C599" s="181"/>
      <c r="D599" s="181"/>
    </row>
    <row r="600" spans="1:4" ht="12.75" x14ac:dyDescent="0.2">
      <c r="A600" s="179"/>
      <c r="B600" s="180"/>
      <c r="C600" s="181"/>
      <c r="D600" s="181"/>
    </row>
    <row r="601" spans="1:4" ht="12.75" x14ac:dyDescent="0.2">
      <c r="A601" s="179"/>
      <c r="B601" s="180"/>
      <c r="C601" s="181"/>
      <c r="D601" s="181"/>
    </row>
    <row r="602" spans="1:4" ht="12.75" x14ac:dyDescent="0.2">
      <c r="A602" s="179"/>
      <c r="B602" s="180"/>
      <c r="C602" s="181"/>
      <c r="D602" s="181"/>
    </row>
    <row r="603" spans="1:4" ht="12.75" x14ac:dyDescent="0.2">
      <c r="A603" s="179"/>
      <c r="B603" s="180"/>
      <c r="C603" s="181"/>
      <c r="D603" s="181"/>
    </row>
    <row r="604" spans="1:4" ht="12.75" x14ac:dyDescent="0.2">
      <c r="A604" s="179"/>
      <c r="B604" s="180"/>
      <c r="C604" s="181"/>
      <c r="D604" s="181"/>
    </row>
    <row r="605" spans="1:4" ht="12.75" x14ac:dyDescent="0.2">
      <c r="A605" s="179"/>
      <c r="B605" s="180"/>
      <c r="C605" s="181"/>
      <c r="D605" s="181"/>
    </row>
    <row r="606" spans="1:4" ht="12.75" x14ac:dyDescent="0.2">
      <c r="A606" s="179"/>
      <c r="B606" s="180"/>
      <c r="C606" s="181"/>
      <c r="D606" s="181"/>
    </row>
    <row r="607" spans="1:4" ht="12.75" x14ac:dyDescent="0.2">
      <c r="A607" s="179"/>
      <c r="B607" s="180"/>
      <c r="C607" s="181"/>
      <c r="D607" s="181"/>
    </row>
    <row r="608" spans="1:4" ht="12.75" x14ac:dyDescent="0.2">
      <c r="A608" s="179"/>
      <c r="B608" s="180"/>
      <c r="C608" s="181"/>
      <c r="D608" s="181"/>
    </row>
    <row r="609" spans="1:4" ht="12.75" x14ac:dyDescent="0.2">
      <c r="A609" s="179"/>
      <c r="B609" s="180"/>
      <c r="C609" s="181"/>
      <c r="D609" s="181"/>
    </row>
    <row r="610" spans="1:4" ht="12.75" x14ac:dyDescent="0.2">
      <c r="A610" s="179"/>
      <c r="B610" s="180"/>
      <c r="C610" s="181"/>
      <c r="D610" s="181"/>
    </row>
    <row r="611" spans="1:4" ht="12.75" x14ac:dyDescent="0.2">
      <c r="A611" s="179"/>
      <c r="B611" s="180"/>
      <c r="C611" s="181"/>
      <c r="D611" s="181"/>
    </row>
    <row r="612" spans="1:4" ht="12.75" x14ac:dyDescent="0.2">
      <c r="A612" s="179"/>
      <c r="B612" s="180"/>
      <c r="C612" s="181"/>
      <c r="D612" s="181"/>
    </row>
    <row r="613" spans="1:4" ht="12.75" x14ac:dyDescent="0.2">
      <c r="A613" s="179"/>
      <c r="B613" s="180"/>
      <c r="C613" s="181"/>
      <c r="D613" s="181"/>
    </row>
    <row r="614" spans="1:4" ht="12.75" x14ac:dyDescent="0.2">
      <c r="A614" s="179"/>
      <c r="B614" s="180"/>
      <c r="C614" s="181"/>
      <c r="D614" s="181"/>
    </row>
    <row r="615" spans="1:4" ht="12.75" x14ac:dyDescent="0.2">
      <c r="A615" s="179"/>
      <c r="B615" s="180"/>
      <c r="C615" s="181"/>
      <c r="D615" s="181"/>
    </row>
    <row r="616" spans="1:4" ht="12.75" x14ac:dyDescent="0.2">
      <c r="A616" s="179"/>
      <c r="B616" s="180"/>
      <c r="C616" s="181"/>
      <c r="D616" s="181"/>
    </row>
    <row r="617" spans="1:4" ht="12.75" x14ac:dyDescent="0.2">
      <c r="A617" s="179"/>
      <c r="B617" s="180"/>
      <c r="C617" s="181"/>
      <c r="D617" s="181"/>
    </row>
    <row r="618" spans="1:4" ht="12.75" x14ac:dyDescent="0.2">
      <c r="A618" s="179"/>
      <c r="B618" s="180"/>
      <c r="C618" s="181"/>
      <c r="D618" s="181"/>
    </row>
    <row r="619" spans="1:4" ht="12.75" x14ac:dyDescent="0.2">
      <c r="A619" s="179"/>
      <c r="B619" s="180"/>
      <c r="C619" s="181"/>
      <c r="D619" s="181"/>
    </row>
    <row r="620" spans="1:4" ht="12.75" x14ac:dyDescent="0.2">
      <c r="A620" s="179"/>
      <c r="B620" s="180"/>
      <c r="C620" s="181"/>
      <c r="D620" s="181"/>
    </row>
    <row r="621" spans="1:4" ht="12.75" x14ac:dyDescent="0.2">
      <c r="A621" s="179"/>
      <c r="B621" s="180"/>
      <c r="C621" s="181"/>
      <c r="D621" s="181"/>
    </row>
    <row r="622" spans="1:4" ht="12.75" x14ac:dyDescent="0.2">
      <c r="A622" s="179"/>
      <c r="B622" s="180"/>
      <c r="C622" s="181"/>
      <c r="D622" s="181"/>
    </row>
    <row r="623" spans="1:4" ht="12.75" x14ac:dyDescent="0.2">
      <c r="A623" s="179"/>
      <c r="B623" s="180"/>
      <c r="C623" s="181"/>
      <c r="D623" s="181"/>
    </row>
    <row r="624" spans="1:4" ht="12.75" x14ac:dyDescent="0.2">
      <c r="A624" s="179"/>
      <c r="B624" s="180"/>
      <c r="C624" s="181"/>
      <c r="D624" s="181"/>
    </row>
    <row r="625" spans="1:4" ht="12.75" x14ac:dyDescent="0.2">
      <c r="A625" s="179"/>
      <c r="B625" s="180"/>
      <c r="C625" s="181"/>
      <c r="D625" s="181"/>
    </row>
    <row r="626" spans="1:4" ht="12.75" x14ac:dyDescent="0.2">
      <c r="A626" s="179"/>
      <c r="B626" s="180"/>
      <c r="C626" s="181"/>
      <c r="D626" s="181"/>
    </row>
    <row r="627" spans="1:4" ht="12.75" x14ac:dyDescent="0.2">
      <c r="A627" s="179"/>
      <c r="B627" s="180"/>
      <c r="C627" s="181"/>
      <c r="D627" s="181"/>
    </row>
    <row r="628" spans="1:4" ht="12.75" x14ac:dyDescent="0.2">
      <c r="A628" s="179"/>
      <c r="B628" s="180"/>
      <c r="C628" s="181"/>
      <c r="D628" s="181"/>
    </row>
    <row r="629" spans="1:4" ht="12.75" x14ac:dyDescent="0.2">
      <c r="A629" s="179"/>
      <c r="B629" s="180"/>
      <c r="C629" s="181"/>
      <c r="D629" s="181"/>
    </row>
    <row r="630" spans="1:4" ht="12.75" x14ac:dyDescent="0.2">
      <c r="A630" s="179"/>
      <c r="B630" s="180"/>
      <c r="C630" s="181"/>
      <c r="D630" s="181"/>
    </row>
    <row r="631" spans="1:4" ht="12.75" x14ac:dyDescent="0.2">
      <c r="A631" s="179"/>
      <c r="B631" s="180"/>
      <c r="C631" s="181"/>
      <c r="D631" s="181"/>
    </row>
    <row r="632" spans="1:4" ht="12.75" x14ac:dyDescent="0.2">
      <c r="A632" s="179"/>
      <c r="B632" s="180"/>
      <c r="C632" s="181"/>
      <c r="D632" s="181"/>
    </row>
    <row r="633" spans="1:4" ht="12.75" x14ac:dyDescent="0.2">
      <c r="A633" s="179"/>
      <c r="B633" s="180"/>
      <c r="C633" s="181"/>
      <c r="D633" s="181"/>
    </row>
    <row r="634" spans="1:4" ht="12.75" x14ac:dyDescent="0.2">
      <c r="A634" s="179"/>
      <c r="B634" s="180"/>
      <c r="C634" s="181"/>
      <c r="D634" s="181"/>
    </row>
    <row r="635" spans="1:4" ht="12.75" x14ac:dyDescent="0.2">
      <c r="A635" s="179"/>
      <c r="B635" s="180"/>
      <c r="C635" s="181"/>
      <c r="D635" s="181"/>
    </row>
    <row r="636" spans="1:4" ht="12.75" x14ac:dyDescent="0.2">
      <c r="A636" s="179"/>
      <c r="B636" s="180"/>
      <c r="C636" s="181"/>
      <c r="D636" s="181"/>
    </row>
    <row r="637" spans="1:4" ht="12.75" x14ac:dyDescent="0.2">
      <c r="A637" s="179"/>
      <c r="B637" s="180"/>
      <c r="C637" s="181"/>
      <c r="D637" s="181"/>
    </row>
    <row r="638" spans="1:4" ht="12.75" x14ac:dyDescent="0.2">
      <c r="A638" s="179"/>
      <c r="B638" s="180"/>
      <c r="C638" s="181"/>
      <c r="D638" s="181"/>
    </row>
    <row r="639" spans="1:4" ht="12.75" x14ac:dyDescent="0.2">
      <c r="A639" s="179"/>
      <c r="B639" s="180"/>
      <c r="C639" s="181"/>
      <c r="D639" s="181"/>
    </row>
    <row r="640" spans="1:4" ht="12.75" x14ac:dyDescent="0.2">
      <c r="A640" s="179"/>
      <c r="B640" s="180"/>
      <c r="C640" s="181"/>
      <c r="D640" s="181"/>
    </row>
    <row r="641" spans="1:4" ht="12.75" x14ac:dyDescent="0.2">
      <c r="A641" s="179"/>
      <c r="B641" s="180"/>
      <c r="C641" s="181"/>
      <c r="D641" s="181"/>
    </row>
    <row r="642" spans="1:4" ht="12.75" x14ac:dyDescent="0.2">
      <c r="A642" s="179"/>
      <c r="B642" s="180"/>
      <c r="C642" s="181"/>
      <c r="D642" s="181"/>
    </row>
    <row r="643" spans="1:4" ht="12.75" x14ac:dyDescent="0.2">
      <c r="A643" s="179"/>
      <c r="B643" s="180"/>
      <c r="C643" s="181"/>
      <c r="D643" s="181"/>
    </row>
    <row r="644" spans="1:4" ht="12.75" x14ac:dyDescent="0.2">
      <c r="A644" s="179"/>
      <c r="B644" s="180"/>
      <c r="C644" s="181"/>
      <c r="D644" s="181"/>
    </row>
    <row r="645" spans="1:4" ht="12.75" x14ac:dyDescent="0.2">
      <c r="A645" s="179"/>
      <c r="B645" s="180"/>
      <c r="C645" s="181"/>
      <c r="D645" s="181"/>
    </row>
    <row r="646" spans="1:4" ht="12.75" x14ac:dyDescent="0.2">
      <c r="A646" s="179"/>
      <c r="B646" s="180"/>
      <c r="C646" s="181"/>
      <c r="D646" s="181"/>
    </row>
    <row r="647" spans="1:4" ht="12.75" x14ac:dyDescent="0.2">
      <c r="A647" s="179"/>
      <c r="B647" s="180"/>
      <c r="C647" s="181"/>
      <c r="D647" s="181"/>
    </row>
    <row r="648" spans="1:4" ht="12.75" x14ac:dyDescent="0.2">
      <c r="A648" s="179"/>
      <c r="B648" s="180"/>
      <c r="C648" s="181"/>
      <c r="D648" s="181"/>
    </row>
    <row r="649" spans="1:4" ht="12.75" x14ac:dyDescent="0.2">
      <c r="A649" s="179"/>
      <c r="B649" s="180"/>
      <c r="C649" s="181"/>
      <c r="D649" s="181"/>
    </row>
    <row r="650" spans="1:4" ht="12.75" x14ac:dyDescent="0.2">
      <c r="A650" s="179"/>
      <c r="B650" s="180"/>
      <c r="C650" s="181"/>
      <c r="D650" s="181"/>
    </row>
    <row r="651" spans="1:4" ht="12.75" x14ac:dyDescent="0.2">
      <c r="A651" s="179"/>
      <c r="B651" s="180"/>
      <c r="C651" s="181"/>
      <c r="D651" s="181"/>
    </row>
    <row r="652" spans="1:4" ht="12.75" x14ac:dyDescent="0.2">
      <c r="A652" s="179"/>
      <c r="B652" s="180"/>
      <c r="C652" s="181"/>
      <c r="D652" s="181"/>
    </row>
    <row r="653" spans="1:4" ht="12.75" x14ac:dyDescent="0.2">
      <c r="A653" s="179"/>
      <c r="B653" s="180"/>
      <c r="C653" s="181"/>
      <c r="D653" s="181"/>
    </row>
    <row r="654" spans="1:4" ht="12.75" x14ac:dyDescent="0.2">
      <c r="A654" s="179"/>
      <c r="B654" s="180"/>
      <c r="C654" s="181"/>
      <c r="D654" s="181"/>
    </row>
    <row r="655" spans="1:4" ht="12.75" x14ac:dyDescent="0.2">
      <c r="A655" s="179"/>
      <c r="B655" s="180"/>
      <c r="C655" s="181"/>
      <c r="D655" s="181"/>
    </row>
    <row r="656" spans="1:4" ht="12.75" x14ac:dyDescent="0.2">
      <c r="A656" s="179"/>
      <c r="B656" s="180"/>
      <c r="C656" s="181"/>
      <c r="D656" s="181"/>
    </row>
    <row r="657" spans="1:4" ht="12.75" x14ac:dyDescent="0.2">
      <c r="A657" s="179"/>
      <c r="B657" s="180"/>
      <c r="C657" s="181"/>
      <c r="D657" s="181"/>
    </row>
    <row r="658" spans="1:4" ht="12.75" x14ac:dyDescent="0.2">
      <c r="A658" s="179"/>
      <c r="B658" s="180"/>
      <c r="C658" s="181"/>
      <c r="D658" s="181"/>
    </row>
    <row r="659" spans="1:4" ht="12.75" x14ac:dyDescent="0.2">
      <c r="A659" s="179"/>
      <c r="B659" s="180"/>
      <c r="C659" s="181"/>
      <c r="D659" s="181"/>
    </row>
    <row r="660" spans="1:4" ht="12.75" x14ac:dyDescent="0.2">
      <c r="A660" s="179"/>
      <c r="B660" s="180"/>
      <c r="C660" s="181"/>
      <c r="D660" s="181"/>
    </row>
    <row r="661" spans="1:4" ht="12.75" x14ac:dyDescent="0.2">
      <c r="A661" s="179"/>
      <c r="B661" s="180"/>
      <c r="C661" s="181"/>
      <c r="D661" s="181"/>
    </row>
    <row r="662" spans="1:4" ht="12.75" x14ac:dyDescent="0.2">
      <c r="A662" s="179"/>
      <c r="B662" s="180"/>
      <c r="C662" s="181"/>
      <c r="D662" s="181"/>
    </row>
    <row r="663" spans="1:4" ht="12.75" x14ac:dyDescent="0.2">
      <c r="A663" s="179"/>
      <c r="B663" s="180"/>
      <c r="C663" s="181"/>
      <c r="D663" s="181"/>
    </row>
    <row r="664" spans="1:4" ht="12.75" x14ac:dyDescent="0.2">
      <c r="A664" s="179"/>
      <c r="B664" s="180"/>
      <c r="C664" s="181"/>
      <c r="D664" s="181"/>
    </row>
    <row r="665" spans="1:4" ht="12.75" x14ac:dyDescent="0.2">
      <c r="A665" s="179"/>
      <c r="B665" s="180"/>
      <c r="C665" s="181"/>
      <c r="D665" s="181"/>
    </row>
    <row r="666" spans="1:4" ht="12.75" x14ac:dyDescent="0.2">
      <c r="A666" s="179"/>
      <c r="B666" s="180"/>
      <c r="C666" s="181"/>
      <c r="D666" s="181"/>
    </row>
    <row r="667" spans="1:4" ht="12.75" x14ac:dyDescent="0.2">
      <c r="A667" s="179"/>
      <c r="B667" s="180"/>
      <c r="C667" s="181"/>
      <c r="D667" s="181"/>
    </row>
    <row r="668" spans="1:4" ht="12.75" x14ac:dyDescent="0.2">
      <c r="A668" s="179"/>
      <c r="B668" s="180"/>
      <c r="C668" s="181"/>
      <c r="D668" s="181"/>
    </row>
    <row r="669" spans="1:4" ht="12.75" x14ac:dyDescent="0.2">
      <c r="A669" s="179"/>
      <c r="B669" s="180"/>
      <c r="C669" s="181"/>
      <c r="D669" s="181"/>
    </row>
    <row r="670" spans="1:4" ht="12.75" x14ac:dyDescent="0.2">
      <c r="A670" s="179"/>
      <c r="B670" s="180"/>
      <c r="C670" s="181"/>
      <c r="D670" s="181"/>
    </row>
    <row r="671" spans="1:4" ht="12.75" x14ac:dyDescent="0.2">
      <c r="A671" s="179"/>
      <c r="B671" s="180"/>
      <c r="C671" s="181"/>
      <c r="D671" s="181"/>
    </row>
    <row r="672" spans="1:4" ht="12.75" x14ac:dyDescent="0.2">
      <c r="A672" s="179"/>
      <c r="B672" s="180"/>
      <c r="C672" s="181"/>
      <c r="D672" s="181"/>
    </row>
    <row r="673" spans="1:4" ht="12.75" x14ac:dyDescent="0.2">
      <c r="A673" s="179"/>
      <c r="B673" s="180"/>
      <c r="C673" s="181"/>
      <c r="D673" s="181"/>
    </row>
    <row r="674" spans="1:4" ht="12.75" x14ac:dyDescent="0.2">
      <c r="A674" s="179"/>
      <c r="B674" s="180"/>
      <c r="C674" s="181"/>
      <c r="D674" s="181"/>
    </row>
    <row r="675" spans="1:4" ht="12.75" x14ac:dyDescent="0.2">
      <c r="A675" s="179"/>
      <c r="B675" s="180"/>
      <c r="C675" s="181"/>
      <c r="D675" s="181"/>
    </row>
    <row r="676" spans="1:4" ht="12.75" x14ac:dyDescent="0.2">
      <c r="A676" s="179"/>
      <c r="B676" s="180"/>
      <c r="C676" s="181"/>
      <c r="D676" s="181"/>
    </row>
    <row r="677" spans="1:4" ht="12.75" x14ac:dyDescent="0.2">
      <c r="A677" s="179"/>
      <c r="B677" s="180"/>
      <c r="C677" s="181"/>
      <c r="D677" s="181"/>
    </row>
    <row r="678" spans="1:4" ht="12.75" x14ac:dyDescent="0.2">
      <c r="A678" s="179"/>
      <c r="B678" s="180"/>
      <c r="C678" s="181"/>
      <c r="D678" s="181"/>
    </row>
    <row r="679" spans="1:4" ht="12.75" x14ac:dyDescent="0.2">
      <c r="A679" s="179"/>
      <c r="B679" s="180"/>
      <c r="C679" s="181"/>
      <c r="D679" s="181"/>
    </row>
    <row r="680" spans="1:4" ht="12.75" x14ac:dyDescent="0.2">
      <c r="A680" s="179"/>
      <c r="B680" s="180"/>
      <c r="C680" s="181"/>
      <c r="D680" s="181"/>
    </row>
    <row r="681" spans="1:4" ht="12.75" x14ac:dyDescent="0.2">
      <c r="A681" s="179"/>
      <c r="B681" s="180"/>
      <c r="C681" s="181"/>
      <c r="D681" s="181"/>
    </row>
    <row r="682" spans="1:4" ht="12.75" x14ac:dyDescent="0.2">
      <c r="A682" s="179"/>
      <c r="B682" s="180"/>
      <c r="C682" s="181"/>
      <c r="D682" s="181"/>
    </row>
    <row r="683" spans="1:4" ht="12.75" x14ac:dyDescent="0.2">
      <c r="A683" s="179"/>
      <c r="B683" s="180"/>
      <c r="C683" s="181"/>
      <c r="D683" s="181"/>
    </row>
    <row r="684" spans="1:4" ht="12.75" x14ac:dyDescent="0.2">
      <c r="A684" s="179"/>
      <c r="B684" s="180"/>
      <c r="C684" s="181"/>
      <c r="D684" s="181"/>
    </row>
    <row r="685" spans="1:4" ht="12.75" x14ac:dyDescent="0.2">
      <c r="A685" s="179"/>
      <c r="B685" s="180"/>
      <c r="C685" s="181"/>
      <c r="D685" s="181"/>
    </row>
    <row r="686" spans="1:4" ht="12.75" x14ac:dyDescent="0.2">
      <c r="A686" s="179"/>
      <c r="B686" s="180"/>
      <c r="C686" s="181"/>
      <c r="D686" s="181"/>
    </row>
    <row r="687" spans="1:4" ht="12.75" x14ac:dyDescent="0.2">
      <c r="A687" s="179"/>
      <c r="B687" s="180"/>
      <c r="C687" s="181"/>
      <c r="D687" s="181"/>
    </row>
    <row r="688" spans="1:4" ht="12.75" x14ac:dyDescent="0.2">
      <c r="A688" s="179"/>
      <c r="B688" s="180"/>
      <c r="C688" s="181"/>
      <c r="D688" s="181"/>
    </row>
    <row r="689" spans="1:4" ht="12.75" x14ac:dyDescent="0.2">
      <c r="A689" s="179"/>
      <c r="B689" s="180"/>
      <c r="C689" s="181"/>
      <c r="D689" s="181"/>
    </row>
    <row r="690" spans="1:4" ht="12.75" x14ac:dyDescent="0.2">
      <c r="A690" s="179"/>
      <c r="B690" s="180"/>
      <c r="C690" s="181"/>
      <c r="D690" s="181"/>
    </row>
    <row r="691" spans="1:4" ht="12.75" x14ac:dyDescent="0.2">
      <c r="A691" s="179"/>
      <c r="B691" s="180"/>
      <c r="C691" s="181"/>
      <c r="D691" s="181"/>
    </row>
    <row r="692" spans="1:4" ht="12.75" x14ac:dyDescent="0.2">
      <c r="A692" s="179"/>
      <c r="B692" s="180"/>
      <c r="C692" s="181"/>
      <c r="D692" s="181"/>
    </row>
    <row r="693" spans="1:4" ht="12.75" x14ac:dyDescent="0.2">
      <c r="A693" s="179"/>
      <c r="B693" s="180"/>
      <c r="C693" s="181"/>
      <c r="D693" s="181"/>
    </row>
    <row r="694" spans="1:4" ht="12.75" x14ac:dyDescent="0.2">
      <c r="A694" s="179"/>
      <c r="B694" s="180"/>
      <c r="C694" s="181"/>
      <c r="D694" s="181"/>
    </row>
    <row r="695" spans="1:4" ht="12.75" x14ac:dyDescent="0.2">
      <c r="A695" s="179"/>
      <c r="B695" s="180"/>
      <c r="C695" s="181"/>
      <c r="D695" s="181"/>
    </row>
    <row r="696" spans="1:4" ht="12.75" x14ac:dyDescent="0.2">
      <c r="A696" s="179"/>
      <c r="B696" s="180"/>
      <c r="C696" s="181"/>
      <c r="D696" s="181"/>
    </row>
    <row r="697" spans="1:4" ht="12.75" x14ac:dyDescent="0.2">
      <c r="A697" s="179"/>
      <c r="B697" s="180"/>
      <c r="C697" s="181"/>
      <c r="D697" s="181"/>
    </row>
    <row r="698" spans="1:4" ht="12.75" x14ac:dyDescent="0.2">
      <c r="A698" s="179"/>
      <c r="B698" s="180"/>
      <c r="C698" s="181"/>
      <c r="D698" s="181"/>
    </row>
    <row r="699" spans="1:4" ht="12.75" x14ac:dyDescent="0.2">
      <c r="A699" s="179"/>
      <c r="B699" s="180"/>
      <c r="C699" s="181"/>
      <c r="D699" s="181"/>
    </row>
    <row r="700" spans="1:4" ht="12.75" x14ac:dyDescent="0.2">
      <c r="A700" s="179"/>
      <c r="B700" s="180"/>
      <c r="C700" s="181"/>
      <c r="D700" s="181"/>
    </row>
    <row r="701" spans="1:4" ht="12.75" x14ac:dyDescent="0.2">
      <c r="A701" s="179"/>
      <c r="B701" s="180"/>
      <c r="C701" s="181"/>
      <c r="D701" s="181"/>
    </row>
    <row r="702" spans="1:4" ht="12.75" x14ac:dyDescent="0.2">
      <c r="A702" s="179"/>
      <c r="B702" s="180"/>
      <c r="C702" s="181"/>
      <c r="D702" s="181"/>
    </row>
    <row r="703" spans="1:4" ht="12.75" x14ac:dyDescent="0.2">
      <c r="A703" s="179"/>
      <c r="B703" s="180"/>
      <c r="C703" s="181"/>
      <c r="D703" s="181"/>
    </row>
    <row r="704" spans="1:4" ht="12.75" x14ac:dyDescent="0.2">
      <c r="A704" s="179"/>
      <c r="B704" s="180"/>
      <c r="C704" s="181"/>
      <c r="D704" s="181"/>
    </row>
    <row r="705" spans="1:4" ht="12.75" x14ac:dyDescent="0.2">
      <c r="A705" s="179"/>
      <c r="B705" s="180"/>
      <c r="C705" s="181"/>
      <c r="D705" s="181"/>
    </row>
    <row r="706" spans="1:4" ht="12.75" x14ac:dyDescent="0.2">
      <c r="A706" s="179"/>
      <c r="B706" s="180"/>
      <c r="C706" s="181"/>
      <c r="D706" s="181"/>
    </row>
    <row r="707" spans="1:4" ht="12.75" x14ac:dyDescent="0.2">
      <c r="A707" s="179"/>
      <c r="B707" s="180"/>
      <c r="C707" s="181"/>
      <c r="D707" s="181"/>
    </row>
    <row r="708" spans="1:4" ht="12.75" x14ac:dyDescent="0.2">
      <c r="A708" s="179"/>
      <c r="B708" s="180"/>
      <c r="C708" s="181"/>
      <c r="D708" s="181"/>
    </row>
    <row r="709" spans="1:4" ht="12.75" x14ac:dyDescent="0.2">
      <c r="A709" s="179"/>
      <c r="B709" s="180"/>
      <c r="C709" s="181"/>
      <c r="D709" s="181"/>
    </row>
    <row r="710" spans="1:4" ht="12.75" x14ac:dyDescent="0.2">
      <c r="A710" s="179"/>
      <c r="B710" s="180"/>
      <c r="C710" s="181"/>
      <c r="D710" s="181"/>
    </row>
    <row r="711" spans="1:4" ht="12.75" x14ac:dyDescent="0.2">
      <c r="A711" s="179"/>
      <c r="B711" s="180"/>
      <c r="C711" s="181"/>
      <c r="D711" s="181"/>
    </row>
    <row r="712" spans="1:4" ht="12.75" x14ac:dyDescent="0.2">
      <c r="A712" s="179"/>
      <c r="B712" s="180"/>
      <c r="C712" s="181"/>
      <c r="D712" s="181"/>
    </row>
    <row r="713" spans="1:4" ht="12.75" x14ac:dyDescent="0.2">
      <c r="A713" s="179"/>
      <c r="B713" s="180"/>
      <c r="C713" s="181"/>
      <c r="D713" s="181"/>
    </row>
    <row r="714" spans="1:4" ht="12.75" x14ac:dyDescent="0.2">
      <c r="A714" s="179"/>
      <c r="B714" s="180"/>
      <c r="C714" s="181"/>
      <c r="D714" s="181"/>
    </row>
    <row r="715" spans="1:4" ht="12.75" x14ac:dyDescent="0.2">
      <c r="A715" s="179"/>
      <c r="B715" s="180"/>
      <c r="C715" s="181"/>
      <c r="D715" s="181"/>
    </row>
    <row r="716" spans="1:4" ht="12.75" x14ac:dyDescent="0.2">
      <c r="A716" s="179"/>
      <c r="B716" s="180"/>
      <c r="C716" s="181"/>
      <c r="D716" s="181"/>
    </row>
    <row r="717" spans="1:4" ht="12.75" x14ac:dyDescent="0.2">
      <c r="A717" s="179"/>
      <c r="B717" s="180"/>
      <c r="C717" s="181"/>
      <c r="D717" s="181"/>
    </row>
    <row r="718" spans="1:4" ht="12.75" x14ac:dyDescent="0.2">
      <c r="A718" s="179"/>
      <c r="B718" s="180"/>
      <c r="C718" s="181"/>
      <c r="D718" s="181"/>
    </row>
    <row r="719" spans="1:4" ht="12.75" x14ac:dyDescent="0.2">
      <c r="A719" s="179"/>
      <c r="B719" s="180"/>
      <c r="C719" s="181"/>
      <c r="D719" s="181"/>
    </row>
    <row r="720" spans="1:4" ht="12.75" x14ac:dyDescent="0.2">
      <c r="A720" s="179"/>
      <c r="B720" s="180"/>
      <c r="C720" s="181"/>
      <c r="D720" s="181"/>
    </row>
    <row r="721" spans="1:4" ht="12.75" x14ac:dyDescent="0.2">
      <c r="A721" s="179"/>
      <c r="B721" s="180"/>
      <c r="C721" s="181"/>
      <c r="D721" s="181"/>
    </row>
    <row r="722" spans="1:4" ht="12.75" x14ac:dyDescent="0.2">
      <c r="A722" s="179"/>
      <c r="B722" s="180"/>
      <c r="C722" s="181"/>
      <c r="D722" s="181"/>
    </row>
    <row r="723" spans="1:4" ht="12.75" x14ac:dyDescent="0.2">
      <c r="A723" s="179"/>
      <c r="B723" s="180"/>
      <c r="C723" s="181"/>
      <c r="D723" s="181"/>
    </row>
    <row r="724" spans="1:4" ht="12.75" x14ac:dyDescent="0.2">
      <c r="A724" s="179"/>
      <c r="B724" s="180"/>
      <c r="C724" s="181"/>
      <c r="D724" s="181"/>
    </row>
    <row r="725" spans="1:4" ht="12.75" x14ac:dyDescent="0.2">
      <c r="A725" s="179"/>
      <c r="B725" s="180"/>
      <c r="C725" s="181"/>
      <c r="D725" s="181"/>
    </row>
    <row r="726" spans="1:4" ht="12.75" x14ac:dyDescent="0.2">
      <c r="A726" s="179"/>
      <c r="B726" s="180"/>
      <c r="C726" s="181"/>
      <c r="D726" s="181"/>
    </row>
    <row r="727" spans="1:4" ht="12.75" x14ac:dyDescent="0.2">
      <c r="A727" s="179"/>
      <c r="B727" s="180"/>
      <c r="C727" s="181"/>
      <c r="D727" s="181"/>
    </row>
    <row r="728" spans="1:4" ht="12.75" x14ac:dyDescent="0.2">
      <c r="A728" s="179"/>
      <c r="B728" s="180"/>
      <c r="C728" s="181"/>
      <c r="D728" s="181"/>
    </row>
    <row r="729" spans="1:4" ht="12.75" x14ac:dyDescent="0.2">
      <c r="A729" s="179"/>
      <c r="B729" s="180"/>
      <c r="C729" s="181"/>
      <c r="D729" s="181"/>
    </row>
    <row r="730" spans="1:4" ht="12.75" x14ac:dyDescent="0.2">
      <c r="A730" s="179"/>
      <c r="B730" s="180"/>
      <c r="C730" s="181"/>
      <c r="D730" s="181"/>
    </row>
    <row r="731" spans="1:4" ht="12.75" x14ac:dyDescent="0.2">
      <c r="A731" s="179"/>
      <c r="B731" s="180"/>
      <c r="C731" s="181"/>
      <c r="D731" s="181"/>
    </row>
    <row r="732" spans="1:4" ht="12.75" x14ac:dyDescent="0.2">
      <c r="A732" s="179"/>
      <c r="B732" s="180"/>
      <c r="C732" s="181"/>
      <c r="D732" s="181"/>
    </row>
    <row r="733" spans="1:4" ht="12.75" x14ac:dyDescent="0.2">
      <c r="A733" s="179"/>
      <c r="B733" s="180"/>
      <c r="C733" s="181"/>
      <c r="D733" s="181"/>
    </row>
    <row r="734" spans="1:4" ht="12.75" x14ac:dyDescent="0.2">
      <c r="A734" s="179"/>
      <c r="B734" s="180"/>
      <c r="C734" s="181"/>
      <c r="D734" s="181"/>
    </row>
    <row r="735" spans="1:4" ht="12.75" x14ac:dyDescent="0.2">
      <c r="A735" s="179"/>
      <c r="B735" s="180"/>
      <c r="C735" s="181"/>
      <c r="D735" s="181"/>
    </row>
    <row r="736" spans="1:4" ht="12.75" x14ac:dyDescent="0.2">
      <c r="A736" s="179"/>
      <c r="B736" s="180"/>
      <c r="C736" s="181"/>
      <c r="D736" s="181"/>
    </row>
    <row r="737" spans="1:4" ht="12.75" x14ac:dyDescent="0.2">
      <c r="A737" s="179"/>
      <c r="B737" s="180"/>
      <c r="C737" s="181"/>
      <c r="D737" s="181"/>
    </row>
    <row r="738" spans="1:4" ht="12.75" x14ac:dyDescent="0.2">
      <c r="A738" s="179"/>
      <c r="B738" s="180"/>
      <c r="C738" s="181"/>
      <c r="D738" s="181"/>
    </row>
    <row r="739" spans="1:4" ht="12.75" x14ac:dyDescent="0.2">
      <c r="A739" s="179"/>
      <c r="B739" s="180"/>
      <c r="C739" s="181"/>
      <c r="D739" s="181"/>
    </row>
    <row r="740" spans="1:4" ht="12.75" x14ac:dyDescent="0.2">
      <c r="A740" s="179"/>
      <c r="B740" s="180"/>
      <c r="C740" s="181"/>
      <c r="D740" s="181"/>
    </row>
    <row r="741" spans="1:4" ht="12.75" x14ac:dyDescent="0.2">
      <c r="A741" s="179"/>
      <c r="B741" s="180"/>
      <c r="C741" s="181"/>
      <c r="D741" s="181"/>
    </row>
    <row r="742" spans="1:4" ht="12.75" x14ac:dyDescent="0.2">
      <c r="A742" s="179"/>
      <c r="B742" s="180"/>
      <c r="C742" s="181"/>
      <c r="D742" s="181"/>
    </row>
    <row r="743" spans="1:4" ht="12.75" x14ac:dyDescent="0.2">
      <c r="A743" s="179"/>
      <c r="B743" s="180"/>
      <c r="C743" s="181"/>
      <c r="D743" s="181"/>
    </row>
    <row r="744" spans="1:4" ht="12.75" x14ac:dyDescent="0.2">
      <c r="A744" s="179"/>
      <c r="B744" s="180"/>
      <c r="C744" s="181"/>
      <c r="D744" s="181"/>
    </row>
    <row r="745" spans="1:4" ht="12.75" x14ac:dyDescent="0.2">
      <c r="A745" s="179"/>
      <c r="B745" s="180"/>
      <c r="C745" s="181"/>
      <c r="D745" s="181"/>
    </row>
    <row r="746" spans="1:4" ht="12.75" x14ac:dyDescent="0.2">
      <c r="A746" s="179"/>
      <c r="B746" s="180"/>
      <c r="C746" s="181"/>
      <c r="D746" s="181"/>
    </row>
    <row r="747" spans="1:4" ht="12.75" x14ac:dyDescent="0.2">
      <c r="A747" s="179"/>
      <c r="B747" s="180"/>
      <c r="C747" s="181"/>
      <c r="D747" s="181"/>
    </row>
    <row r="748" spans="1:4" ht="12.75" x14ac:dyDescent="0.2">
      <c r="A748" s="179"/>
      <c r="B748" s="180"/>
      <c r="C748" s="181"/>
      <c r="D748" s="181"/>
    </row>
    <row r="749" spans="1:4" ht="12.75" x14ac:dyDescent="0.2">
      <c r="A749" s="179"/>
      <c r="B749" s="180"/>
      <c r="C749" s="181"/>
      <c r="D749" s="181"/>
    </row>
    <row r="750" spans="1:4" ht="12.75" x14ac:dyDescent="0.2">
      <c r="A750" s="179"/>
      <c r="B750" s="180"/>
      <c r="C750" s="181"/>
      <c r="D750" s="181"/>
    </row>
    <row r="751" spans="1:4" ht="12.75" x14ac:dyDescent="0.2">
      <c r="A751" s="179"/>
      <c r="B751" s="180"/>
      <c r="C751" s="181"/>
      <c r="D751" s="181"/>
    </row>
    <row r="752" spans="1:4" ht="12.75" x14ac:dyDescent="0.2">
      <c r="A752" s="179"/>
      <c r="B752" s="180"/>
      <c r="C752" s="181"/>
      <c r="D752" s="181"/>
    </row>
    <row r="753" spans="1:4" ht="12.75" x14ac:dyDescent="0.2">
      <c r="A753" s="179"/>
      <c r="B753" s="180"/>
      <c r="C753" s="181"/>
      <c r="D753" s="181"/>
    </row>
    <row r="754" spans="1:4" ht="12.75" x14ac:dyDescent="0.2">
      <c r="A754" s="179"/>
      <c r="B754" s="180"/>
      <c r="C754" s="181"/>
      <c r="D754" s="181"/>
    </row>
    <row r="755" spans="1:4" ht="12.75" x14ac:dyDescent="0.2">
      <c r="A755" s="179"/>
      <c r="B755" s="180"/>
      <c r="C755" s="181"/>
      <c r="D755" s="181"/>
    </row>
    <row r="756" spans="1:4" ht="12.75" x14ac:dyDescent="0.2">
      <c r="A756" s="179"/>
      <c r="B756" s="180"/>
      <c r="C756" s="181"/>
      <c r="D756" s="181"/>
    </row>
    <row r="757" spans="1:4" ht="12.75" x14ac:dyDescent="0.2">
      <c r="A757" s="179"/>
      <c r="B757" s="180"/>
      <c r="C757" s="181"/>
      <c r="D757" s="181"/>
    </row>
    <row r="758" spans="1:4" ht="12.75" x14ac:dyDescent="0.2">
      <c r="A758" s="179"/>
      <c r="B758" s="180"/>
      <c r="C758" s="181"/>
      <c r="D758" s="181"/>
    </row>
    <row r="759" spans="1:4" ht="12.75" x14ac:dyDescent="0.2">
      <c r="A759" s="179"/>
      <c r="B759" s="180"/>
      <c r="C759" s="181"/>
      <c r="D759" s="181"/>
    </row>
    <row r="760" spans="1:4" ht="12.75" x14ac:dyDescent="0.2">
      <c r="A760" s="179"/>
      <c r="B760" s="180"/>
      <c r="C760" s="181"/>
      <c r="D760" s="181"/>
    </row>
    <row r="761" spans="1:4" ht="12.75" x14ac:dyDescent="0.2">
      <c r="A761" s="179"/>
      <c r="B761" s="180"/>
      <c r="C761" s="181"/>
      <c r="D761" s="181"/>
    </row>
    <row r="762" spans="1:4" ht="12.75" x14ac:dyDescent="0.2">
      <c r="A762" s="179"/>
      <c r="B762" s="180"/>
      <c r="C762" s="181"/>
      <c r="D762" s="181"/>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7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26" customWidth="1"/>
    <col min="2" max="2" width="37.42578125" style="126" bestFit="1" customWidth="1"/>
    <col min="3" max="3" width="19" style="127" customWidth="1"/>
    <col min="4" max="4" width="5.28515625" style="126" bestFit="1" customWidth="1"/>
    <col min="5" max="5" width="4.7109375" style="126" customWidth="1"/>
    <col min="6" max="6" width="29.140625" style="126" bestFit="1" customWidth="1"/>
    <col min="7" max="7" width="11.5703125" style="126"/>
    <col min="8" max="8" width="64.5703125" style="126" bestFit="1" customWidth="1"/>
    <col min="9" max="16384" width="11.5703125" style="126"/>
  </cols>
  <sheetData>
    <row r="1" spans="1:8" ht="26.25" customHeight="1" x14ac:dyDescent="0.35">
      <c r="A1" s="129" t="s">
        <v>30</v>
      </c>
      <c r="H1" s="128"/>
    </row>
    <row r="2" spans="1:8" ht="12.75" customHeight="1" x14ac:dyDescent="0.2">
      <c r="A2" s="129"/>
    </row>
    <row r="3" spans="1:8" ht="12.75" customHeight="1" x14ac:dyDescent="0.2">
      <c r="A3" s="129"/>
    </row>
    <row r="4" spans="1:8" ht="12.75" customHeight="1" x14ac:dyDescent="0.2">
      <c r="A4" s="129"/>
    </row>
    <row r="5" spans="1:8" ht="12.75" customHeight="1" x14ac:dyDescent="0.2">
      <c r="A5" s="129"/>
    </row>
    <row r="6" spans="1:8" ht="12.75" customHeight="1" x14ac:dyDescent="0.2">
      <c r="A6" s="129"/>
    </row>
    <row r="7" spans="1:8" ht="12.75" customHeight="1" x14ac:dyDescent="0.2">
      <c r="A7" s="129"/>
    </row>
    <row r="8" spans="1:8" ht="12.75" customHeight="1" x14ac:dyDescent="0.2">
      <c r="A8" s="129"/>
    </row>
    <row r="9" spans="1:8" ht="12.75" customHeight="1" x14ac:dyDescent="0.2">
      <c r="A9" s="129"/>
    </row>
    <row r="10" spans="1:8" ht="12.75" customHeight="1" x14ac:dyDescent="0.2">
      <c r="A10" s="129"/>
    </row>
    <row r="11" spans="1:8" ht="12.75" customHeight="1" x14ac:dyDescent="0.2">
      <c r="A11" s="129"/>
    </row>
    <row r="12" spans="1:8" ht="12.75" customHeight="1" x14ac:dyDescent="0.2">
      <c r="A12" s="129"/>
    </row>
    <row r="13" spans="1:8" ht="12.75" customHeight="1" x14ac:dyDescent="0.2">
      <c r="A13" s="129"/>
    </row>
    <row r="14" spans="1:8" ht="12.75" customHeight="1" x14ac:dyDescent="0.2">
      <c r="A14" s="129"/>
    </row>
    <row r="15" spans="1:8" ht="12.75" customHeight="1" x14ac:dyDescent="0.2">
      <c r="A15" s="129"/>
    </row>
    <row r="16" spans="1:8" ht="12.75" customHeight="1" x14ac:dyDescent="0.2">
      <c r="A16" s="129"/>
    </row>
    <row r="17" spans="1:8" ht="12.75" customHeight="1" x14ac:dyDescent="0.2">
      <c r="A17" s="129"/>
    </row>
    <row r="18" spans="1:8" ht="12.75" customHeight="1" x14ac:dyDescent="0.2">
      <c r="A18" s="129"/>
    </row>
    <row r="19" spans="1:8" ht="12.75" customHeight="1" x14ac:dyDescent="0.2">
      <c r="A19" s="129"/>
    </row>
    <row r="20" spans="1:8" ht="12.75" customHeight="1" x14ac:dyDescent="0.2">
      <c r="A20" s="129"/>
    </row>
    <row r="21" spans="1:8" ht="12.75" customHeight="1" x14ac:dyDescent="0.2">
      <c r="A21" s="129"/>
    </row>
    <row r="22" spans="1:8" ht="12.75" customHeight="1" x14ac:dyDescent="0.2">
      <c r="A22" s="129"/>
    </row>
    <row r="23" spans="1:8" ht="12.75" customHeight="1" x14ac:dyDescent="0.2">
      <c r="A23" s="129"/>
    </row>
    <row r="24" spans="1:8" ht="12.75" customHeight="1" x14ac:dyDescent="0.2">
      <c r="A24" s="129"/>
    </row>
    <row r="25" spans="1:8" ht="12.75" customHeight="1" x14ac:dyDescent="0.2">
      <c r="A25" s="129"/>
    </row>
    <row r="26" spans="1:8" ht="12.75" customHeight="1" x14ac:dyDescent="0.2">
      <c r="A26" s="129"/>
    </row>
    <row r="27" spans="1:8" ht="12.75" customHeight="1" x14ac:dyDescent="0.2">
      <c r="A27" s="129"/>
    </row>
    <row r="28" spans="1:8" s="131" customFormat="1" ht="51" x14ac:dyDescent="0.2">
      <c r="A28" s="51" t="s">
        <v>209</v>
      </c>
      <c r="B28" s="51" t="s">
        <v>210</v>
      </c>
      <c r="C28" s="51" t="s">
        <v>437</v>
      </c>
      <c r="D28" s="130"/>
      <c r="E28" s="130"/>
      <c r="F28" s="51" t="s">
        <v>438</v>
      </c>
      <c r="G28" s="51" t="s">
        <v>439</v>
      </c>
      <c r="H28" s="51" t="s">
        <v>440</v>
      </c>
    </row>
    <row r="29" spans="1:8" x14ac:dyDescent="0.2">
      <c r="A29" s="136">
        <v>3</v>
      </c>
      <c r="B29" s="132" t="s">
        <v>211</v>
      </c>
      <c r="C29" s="135" t="s">
        <v>446</v>
      </c>
      <c r="F29" s="126" t="s">
        <v>443</v>
      </c>
      <c r="G29" s="133">
        <v>43626</v>
      </c>
      <c r="H29" s="126" t="s">
        <v>444</v>
      </c>
    </row>
    <row r="30" spans="1:8" x14ac:dyDescent="0.2">
      <c r="A30" s="136">
        <v>4</v>
      </c>
      <c r="B30" s="132" t="s">
        <v>211</v>
      </c>
      <c r="C30" s="135" t="s">
        <v>446</v>
      </c>
      <c r="F30" s="126" t="s">
        <v>448</v>
      </c>
      <c r="G30" s="133">
        <v>43626</v>
      </c>
      <c r="H30" s="126" t="s">
        <v>444</v>
      </c>
    </row>
    <row r="31" spans="1:8" x14ac:dyDescent="0.2">
      <c r="A31" s="136">
        <v>5</v>
      </c>
      <c r="B31" s="132" t="s">
        <v>212</v>
      </c>
      <c r="C31" s="135" t="s">
        <v>446</v>
      </c>
      <c r="F31" s="126" t="s">
        <v>447</v>
      </c>
      <c r="G31" s="133">
        <v>43626</v>
      </c>
      <c r="H31" s="126" t="s">
        <v>444</v>
      </c>
    </row>
    <row r="32" spans="1:8" x14ac:dyDescent="0.2">
      <c r="A32" s="136">
        <v>6</v>
      </c>
      <c r="B32" s="132" t="s">
        <v>213</v>
      </c>
      <c r="C32" s="135" t="s">
        <v>446</v>
      </c>
      <c r="F32" s="126" t="s">
        <v>449</v>
      </c>
      <c r="G32" s="133">
        <v>43626</v>
      </c>
      <c r="H32" s="126" t="s">
        <v>450</v>
      </c>
    </row>
    <row r="33" spans="1:8" x14ac:dyDescent="0.2">
      <c r="A33" s="136">
        <v>7</v>
      </c>
      <c r="B33" s="132" t="s">
        <v>213</v>
      </c>
      <c r="C33" s="135" t="s">
        <v>446</v>
      </c>
      <c r="G33" s="133"/>
      <c r="H33" s="134"/>
    </row>
    <row r="34" spans="1:8" x14ac:dyDescent="0.2">
      <c r="A34" s="136">
        <v>8</v>
      </c>
      <c r="B34" s="132" t="s">
        <v>213</v>
      </c>
      <c r="C34" s="135" t="s">
        <v>446</v>
      </c>
      <c r="F34" s="134"/>
      <c r="G34" s="133"/>
    </row>
    <row r="35" spans="1:8" x14ac:dyDescent="0.2">
      <c r="A35" s="136">
        <v>9</v>
      </c>
      <c r="B35" s="132" t="s">
        <v>213</v>
      </c>
      <c r="C35" s="135" t="s">
        <v>446</v>
      </c>
      <c r="G35" s="133"/>
      <c r="H35" s="134"/>
    </row>
    <row r="36" spans="1:8" x14ac:dyDescent="0.2">
      <c r="A36" s="136">
        <v>10</v>
      </c>
      <c r="B36" s="132" t="s">
        <v>213</v>
      </c>
      <c r="C36" s="135" t="s">
        <v>446</v>
      </c>
      <c r="G36" s="133"/>
      <c r="H36" s="134"/>
    </row>
    <row r="37" spans="1:8" x14ac:dyDescent="0.2">
      <c r="A37" s="136">
        <v>11</v>
      </c>
      <c r="B37" s="132" t="s">
        <v>213</v>
      </c>
      <c r="C37" s="135" t="s">
        <v>446</v>
      </c>
      <c r="G37" s="133"/>
    </row>
    <row r="38" spans="1:8" x14ac:dyDescent="0.2">
      <c r="A38" s="136">
        <v>12</v>
      </c>
      <c r="B38" s="132" t="s">
        <v>213</v>
      </c>
      <c r="C38" s="135" t="s">
        <v>446</v>
      </c>
      <c r="G38" s="133"/>
    </row>
    <row r="39" spans="1:8" x14ac:dyDescent="0.2">
      <c r="A39" s="136">
        <v>13</v>
      </c>
      <c r="B39" s="132" t="s">
        <v>214</v>
      </c>
      <c r="C39" s="135" t="s">
        <v>446</v>
      </c>
      <c r="G39" s="133"/>
    </row>
    <row r="40" spans="1:8" x14ac:dyDescent="0.2">
      <c r="A40" s="136">
        <v>15</v>
      </c>
      <c r="B40" s="132" t="s">
        <v>214</v>
      </c>
      <c r="C40" s="135" t="s">
        <v>446</v>
      </c>
      <c r="F40" s="134"/>
      <c r="G40" s="133"/>
      <c r="H40" s="134"/>
    </row>
    <row r="41" spans="1:8" x14ac:dyDescent="0.2">
      <c r="A41" s="136">
        <v>16</v>
      </c>
      <c r="B41" s="132" t="s">
        <v>215</v>
      </c>
      <c r="C41" s="135" t="s">
        <v>446</v>
      </c>
      <c r="G41" s="133"/>
      <c r="H41" s="134"/>
    </row>
    <row r="42" spans="1:8" x14ac:dyDescent="0.2">
      <c r="A42" s="136">
        <v>17</v>
      </c>
      <c r="B42" s="132" t="s">
        <v>215</v>
      </c>
      <c r="C42" s="135" t="s">
        <v>446</v>
      </c>
      <c r="G42" s="133"/>
    </row>
    <row r="43" spans="1:8" x14ac:dyDescent="0.2">
      <c r="A43" s="136">
        <v>18</v>
      </c>
      <c r="B43" s="132" t="s">
        <v>215</v>
      </c>
      <c r="C43" s="135" t="s">
        <v>446</v>
      </c>
      <c r="G43" s="133"/>
    </row>
    <row r="44" spans="1:8" x14ac:dyDescent="0.2">
      <c r="A44" s="136">
        <v>19</v>
      </c>
      <c r="B44" s="132" t="s">
        <v>215</v>
      </c>
      <c r="C44" s="135" t="s">
        <v>446</v>
      </c>
      <c r="G44" s="133"/>
    </row>
    <row r="45" spans="1:8" x14ac:dyDescent="0.2">
      <c r="A45" s="136">
        <v>20</v>
      </c>
      <c r="B45" s="132" t="s">
        <v>215</v>
      </c>
      <c r="C45" s="135" t="s">
        <v>446</v>
      </c>
      <c r="G45" s="133"/>
    </row>
    <row r="46" spans="1:8" x14ac:dyDescent="0.2">
      <c r="A46" s="136">
        <v>21</v>
      </c>
      <c r="B46" s="132" t="s">
        <v>215</v>
      </c>
      <c r="C46" s="135" t="s">
        <v>446</v>
      </c>
      <c r="G46" s="133"/>
    </row>
    <row r="47" spans="1:8" x14ac:dyDescent="0.2">
      <c r="A47" s="136">
        <v>22</v>
      </c>
      <c r="B47" s="132" t="s">
        <v>215</v>
      </c>
      <c r="C47" s="135" t="s">
        <v>446</v>
      </c>
      <c r="G47" s="133"/>
    </row>
    <row r="48" spans="1:8" x14ac:dyDescent="0.2">
      <c r="A48" s="136">
        <v>23</v>
      </c>
      <c r="B48" s="132" t="s">
        <v>216</v>
      </c>
      <c r="C48" s="135" t="s">
        <v>446</v>
      </c>
      <c r="G48" s="133"/>
    </row>
    <row r="49" spans="1:8" x14ac:dyDescent="0.2">
      <c r="A49" s="136">
        <v>24</v>
      </c>
      <c r="B49" s="132" t="s">
        <v>216</v>
      </c>
      <c r="C49" s="135" t="s">
        <v>446</v>
      </c>
      <c r="G49" s="133"/>
    </row>
    <row r="50" spans="1:8" x14ac:dyDescent="0.2">
      <c r="A50" s="136">
        <v>25</v>
      </c>
      <c r="B50" s="132" t="s">
        <v>216</v>
      </c>
      <c r="C50" s="135" t="s">
        <v>446</v>
      </c>
      <c r="G50" s="133"/>
    </row>
    <row r="51" spans="1:8" x14ac:dyDescent="0.2">
      <c r="A51" s="136">
        <v>26</v>
      </c>
      <c r="B51" s="132" t="s">
        <v>216</v>
      </c>
      <c r="C51" s="135" t="s">
        <v>446</v>
      </c>
      <c r="G51" s="133"/>
    </row>
    <row r="52" spans="1:8" x14ac:dyDescent="0.2">
      <c r="A52" s="136">
        <v>28</v>
      </c>
      <c r="B52" s="132" t="s">
        <v>216</v>
      </c>
      <c r="C52" s="135" t="s">
        <v>446</v>
      </c>
      <c r="G52" s="133"/>
    </row>
    <row r="53" spans="1:8" x14ac:dyDescent="0.2">
      <c r="A53" s="136">
        <v>29</v>
      </c>
      <c r="B53" s="132" t="s">
        <v>216</v>
      </c>
      <c r="C53" s="135" t="s">
        <v>446</v>
      </c>
      <c r="G53" s="133"/>
    </row>
    <row r="54" spans="1:8" x14ac:dyDescent="0.2">
      <c r="A54" s="136">
        <v>30</v>
      </c>
      <c r="B54" s="132" t="s">
        <v>216</v>
      </c>
      <c r="C54" s="135" t="s">
        <v>446</v>
      </c>
      <c r="G54" s="133"/>
    </row>
    <row r="55" spans="1:8" x14ac:dyDescent="0.2">
      <c r="A55" s="136">
        <v>31</v>
      </c>
      <c r="B55" s="132" t="s">
        <v>216</v>
      </c>
      <c r="C55" s="135" t="s">
        <v>446</v>
      </c>
      <c r="G55" s="133"/>
    </row>
    <row r="56" spans="1:8" x14ac:dyDescent="0.2">
      <c r="A56" s="136">
        <v>32</v>
      </c>
      <c r="B56" s="132" t="s">
        <v>216</v>
      </c>
      <c r="C56" s="135" t="s">
        <v>446</v>
      </c>
      <c r="F56" s="134"/>
      <c r="G56" s="133"/>
      <c r="H56" s="134"/>
    </row>
    <row r="57" spans="1:8" x14ac:dyDescent="0.2">
      <c r="A57" s="136">
        <v>33</v>
      </c>
      <c r="B57" s="132" t="s">
        <v>216</v>
      </c>
      <c r="C57" s="135" t="s">
        <v>446</v>
      </c>
      <c r="F57" s="134"/>
      <c r="G57" s="133"/>
      <c r="H57" s="134"/>
    </row>
    <row r="58" spans="1:8" x14ac:dyDescent="0.2">
      <c r="A58" s="136">
        <v>34</v>
      </c>
      <c r="B58" s="132" t="s">
        <v>216</v>
      </c>
      <c r="C58" s="135" t="s">
        <v>446</v>
      </c>
      <c r="F58" s="134"/>
      <c r="G58" s="133"/>
      <c r="H58" s="134"/>
    </row>
    <row r="59" spans="1:8" x14ac:dyDescent="0.2">
      <c r="A59" s="136">
        <v>35</v>
      </c>
      <c r="B59" s="132" t="s">
        <v>216</v>
      </c>
      <c r="C59" s="135" t="s">
        <v>446</v>
      </c>
      <c r="F59" s="134"/>
      <c r="G59" s="133"/>
      <c r="H59" s="134"/>
    </row>
    <row r="60" spans="1:8" x14ac:dyDescent="0.2">
      <c r="A60" s="136">
        <v>36</v>
      </c>
      <c r="B60" s="132" t="s">
        <v>216</v>
      </c>
      <c r="C60" s="135" t="s">
        <v>446</v>
      </c>
      <c r="F60" s="134"/>
      <c r="G60" s="133"/>
      <c r="H60" s="134"/>
    </row>
    <row r="61" spans="1:8" x14ac:dyDescent="0.2">
      <c r="A61" s="136">
        <v>37</v>
      </c>
      <c r="B61" s="132" t="s">
        <v>216</v>
      </c>
      <c r="C61" s="135" t="s">
        <v>446</v>
      </c>
      <c r="F61" s="134"/>
      <c r="G61" s="133"/>
      <c r="H61" s="134"/>
    </row>
    <row r="62" spans="1:8" x14ac:dyDescent="0.2">
      <c r="A62" s="136">
        <v>38</v>
      </c>
      <c r="B62" s="132" t="s">
        <v>216</v>
      </c>
      <c r="C62" s="135" t="s">
        <v>446</v>
      </c>
      <c r="F62" s="134"/>
      <c r="G62" s="133"/>
      <c r="H62" s="134"/>
    </row>
    <row r="63" spans="1:8" x14ac:dyDescent="0.2">
      <c r="A63" s="136">
        <v>39</v>
      </c>
      <c r="B63" s="132" t="s">
        <v>216</v>
      </c>
      <c r="C63" s="135" t="s">
        <v>446</v>
      </c>
      <c r="F63" s="134"/>
      <c r="G63" s="133"/>
      <c r="H63" s="134"/>
    </row>
    <row r="64" spans="1:8" x14ac:dyDescent="0.2">
      <c r="A64" s="136">
        <v>40</v>
      </c>
      <c r="B64" s="132" t="s">
        <v>215</v>
      </c>
      <c r="C64" s="135" t="s">
        <v>446</v>
      </c>
      <c r="F64" s="134"/>
      <c r="G64" s="133"/>
      <c r="H64" s="134"/>
    </row>
    <row r="65" spans="1:8" x14ac:dyDescent="0.2">
      <c r="A65" s="136">
        <v>41</v>
      </c>
      <c r="B65" s="132" t="s">
        <v>217</v>
      </c>
      <c r="C65" s="135" t="s">
        <v>446</v>
      </c>
      <c r="F65" s="134"/>
      <c r="G65" s="133"/>
      <c r="H65" s="134"/>
    </row>
    <row r="66" spans="1:8" x14ac:dyDescent="0.2">
      <c r="A66" s="136">
        <v>42</v>
      </c>
      <c r="B66" s="132" t="s">
        <v>218</v>
      </c>
      <c r="C66" s="135" t="s">
        <v>446</v>
      </c>
      <c r="F66" s="134"/>
      <c r="G66" s="133"/>
      <c r="H66" s="134"/>
    </row>
    <row r="67" spans="1:8" x14ac:dyDescent="0.2">
      <c r="A67" s="136">
        <v>43</v>
      </c>
      <c r="B67" s="132" t="s">
        <v>218</v>
      </c>
      <c r="C67" s="135" t="s">
        <v>446</v>
      </c>
      <c r="F67" s="134"/>
      <c r="G67" s="133"/>
      <c r="H67" s="134"/>
    </row>
    <row r="68" spans="1:8" x14ac:dyDescent="0.2">
      <c r="A68" s="136">
        <v>44</v>
      </c>
      <c r="B68" s="132" t="s">
        <v>217</v>
      </c>
      <c r="C68" s="135" t="s">
        <v>446</v>
      </c>
      <c r="F68" s="134"/>
      <c r="G68" s="133"/>
      <c r="H68" s="134"/>
    </row>
    <row r="69" spans="1:8" x14ac:dyDescent="0.2">
      <c r="A69" s="136">
        <v>45</v>
      </c>
      <c r="B69" s="132" t="s">
        <v>219</v>
      </c>
      <c r="C69" s="135" t="s">
        <v>446</v>
      </c>
      <c r="F69" s="134"/>
      <c r="G69" s="133"/>
      <c r="H69" s="134"/>
    </row>
    <row r="70" spans="1:8" x14ac:dyDescent="0.2">
      <c r="A70" s="136">
        <v>46</v>
      </c>
      <c r="B70" s="132" t="s">
        <v>220</v>
      </c>
      <c r="C70" s="135" t="s">
        <v>446</v>
      </c>
      <c r="F70" s="134"/>
      <c r="G70" s="133"/>
      <c r="H70" s="134"/>
    </row>
    <row r="71" spans="1:8" x14ac:dyDescent="0.2">
      <c r="A71" s="136">
        <v>47</v>
      </c>
      <c r="B71" s="132" t="s">
        <v>221</v>
      </c>
      <c r="C71" s="135" t="s">
        <v>446</v>
      </c>
      <c r="F71" s="134"/>
      <c r="G71" s="133"/>
      <c r="H71" s="134"/>
    </row>
    <row r="72" spans="1:8" x14ac:dyDescent="0.2">
      <c r="A72" s="136">
        <v>48</v>
      </c>
      <c r="B72" s="132" t="s">
        <v>222</v>
      </c>
      <c r="C72" s="135" t="s">
        <v>446</v>
      </c>
      <c r="F72" s="134"/>
      <c r="G72" s="133"/>
      <c r="H72" s="134"/>
    </row>
    <row r="73" spans="1:8" x14ac:dyDescent="0.2">
      <c r="A73" s="136">
        <v>49</v>
      </c>
      <c r="B73" s="132" t="s">
        <v>215</v>
      </c>
      <c r="C73" s="135" t="s">
        <v>446</v>
      </c>
      <c r="F73" s="134"/>
      <c r="G73" s="133"/>
      <c r="H73" s="134"/>
    </row>
    <row r="74" spans="1:8" x14ac:dyDescent="0.2">
      <c r="A74" s="136">
        <v>50</v>
      </c>
      <c r="B74" s="132" t="s">
        <v>223</v>
      </c>
      <c r="C74" s="135" t="s">
        <v>446</v>
      </c>
      <c r="F74" s="134"/>
      <c r="G74" s="133"/>
      <c r="H74" s="134"/>
    </row>
    <row r="75" spans="1:8" x14ac:dyDescent="0.2">
      <c r="A75" s="136">
        <v>51</v>
      </c>
      <c r="B75" s="132" t="s">
        <v>224</v>
      </c>
      <c r="C75" s="135" t="s">
        <v>445</v>
      </c>
      <c r="F75" s="134"/>
      <c r="G75" s="133"/>
      <c r="H75" s="134"/>
    </row>
    <row r="76" spans="1:8" x14ac:dyDescent="0.2">
      <c r="A76" s="136">
        <v>52</v>
      </c>
      <c r="B76" s="132" t="s">
        <v>225</v>
      </c>
      <c r="C76" s="135" t="s">
        <v>446</v>
      </c>
      <c r="F76" s="134"/>
      <c r="G76" s="133"/>
      <c r="H76" s="134"/>
    </row>
    <row r="77" spans="1:8" x14ac:dyDescent="0.2">
      <c r="A77" s="136">
        <v>53</v>
      </c>
      <c r="B77" s="132" t="s">
        <v>225</v>
      </c>
      <c r="C77" s="135" t="s">
        <v>446</v>
      </c>
      <c r="F77" s="134"/>
      <c r="G77" s="133"/>
      <c r="H77" s="134"/>
    </row>
    <row r="78" spans="1:8" x14ac:dyDescent="0.2">
      <c r="A78" s="136">
        <v>55</v>
      </c>
      <c r="B78" s="132" t="s">
        <v>225</v>
      </c>
      <c r="C78" s="135" t="s">
        <v>446</v>
      </c>
      <c r="F78" s="134"/>
      <c r="G78" s="133"/>
      <c r="H78" s="134"/>
    </row>
    <row r="79" spans="1:8" x14ac:dyDescent="0.2">
      <c r="A79" s="136">
        <v>56</v>
      </c>
      <c r="B79" s="132" t="s">
        <v>225</v>
      </c>
      <c r="C79" s="135" t="s">
        <v>446</v>
      </c>
      <c r="F79" s="134"/>
      <c r="G79" s="133"/>
      <c r="H79" s="134"/>
    </row>
    <row r="80" spans="1:8" x14ac:dyDescent="0.2">
      <c r="A80" s="136">
        <v>57</v>
      </c>
      <c r="B80" s="132" t="s">
        <v>225</v>
      </c>
      <c r="C80" s="135" t="s">
        <v>446</v>
      </c>
      <c r="F80" s="134"/>
      <c r="G80" s="133"/>
      <c r="H80" s="134"/>
    </row>
    <row r="81" spans="1:8" x14ac:dyDescent="0.2">
      <c r="A81" s="136">
        <v>58</v>
      </c>
      <c r="B81" s="132" t="s">
        <v>226</v>
      </c>
      <c r="C81" s="135" t="s">
        <v>445</v>
      </c>
      <c r="F81" s="134"/>
      <c r="G81" s="133"/>
      <c r="H81" s="134"/>
    </row>
    <row r="82" spans="1:8" x14ac:dyDescent="0.2">
      <c r="A82" s="136">
        <v>59</v>
      </c>
      <c r="B82" s="132" t="s">
        <v>225</v>
      </c>
      <c r="C82" s="135" t="s">
        <v>446</v>
      </c>
      <c r="F82" s="134"/>
      <c r="G82" s="133"/>
      <c r="H82" s="134"/>
    </row>
    <row r="83" spans="1:8" x14ac:dyDescent="0.2">
      <c r="A83" s="136">
        <v>60</v>
      </c>
      <c r="B83" s="132" t="s">
        <v>225</v>
      </c>
      <c r="C83" s="135" t="s">
        <v>446</v>
      </c>
      <c r="F83" s="134"/>
      <c r="G83" s="133"/>
      <c r="H83" s="134"/>
    </row>
    <row r="84" spans="1:8" x14ac:dyDescent="0.2">
      <c r="A84" s="136">
        <v>62</v>
      </c>
      <c r="B84" s="132" t="s">
        <v>227</v>
      </c>
      <c r="C84" s="135" t="s">
        <v>445</v>
      </c>
    </row>
    <row r="85" spans="1:8" x14ac:dyDescent="0.2">
      <c r="A85" s="136">
        <v>63</v>
      </c>
      <c r="B85" s="132" t="s">
        <v>218</v>
      </c>
      <c r="C85" s="135" t="s">
        <v>446</v>
      </c>
    </row>
    <row r="86" spans="1:8" x14ac:dyDescent="0.2">
      <c r="A86" s="136">
        <v>64</v>
      </c>
      <c r="B86" s="132" t="s">
        <v>225</v>
      </c>
      <c r="C86" s="135" t="s">
        <v>446</v>
      </c>
    </row>
    <row r="87" spans="1:8" x14ac:dyDescent="0.2">
      <c r="A87" s="136">
        <v>65</v>
      </c>
      <c r="B87" s="132" t="s">
        <v>228</v>
      </c>
      <c r="C87" s="135" t="s">
        <v>446</v>
      </c>
    </row>
    <row r="88" spans="1:8" x14ac:dyDescent="0.2">
      <c r="A88" s="136">
        <v>66</v>
      </c>
      <c r="B88" s="132" t="s">
        <v>228</v>
      </c>
      <c r="C88" s="135" t="s">
        <v>446</v>
      </c>
    </row>
    <row r="89" spans="1:8" x14ac:dyDescent="0.2">
      <c r="A89" s="136">
        <v>67</v>
      </c>
      <c r="B89" s="132" t="s">
        <v>229</v>
      </c>
      <c r="C89" s="135" t="s">
        <v>446</v>
      </c>
    </row>
    <row r="90" spans="1:8" x14ac:dyDescent="0.2">
      <c r="A90" s="136">
        <v>71</v>
      </c>
      <c r="B90" s="132" t="s">
        <v>229</v>
      </c>
      <c r="C90" s="135" t="s">
        <v>446</v>
      </c>
    </row>
    <row r="91" spans="1:8" x14ac:dyDescent="0.2">
      <c r="A91" s="136">
        <v>72</v>
      </c>
      <c r="B91" s="132" t="s">
        <v>229</v>
      </c>
      <c r="C91" s="135" t="s">
        <v>446</v>
      </c>
    </row>
    <row r="92" spans="1:8" x14ac:dyDescent="0.2">
      <c r="A92" s="136">
        <v>73</v>
      </c>
      <c r="B92" s="132" t="s">
        <v>229</v>
      </c>
      <c r="C92" s="135" t="s">
        <v>446</v>
      </c>
    </row>
    <row r="93" spans="1:8" x14ac:dyDescent="0.2">
      <c r="A93" s="136">
        <v>74</v>
      </c>
      <c r="B93" s="132" t="s">
        <v>230</v>
      </c>
      <c r="C93" s="135" t="s">
        <v>446</v>
      </c>
    </row>
    <row r="94" spans="1:8" x14ac:dyDescent="0.2">
      <c r="A94" s="136">
        <v>75</v>
      </c>
      <c r="B94" s="132" t="s">
        <v>231</v>
      </c>
      <c r="C94" s="135" t="s">
        <v>446</v>
      </c>
    </row>
    <row r="95" spans="1:8" x14ac:dyDescent="0.2">
      <c r="A95" s="136">
        <v>76</v>
      </c>
      <c r="B95" s="132" t="s">
        <v>231</v>
      </c>
      <c r="C95" s="135" t="s">
        <v>446</v>
      </c>
    </row>
    <row r="96" spans="1:8" x14ac:dyDescent="0.2">
      <c r="A96" s="136">
        <v>77</v>
      </c>
      <c r="B96" s="132" t="s">
        <v>231</v>
      </c>
      <c r="C96" s="135" t="s">
        <v>446</v>
      </c>
    </row>
    <row r="97" spans="1:3" x14ac:dyDescent="0.2">
      <c r="A97" s="136">
        <v>78</v>
      </c>
      <c r="B97" s="132" t="s">
        <v>232</v>
      </c>
      <c r="C97" s="135" t="s">
        <v>446</v>
      </c>
    </row>
    <row r="98" spans="1:3" x14ac:dyDescent="0.2">
      <c r="A98" s="136">
        <v>79</v>
      </c>
      <c r="B98" s="132" t="s">
        <v>233</v>
      </c>
      <c r="C98" s="135" t="s">
        <v>445</v>
      </c>
    </row>
    <row r="99" spans="1:3" x14ac:dyDescent="0.2">
      <c r="A99" s="136">
        <v>80</v>
      </c>
      <c r="B99" s="132" t="s">
        <v>234</v>
      </c>
      <c r="C99" s="135" t="s">
        <v>446</v>
      </c>
    </row>
    <row r="100" spans="1:3" x14ac:dyDescent="0.2">
      <c r="A100" s="136">
        <v>81</v>
      </c>
      <c r="B100" s="132" t="s">
        <v>235</v>
      </c>
      <c r="C100" s="135" t="s">
        <v>446</v>
      </c>
    </row>
    <row r="101" spans="1:3" x14ac:dyDescent="0.2">
      <c r="A101" s="136">
        <v>82</v>
      </c>
      <c r="B101" s="132" t="s">
        <v>236</v>
      </c>
      <c r="C101" s="135" t="s">
        <v>446</v>
      </c>
    </row>
    <row r="102" spans="1:3" x14ac:dyDescent="0.2">
      <c r="A102" s="136">
        <v>83</v>
      </c>
      <c r="B102" s="132" t="s">
        <v>236</v>
      </c>
      <c r="C102" s="135" t="s">
        <v>446</v>
      </c>
    </row>
    <row r="103" spans="1:3" x14ac:dyDescent="0.2">
      <c r="A103" s="136">
        <v>84</v>
      </c>
      <c r="B103" s="132" t="s">
        <v>236</v>
      </c>
      <c r="C103" s="135" t="s">
        <v>446</v>
      </c>
    </row>
    <row r="104" spans="1:3" x14ac:dyDescent="0.2">
      <c r="A104" s="136">
        <v>85</v>
      </c>
      <c r="B104" s="132" t="s">
        <v>236</v>
      </c>
      <c r="C104" s="135" t="s">
        <v>446</v>
      </c>
    </row>
    <row r="105" spans="1:3" x14ac:dyDescent="0.2">
      <c r="A105" s="136">
        <v>86</v>
      </c>
      <c r="B105" s="132" t="s">
        <v>236</v>
      </c>
      <c r="C105" s="135" t="s">
        <v>446</v>
      </c>
    </row>
    <row r="106" spans="1:3" x14ac:dyDescent="0.2">
      <c r="A106" s="136">
        <v>87</v>
      </c>
      <c r="B106" s="132" t="s">
        <v>236</v>
      </c>
      <c r="C106" s="135" t="s">
        <v>446</v>
      </c>
    </row>
    <row r="107" spans="1:3" x14ac:dyDescent="0.2">
      <c r="A107" s="136">
        <v>88</v>
      </c>
      <c r="B107" s="132" t="s">
        <v>236</v>
      </c>
      <c r="C107" s="135" t="s">
        <v>446</v>
      </c>
    </row>
    <row r="108" spans="1:3" x14ac:dyDescent="0.2">
      <c r="A108" s="136">
        <v>91</v>
      </c>
      <c r="B108" s="132" t="s">
        <v>237</v>
      </c>
      <c r="C108" s="135" t="s">
        <v>446</v>
      </c>
    </row>
    <row r="109" spans="1:3" x14ac:dyDescent="0.2">
      <c r="A109" s="136">
        <v>92</v>
      </c>
      <c r="B109" s="132" t="s">
        <v>237</v>
      </c>
      <c r="C109" s="135" t="s">
        <v>446</v>
      </c>
    </row>
    <row r="110" spans="1:3" x14ac:dyDescent="0.2">
      <c r="A110" s="136">
        <v>93</v>
      </c>
      <c r="B110" s="132" t="s">
        <v>238</v>
      </c>
      <c r="C110" s="135" t="s">
        <v>445</v>
      </c>
    </row>
    <row r="111" spans="1:3" x14ac:dyDescent="0.2">
      <c r="A111" s="136">
        <v>94</v>
      </c>
      <c r="B111" s="132" t="s">
        <v>237</v>
      </c>
      <c r="C111" s="135" t="s">
        <v>446</v>
      </c>
    </row>
    <row r="112" spans="1:3" x14ac:dyDescent="0.2">
      <c r="A112" s="136">
        <v>95</v>
      </c>
      <c r="B112" s="132" t="s">
        <v>237</v>
      </c>
      <c r="C112" s="135" t="s">
        <v>446</v>
      </c>
    </row>
    <row r="113" spans="1:3" x14ac:dyDescent="0.2">
      <c r="A113" s="136">
        <v>96</v>
      </c>
      <c r="B113" s="132" t="s">
        <v>237</v>
      </c>
      <c r="C113" s="135" t="s">
        <v>446</v>
      </c>
    </row>
    <row r="114" spans="1:3" x14ac:dyDescent="0.2">
      <c r="A114" s="136">
        <v>97</v>
      </c>
      <c r="B114" s="132" t="s">
        <v>239</v>
      </c>
      <c r="C114" s="135" t="s">
        <v>446</v>
      </c>
    </row>
    <row r="115" spans="1:3" x14ac:dyDescent="0.2">
      <c r="A115" s="136">
        <v>98</v>
      </c>
      <c r="B115" s="132" t="s">
        <v>240</v>
      </c>
      <c r="C115" s="135" t="s">
        <v>446</v>
      </c>
    </row>
    <row r="116" spans="1:3" x14ac:dyDescent="0.2">
      <c r="A116" s="136">
        <v>99</v>
      </c>
      <c r="B116" s="132" t="s">
        <v>241</v>
      </c>
      <c r="C116" s="135" t="s">
        <v>446</v>
      </c>
    </row>
    <row r="117" spans="1:3" x14ac:dyDescent="0.2">
      <c r="A117" s="136">
        <v>100</v>
      </c>
      <c r="B117" s="132" t="s">
        <v>241</v>
      </c>
      <c r="C117" s="135" t="s">
        <v>446</v>
      </c>
    </row>
    <row r="118" spans="1:3" x14ac:dyDescent="0.2">
      <c r="A118" s="136">
        <v>101</v>
      </c>
      <c r="B118" s="132" t="s">
        <v>242</v>
      </c>
      <c r="C118" s="135" t="s">
        <v>446</v>
      </c>
    </row>
    <row r="119" spans="1:3" x14ac:dyDescent="0.2">
      <c r="A119" s="136">
        <v>102</v>
      </c>
      <c r="B119" s="132" t="s">
        <v>242</v>
      </c>
      <c r="C119" s="135" t="s">
        <v>446</v>
      </c>
    </row>
    <row r="120" spans="1:3" x14ac:dyDescent="0.2">
      <c r="A120" s="136">
        <v>103</v>
      </c>
      <c r="B120" s="132" t="s">
        <v>242</v>
      </c>
      <c r="C120" s="135" t="s">
        <v>446</v>
      </c>
    </row>
    <row r="121" spans="1:3" x14ac:dyDescent="0.2">
      <c r="A121" s="136">
        <v>104</v>
      </c>
      <c r="B121" s="132" t="s">
        <v>243</v>
      </c>
      <c r="C121" s="135" t="s">
        <v>446</v>
      </c>
    </row>
    <row r="122" spans="1:3" x14ac:dyDescent="0.2">
      <c r="A122" s="136">
        <v>105</v>
      </c>
      <c r="B122" s="132" t="s">
        <v>243</v>
      </c>
      <c r="C122" s="135" t="s">
        <v>446</v>
      </c>
    </row>
    <row r="123" spans="1:3" x14ac:dyDescent="0.2">
      <c r="A123" s="136">
        <v>106</v>
      </c>
      <c r="B123" s="132" t="s">
        <v>243</v>
      </c>
      <c r="C123" s="135" t="s">
        <v>446</v>
      </c>
    </row>
    <row r="124" spans="1:3" x14ac:dyDescent="0.2">
      <c r="A124" s="136">
        <v>107</v>
      </c>
      <c r="B124" s="132" t="s">
        <v>243</v>
      </c>
      <c r="C124" s="135" t="s">
        <v>446</v>
      </c>
    </row>
    <row r="125" spans="1:3" x14ac:dyDescent="0.2">
      <c r="A125" s="136">
        <v>108</v>
      </c>
      <c r="B125" s="132" t="s">
        <v>243</v>
      </c>
      <c r="C125" s="135" t="s">
        <v>446</v>
      </c>
    </row>
    <row r="126" spans="1:3" x14ac:dyDescent="0.2">
      <c r="A126" s="136">
        <v>109</v>
      </c>
      <c r="B126" s="132" t="s">
        <v>243</v>
      </c>
      <c r="C126" s="135" t="s">
        <v>446</v>
      </c>
    </row>
    <row r="127" spans="1:3" x14ac:dyDescent="0.2">
      <c r="A127" s="136">
        <v>110</v>
      </c>
      <c r="B127" s="132" t="s">
        <v>243</v>
      </c>
      <c r="C127" s="135" t="s">
        <v>446</v>
      </c>
    </row>
    <row r="128" spans="1:3" x14ac:dyDescent="0.2">
      <c r="A128" s="136">
        <v>111</v>
      </c>
      <c r="B128" s="132" t="s">
        <v>244</v>
      </c>
      <c r="C128" s="135" t="s">
        <v>446</v>
      </c>
    </row>
    <row r="129" spans="1:3" x14ac:dyDescent="0.2">
      <c r="A129" s="136">
        <v>112</v>
      </c>
      <c r="B129" s="132" t="s">
        <v>245</v>
      </c>
      <c r="C129" s="135" t="s">
        <v>446</v>
      </c>
    </row>
    <row r="130" spans="1:3" x14ac:dyDescent="0.2">
      <c r="A130" s="136">
        <v>113</v>
      </c>
      <c r="B130" s="132" t="s">
        <v>245</v>
      </c>
      <c r="C130" s="135" t="s">
        <v>446</v>
      </c>
    </row>
    <row r="131" spans="1:3" x14ac:dyDescent="0.2">
      <c r="A131" s="136">
        <v>115</v>
      </c>
      <c r="B131" s="132" t="s">
        <v>245</v>
      </c>
      <c r="C131" s="135" t="s">
        <v>446</v>
      </c>
    </row>
    <row r="132" spans="1:3" x14ac:dyDescent="0.2">
      <c r="A132" s="136">
        <v>116</v>
      </c>
      <c r="B132" s="132" t="s">
        <v>245</v>
      </c>
      <c r="C132" s="135" t="s">
        <v>446</v>
      </c>
    </row>
    <row r="133" spans="1:3" x14ac:dyDescent="0.2">
      <c r="A133" s="136">
        <v>117</v>
      </c>
      <c r="B133" s="132" t="s">
        <v>245</v>
      </c>
      <c r="C133" s="135" t="s">
        <v>446</v>
      </c>
    </row>
    <row r="134" spans="1:3" x14ac:dyDescent="0.2">
      <c r="A134" s="136">
        <v>118</v>
      </c>
      <c r="B134" s="132" t="s">
        <v>246</v>
      </c>
      <c r="C134" s="135" t="s">
        <v>446</v>
      </c>
    </row>
    <row r="135" spans="1:3" x14ac:dyDescent="0.2">
      <c r="A135" s="136">
        <v>119</v>
      </c>
      <c r="B135" s="132" t="s">
        <v>246</v>
      </c>
      <c r="C135" s="135" t="s">
        <v>446</v>
      </c>
    </row>
    <row r="136" spans="1:3" x14ac:dyDescent="0.2">
      <c r="A136" s="136">
        <v>120</v>
      </c>
      <c r="B136" s="132" t="s">
        <v>218</v>
      </c>
      <c r="C136" s="135" t="s">
        <v>446</v>
      </c>
    </row>
    <row r="137" spans="1:3" x14ac:dyDescent="0.2">
      <c r="A137" s="136">
        <v>121</v>
      </c>
      <c r="B137" s="132" t="s">
        <v>247</v>
      </c>
      <c r="C137" s="135" t="s">
        <v>445</v>
      </c>
    </row>
    <row r="138" spans="1:3" x14ac:dyDescent="0.2">
      <c r="A138" s="136">
        <v>122</v>
      </c>
      <c r="B138" s="132" t="s">
        <v>248</v>
      </c>
      <c r="C138" s="135" t="s">
        <v>445</v>
      </c>
    </row>
    <row r="139" spans="1:3" x14ac:dyDescent="0.2">
      <c r="A139" s="136">
        <v>123</v>
      </c>
      <c r="B139" s="132" t="s">
        <v>249</v>
      </c>
      <c r="C139" s="135" t="s">
        <v>445</v>
      </c>
    </row>
    <row r="140" spans="1:3" x14ac:dyDescent="0.2">
      <c r="A140" s="136">
        <v>124</v>
      </c>
      <c r="B140" s="132" t="s">
        <v>249</v>
      </c>
      <c r="C140" s="135" t="s">
        <v>445</v>
      </c>
    </row>
    <row r="141" spans="1:3" x14ac:dyDescent="0.2">
      <c r="A141" s="136">
        <v>125</v>
      </c>
      <c r="B141" s="132" t="s">
        <v>249</v>
      </c>
      <c r="C141" s="135" t="s">
        <v>445</v>
      </c>
    </row>
    <row r="142" spans="1:3" x14ac:dyDescent="0.2">
      <c r="A142" s="136">
        <v>126</v>
      </c>
      <c r="B142" s="132" t="s">
        <v>250</v>
      </c>
      <c r="C142" s="135" t="s">
        <v>445</v>
      </c>
    </row>
    <row r="143" spans="1:3" x14ac:dyDescent="0.2">
      <c r="A143" s="136">
        <v>127</v>
      </c>
      <c r="B143" s="132" t="s">
        <v>251</v>
      </c>
      <c r="C143" s="135" t="s">
        <v>445</v>
      </c>
    </row>
    <row r="144" spans="1:3" x14ac:dyDescent="0.2">
      <c r="A144" s="136">
        <v>128</v>
      </c>
      <c r="B144" s="132" t="s">
        <v>252</v>
      </c>
      <c r="C144" s="135" t="s">
        <v>445</v>
      </c>
    </row>
    <row r="145" spans="1:3" x14ac:dyDescent="0.2">
      <c r="A145" s="136">
        <v>129</v>
      </c>
      <c r="B145" s="132" t="s">
        <v>251</v>
      </c>
      <c r="C145" s="135" t="s">
        <v>445</v>
      </c>
    </row>
    <row r="146" spans="1:3" x14ac:dyDescent="0.2">
      <c r="A146" s="136">
        <v>130</v>
      </c>
      <c r="B146" s="132" t="s">
        <v>253</v>
      </c>
      <c r="C146" s="135" t="s">
        <v>445</v>
      </c>
    </row>
    <row r="147" spans="1:3" x14ac:dyDescent="0.2">
      <c r="A147" s="136">
        <v>131</v>
      </c>
      <c r="B147" s="132" t="s">
        <v>253</v>
      </c>
      <c r="C147" s="135" t="s">
        <v>445</v>
      </c>
    </row>
    <row r="148" spans="1:3" x14ac:dyDescent="0.2">
      <c r="A148" s="136">
        <v>132</v>
      </c>
      <c r="B148" s="132" t="s">
        <v>254</v>
      </c>
      <c r="C148" s="135" t="s">
        <v>445</v>
      </c>
    </row>
    <row r="149" spans="1:3" x14ac:dyDescent="0.2">
      <c r="A149" s="136">
        <v>133</v>
      </c>
      <c r="B149" s="132" t="s">
        <v>254</v>
      </c>
      <c r="C149" s="135" t="s">
        <v>445</v>
      </c>
    </row>
    <row r="150" spans="1:3" x14ac:dyDescent="0.2">
      <c r="A150" s="136">
        <v>134</v>
      </c>
      <c r="B150" s="132" t="s">
        <v>254</v>
      </c>
      <c r="C150" s="135" t="s">
        <v>445</v>
      </c>
    </row>
    <row r="151" spans="1:3" x14ac:dyDescent="0.2">
      <c r="A151" s="136">
        <v>135</v>
      </c>
      <c r="B151" s="132" t="s">
        <v>254</v>
      </c>
      <c r="C151" s="135" t="s">
        <v>445</v>
      </c>
    </row>
    <row r="152" spans="1:3" x14ac:dyDescent="0.2">
      <c r="A152" s="136">
        <v>136</v>
      </c>
      <c r="B152" s="132" t="s">
        <v>254</v>
      </c>
      <c r="C152" s="135" t="s">
        <v>445</v>
      </c>
    </row>
    <row r="153" spans="1:3" x14ac:dyDescent="0.2">
      <c r="A153" s="136">
        <v>137</v>
      </c>
      <c r="B153" s="132" t="s">
        <v>254</v>
      </c>
      <c r="C153" s="135" t="s">
        <v>445</v>
      </c>
    </row>
    <row r="154" spans="1:3" x14ac:dyDescent="0.2">
      <c r="A154" s="136">
        <v>138</v>
      </c>
      <c r="B154" s="132" t="s">
        <v>254</v>
      </c>
      <c r="C154" s="135" t="s">
        <v>445</v>
      </c>
    </row>
    <row r="155" spans="1:3" x14ac:dyDescent="0.2">
      <c r="A155" s="136">
        <v>140</v>
      </c>
      <c r="B155" s="132" t="s">
        <v>238</v>
      </c>
      <c r="C155" s="135" t="s">
        <v>445</v>
      </c>
    </row>
    <row r="156" spans="1:3" x14ac:dyDescent="0.2">
      <c r="A156" s="136">
        <v>141</v>
      </c>
      <c r="B156" s="132" t="s">
        <v>255</v>
      </c>
      <c r="C156" s="135" t="s">
        <v>445</v>
      </c>
    </row>
    <row r="157" spans="1:3" x14ac:dyDescent="0.2">
      <c r="A157" s="136">
        <v>142</v>
      </c>
      <c r="B157" s="132" t="s">
        <v>255</v>
      </c>
      <c r="C157" s="135" t="s">
        <v>445</v>
      </c>
    </row>
    <row r="158" spans="1:3" x14ac:dyDescent="0.2">
      <c r="A158" s="136">
        <v>143</v>
      </c>
      <c r="B158" s="132" t="s">
        <v>241</v>
      </c>
      <c r="C158" s="135" t="s">
        <v>446</v>
      </c>
    </row>
    <row r="159" spans="1:3" x14ac:dyDescent="0.2">
      <c r="A159" s="136">
        <v>144</v>
      </c>
      <c r="B159" s="132" t="s">
        <v>256</v>
      </c>
      <c r="C159" s="135" t="s">
        <v>445</v>
      </c>
    </row>
    <row r="160" spans="1:3" x14ac:dyDescent="0.2">
      <c r="A160" s="136">
        <v>145</v>
      </c>
      <c r="B160" s="132" t="s">
        <v>256</v>
      </c>
      <c r="C160" s="135" t="s">
        <v>445</v>
      </c>
    </row>
    <row r="161" spans="1:3" x14ac:dyDescent="0.2">
      <c r="A161" s="136">
        <v>146</v>
      </c>
      <c r="B161" s="132" t="s">
        <v>256</v>
      </c>
      <c r="C161" s="135" t="s">
        <v>445</v>
      </c>
    </row>
    <row r="162" spans="1:3" x14ac:dyDescent="0.2">
      <c r="A162" s="136">
        <v>147</v>
      </c>
      <c r="B162" s="132" t="s">
        <v>256</v>
      </c>
      <c r="C162" s="135" t="s">
        <v>445</v>
      </c>
    </row>
    <row r="163" spans="1:3" x14ac:dyDescent="0.2">
      <c r="A163" s="136">
        <v>148</v>
      </c>
      <c r="B163" s="132" t="s">
        <v>257</v>
      </c>
      <c r="C163" s="135" t="s">
        <v>445</v>
      </c>
    </row>
    <row r="164" spans="1:3" x14ac:dyDescent="0.2">
      <c r="A164" s="136">
        <v>149</v>
      </c>
      <c r="B164" s="132" t="s">
        <v>258</v>
      </c>
      <c r="C164" s="135" t="s">
        <v>445</v>
      </c>
    </row>
    <row r="165" spans="1:3" x14ac:dyDescent="0.2">
      <c r="A165" s="136">
        <v>150</v>
      </c>
      <c r="B165" s="132" t="s">
        <v>250</v>
      </c>
      <c r="C165" s="135" t="s">
        <v>445</v>
      </c>
    </row>
    <row r="166" spans="1:3" x14ac:dyDescent="0.2">
      <c r="A166" s="136">
        <v>151</v>
      </c>
      <c r="B166" s="132" t="s">
        <v>250</v>
      </c>
      <c r="C166" s="135" t="s">
        <v>445</v>
      </c>
    </row>
    <row r="167" spans="1:3" x14ac:dyDescent="0.2">
      <c r="A167" s="136">
        <v>152</v>
      </c>
      <c r="B167" s="132" t="s">
        <v>250</v>
      </c>
      <c r="C167" s="135" t="s">
        <v>445</v>
      </c>
    </row>
    <row r="168" spans="1:3" x14ac:dyDescent="0.2">
      <c r="A168" s="136">
        <v>153</v>
      </c>
      <c r="B168" s="132" t="s">
        <v>250</v>
      </c>
      <c r="C168" s="135" t="s">
        <v>445</v>
      </c>
    </row>
    <row r="169" spans="1:3" x14ac:dyDescent="0.2">
      <c r="A169" s="136">
        <v>154</v>
      </c>
      <c r="B169" s="132" t="s">
        <v>250</v>
      </c>
      <c r="C169" s="135" t="s">
        <v>445</v>
      </c>
    </row>
    <row r="170" spans="1:3" x14ac:dyDescent="0.2">
      <c r="A170" s="136">
        <v>155</v>
      </c>
      <c r="B170" s="132" t="s">
        <v>238</v>
      </c>
      <c r="C170" s="135" t="s">
        <v>446</v>
      </c>
    </row>
    <row r="171" spans="1:3" x14ac:dyDescent="0.2">
      <c r="A171" s="136">
        <v>156</v>
      </c>
      <c r="B171" s="132" t="s">
        <v>250</v>
      </c>
      <c r="C171" s="135" t="s">
        <v>445</v>
      </c>
    </row>
    <row r="172" spans="1:3" x14ac:dyDescent="0.2">
      <c r="A172" s="136">
        <v>157</v>
      </c>
      <c r="B172" s="132" t="s">
        <v>250</v>
      </c>
      <c r="C172" s="135" t="s">
        <v>445</v>
      </c>
    </row>
    <row r="173" spans="1:3" x14ac:dyDescent="0.2">
      <c r="A173" s="136">
        <v>158</v>
      </c>
      <c r="B173" s="132" t="s">
        <v>250</v>
      </c>
      <c r="C173" s="135" t="s">
        <v>445</v>
      </c>
    </row>
    <row r="174" spans="1:3" x14ac:dyDescent="0.2">
      <c r="A174" s="136">
        <v>159</v>
      </c>
      <c r="B174" s="132" t="s">
        <v>225</v>
      </c>
      <c r="C174" s="135" t="s">
        <v>446</v>
      </c>
    </row>
    <row r="175" spans="1:3" x14ac:dyDescent="0.2">
      <c r="A175" s="136">
        <v>160</v>
      </c>
      <c r="B175" s="132" t="s">
        <v>250</v>
      </c>
      <c r="C175" s="135" t="s">
        <v>445</v>
      </c>
    </row>
    <row r="176" spans="1:3" x14ac:dyDescent="0.2">
      <c r="A176" s="136">
        <v>161</v>
      </c>
      <c r="B176" s="132" t="s">
        <v>250</v>
      </c>
      <c r="C176" s="135" t="s">
        <v>445</v>
      </c>
    </row>
    <row r="177" spans="1:3" x14ac:dyDescent="0.2">
      <c r="A177" s="136">
        <v>162</v>
      </c>
      <c r="B177" s="132" t="s">
        <v>250</v>
      </c>
      <c r="C177" s="135" t="s">
        <v>445</v>
      </c>
    </row>
    <row r="178" spans="1:3" x14ac:dyDescent="0.2">
      <c r="A178" s="136">
        <v>163</v>
      </c>
      <c r="B178" s="132" t="s">
        <v>250</v>
      </c>
      <c r="C178" s="135" t="s">
        <v>445</v>
      </c>
    </row>
    <row r="179" spans="1:3" x14ac:dyDescent="0.2">
      <c r="A179" s="136">
        <v>164</v>
      </c>
      <c r="B179" s="132" t="s">
        <v>250</v>
      </c>
      <c r="C179" s="135" t="s">
        <v>445</v>
      </c>
    </row>
    <row r="180" spans="1:3" x14ac:dyDescent="0.2">
      <c r="A180" s="136">
        <v>165</v>
      </c>
      <c r="B180" s="132" t="s">
        <v>250</v>
      </c>
      <c r="C180" s="135" t="s">
        <v>445</v>
      </c>
    </row>
    <row r="181" spans="1:3" x14ac:dyDescent="0.2">
      <c r="A181" s="136">
        <v>166</v>
      </c>
      <c r="B181" s="132" t="s">
        <v>250</v>
      </c>
      <c r="C181" s="135" t="s">
        <v>445</v>
      </c>
    </row>
    <row r="182" spans="1:3" x14ac:dyDescent="0.2">
      <c r="A182" s="136">
        <v>167</v>
      </c>
      <c r="B182" s="132" t="s">
        <v>250</v>
      </c>
      <c r="C182" s="135" t="s">
        <v>445</v>
      </c>
    </row>
    <row r="183" spans="1:3" x14ac:dyDescent="0.2">
      <c r="A183" s="136">
        <v>168</v>
      </c>
      <c r="B183" s="132" t="s">
        <v>250</v>
      </c>
      <c r="C183" s="135" t="s">
        <v>445</v>
      </c>
    </row>
    <row r="184" spans="1:3" x14ac:dyDescent="0.2">
      <c r="A184" s="136">
        <v>169</v>
      </c>
      <c r="B184" s="132" t="s">
        <v>250</v>
      </c>
      <c r="C184" s="135" t="s">
        <v>445</v>
      </c>
    </row>
    <row r="185" spans="1:3" x14ac:dyDescent="0.2">
      <c r="A185" s="136">
        <v>170</v>
      </c>
      <c r="B185" s="132" t="s">
        <v>250</v>
      </c>
      <c r="C185" s="135" t="s">
        <v>445</v>
      </c>
    </row>
    <row r="186" spans="1:3" x14ac:dyDescent="0.2">
      <c r="A186" s="136">
        <v>171</v>
      </c>
      <c r="B186" s="132" t="s">
        <v>250</v>
      </c>
      <c r="C186" s="135" t="s">
        <v>445</v>
      </c>
    </row>
    <row r="187" spans="1:3" x14ac:dyDescent="0.2">
      <c r="A187" s="136">
        <v>172</v>
      </c>
      <c r="B187" s="132" t="s">
        <v>250</v>
      </c>
      <c r="C187" s="135" t="s">
        <v>445</v>
      </c>
    </row>
    <row r="188" spans="1:3" x14ac:dyDescent="0.2">
      <c r="A188" s="136">
        <v>173</v>
      </c>
      <c r="B188" s="132" t="s">
        <v>250</v>
      </c>
      <c r="C188" s="135" t="s">
        <v>445</v>
      </c>
    </row>
    <row r="189" spans="1:3" x14ac:dyDescent="0.2">
      <c r="A189" s="136">
        <v>174</v>
      </c>
      <c r="B189" s="132" t="s">
        <v>250</v>
      </c>
      <c r="C189" s="135" t="s">
        <v>445</v>
      </c>
    </row>
    <row r="190" spans="1:3" x14ac:dyDescent="0.2">
      <c r="A190" s="136">
        <v>175</v>
      </c>
      <c r="B190" s="132" t="s">
        <v>250</v>
      </c>
      <c r="C190" s="135" t="s">
        <v>445</v>
      </c>
    </row>
    <row r="191" spans="1:3" x14ac:dyDescent="0.2">
      <c r="A191" s="136">
        <v>176</v>
      </c>
      <c r="B191" s="132" t="s">
        <v>250</v>
      </c>
      <c r="C191" s="135" t="s">
        <v>445</v>
      </c>
    </row>
    <row r="192" spans="1:3" x14ac:dyDescent="0.2">
      <c r="A192" s="136">
        <v>177</v>
      </c>
      <c r="B192" s="132" t="s">
        <v>250</v>
      </c>
      <c r="C192" s="135" t="s">
        <v>445</v>
      </c>
    </row>
    <row r="193" spans="1:3" x14ac:dyDescent="0.2">
      <c r="A193" s="136">
        <v>178</v>
      </c>
      <c r="B193" s="132" t="s">
        <v>259</v>
      </c>
      <c r="C193" s="135" t="s">
        <v>445</v>
      </c>
    </row>
    <row r="194" spans="1:3" x14ac:dyDescent="0.2">
      <c r="A194" s="136">
        <v>179</v>
      </c>
      <c r="B194" s="132" t="s">
        <v>250</v>
      </c>
      <c r="C194" s="135" t="s">
        <v>445</v>
      </c>
    </row>
    <row r="195" spans="1:3" x14ac:dyDescent="0.2">
      <c r="A195" s="136">
        <v>180</v>
      </c>
      <c r="B195" s="132" t="s">
        <v>250</v>
      </c>
      <c r="C195" s="135" t="s">
        <v>445</v>
      </c>
    </row>
    <row r="196" spans="1:3" x14ac:dyDescent="0.2">
      <c r="A196" s="136">
        <v>181</v>
      </c>
      <c r="B196" s="132" t="s">
        <v>250</v>
      </c>
      <c r="C196" s="135" t="s">
        <v>445</v>
      </c>
    </row>
    <row r="197" spans="1:3" x14ac:dyDescent="0.2">
      <c r="A197" s="136">
        <v>182</v>
      </c>
      <c r="B197" s="132" t="s">
        <v>250</v>
      </c>
      <c r="C197" s="135" t="s">
        <v>445</v>
      </c>
    </row>
    <row r="198" spans="1:3" x14ac:dyDescent="0.2">
      <c r="A198" s="136">
        <v>183</v>
      </c>
      <c r="B198" s="132" t="s">
        <v>250</v>
      </c>
      <c r="C198" s="135" t="s">
        <v>445</v>
      </c>
    </row>
    <row r="199" spans="1:3" x14ac:dyDescent="0.2">
      <c r="A199" s="136">
        <v>184</v>
      </c>
      <c r="B199" s="132" t="s">
        <v>250</v>
      </c>
      <c r="C199" s="135" t="s">
        <v>445</v>
      </c>
    </row>
    <row r="200" spans="1:3" x14ac:dyDescent="0.2">
      <c r="A200" s="136">
        <v>185</v>
      </c>
      <c r="B200" s="132" t="s">
        <v>250</v>
      </c>
      <c r="C200" s="135" t="s">
        <v>445</v>
      </c>
    </row>
    <row r="201" spans="1:3" x14ac:dyDescent="0.2">
      <c r="A201" s="136">
        <v>186</v>
      </c>
      <c r="B201" s="132" t="s">
        <v>250</v>
      </c>
      <c r="C201" s="135" t="s">
        <v>445</v>
      </c>
    </row>
    <row r="202" spans="1:3" x14ac:dyDescent="0.2">
      <c r="A202" s="136">
        <v>187</v>
      </c>
      <c r="B202" s="132" t="s">
        <v>250</v>
      </c>
      <c r="C202" s="135" t="s">
        <v>445</v>
      </c>
    </row>
    <row r="203" spans="1:3" x14ac:dyDescent="0.2">
      <c r="A203" s="136">
        <v>188</v>
      </c>
      <c r="B203" s="132" t="s">
        <v>250</v>
      </c>
      <c r="C203" s="135" t="s">
        <v>445</v>
      </c>
    </row>
    <row r="204" spans="1:3" x14ac:dyDescent="0.2">
      <c r="A204" s="136">
        <v>189</v>
      </c>
      <c r="B204" s="132" t="s">
        <v>250</v>
      </c>
      <c r="C204" s="135" t="s">
        <v>446</v>
      </c>
    </row>
    <row r="205" spans="1:3" x14ac:dyDescent="0.2">
      <c r="A205" s="136">
        <v>190</v>
      </c>
      <c r="B205" s="132" t="s">
        <v>250</v>
      </c>
      <c r="C205" s="135" t="s">
        <v>446</v>
      </c>
    </row>
    <row r="206" spans="1:3" x14ac:dyDescent="0.2">
      <c r="A206" s="136">
        <v>191</v>
      </c>
      <c r="B206" s="132" t="s">
        <v>250</v>
      </c>
      <c r="C206" s="135" t="s">
        <v>446</v>
      </c>
    </row>
    <row r="207" spans="1:3" x14ac:dyDescent="0.2">
      <c r="A207" s="136">
        <v>192</v>
      </c>
      <c r="B207" s="132" t="s">
        <v>250</v>
      </c>
      <c r="C207" s="135" t="s">
        <v>446</v>
      </c>
    </row>
    <row r="208" spans="1:3" x14ac:dyDescent="0.2">
      <c r="A208" s="136">
        <v>193</v>
      </c>
      <c r="B208" s="132" t="s">
        <v>250</v>
      </c>
      <c r="C208" s="135" t="s">
        <v>446</v>
      </c>
    </row>
    <row r="209" spans="1:3" x14ac:dyDescent="0.2">
      <c r="A209" s="136">
        <v>194</v>
      </c>
      <c r="B209" s="132" t="s">
        <v>250</v>
      </c>
      <c r="C209" s="135" t="s">
        <v>446</v>
      </c>
    </row>
    <row r="210" spans="1:3" x14ac:dyDescent="0.2">
      <c r="A210" s="136">
        <v>195</v>
      </c>
      <c r="B210" s="132" t="s">
        <v>250</v>
      </c>
      <c r="C210" s="135" t="s">
        <v>446</v>
      </c>
    </row>
    <row r="211" spans="1:3" x14ac:dyDescent="0.2">
      <c r="A211" s="136">
        <v>196</v>
      </c>
      <c r="B211" s="132" t="s">
        <v>250</v>
      </c>
      <c r="C211" s="135" t="s">
        <v>446</v>
      </c>
    </row>
    <row r="212" spans="1:3" x14ac:dyDescent="0.2">
      <c r="A212" s="136">
        <v>197</v>
      </c>
      <c r="B212" s="132" t="s">
        <v>250</v>
      </c>
      <c r="C212" s="135" t="s">
        <v>446</v>
      </c>
    </row>
    <row r="213" spans="1:3" x14ac:dyDescent="0.2">
      <c r="A213" s="136">
        <v>198</v>
      </c>
      <c r="B213" s="132" t="s">
        <v>250</v>
      </c>
      <c r="C213" s="135" t="s">
        <v>446</v>
      </c>
    </row>
    <row r="214" spans="1:3" x14ac:dyDescent="0.2">
      <c r="A214" s="136">
        <v>199</v>
      </c>
      <c r="B214" s="132" t="s">
        <v>250</v>
      </c>
      <c r="C214" s="135" t="s">
        <v>446</v>
      </c>
    </row>
    <row r="215" spans="1:3" x14ac:dyDescent="0.2">
      <c r="A215" s="136">
        <v>201</v>
      </c>
      <c r="B215" s="132" t="s">
        <v>250</v>
      </c>
      <c r="C215" s="135" t="s">
        <v>446</v>
      </c>
    </row>
    <row r="216" spans="1:3" x14ac:dyDescent="0.2">
      <c r="A216" s="136">
        <v>202</v>
      </c>
      <c r="B216" s="132" t="s">
        <v>250</v>
      </c>
      <c r="C216" s="135" t="s">
        <v>446</v>
      </c>
    </row>
    <row r="217" spans="1:3" x14ac:dyDescent="0.2">
      <c r="A217" s="136">
        <v>203</v>
      </c>
      <c r="B217" s="132" t="s">
        <v>250</v>
      </c>
      <c r="C217" s="135" t="s">
        <v>446</v>
      </c>
    </row>
    <row r="218" spans="1:3" x14ac:dyDescent="0.2">
      <c r="A218" s="136">
        <v>204</v>
      </c>
      <c r="B218" s="132" t="s">
        <v>250</v>
      </c>
      <c r="C218" s="135" t="s">
        <v>446</v>
      </c>
    </row>
    <row r="219" spans="1:3" x14ac:dyDescent="0.2">
      <c r="A219" s="136">
        <v>205</v>
      </c>
      <c r="B219" s="132" t="s">
        <v>250</v>
      </c>
      <c r="C219" s="135" t="s">
        <v>446</v>
      </c>
    </row>
    <row r="220" spans="1:3" x14ac:dyDescent="0.2">
      <c r="A220" s="136">
        <v>206</v>
      </c>
      <c r="B220" s="132" t="s">
        <v>250</v>
      </c>
      <c r="C220" s="135" t="s">
        <v>446</v>
      </c>
    </row>
    <row r="221" spans="1:3" x14ac:dyDescent="0.2">
      <c r="A221" s="136">
        <v>207</v>
      </c>
      <c r="B221" s="132" t="s">
        <v>250</v>
      </c>
      <c r="C221" s="135" t="s">
        <v>446</v>
      </c>
    </row>
    <row r="222" spans="1:3" x14ac:dyDescent="0.2">
      <c r="A222" s="136">
        <v>208</v>
      </c>
      <c r="B222" s="132" t="s">
        <v>250</v>
      </c>
      <c r="C222" s="135" t="s">
        <v>446</v>
      </c>
    </row>
    <row r="223" spans="1:3" x14ac:dyDescent="0.2">
      <c r="A223" s="136">
        <v>209</v>
      </c>
      <c r="B223" s="132" t="s">
        <v>250</v>
      </c>
      <c r="C223" s="135" t="s">
        <v>445</v>
      </c>
    </row>
    <row r="224" spans="1:3" x14ac:dyDescent="0.2">
      <c r="A224" s="136">
        <v>210</v>
      </c>
      <c r="B224" s="132" t="s">
        <v>250</v>
      </c>
      <c r="C224" s="135" t="s">
        <v>445</v>
      </c>
    </row>
    <row r="225" spans="1:3" x14ac:dyDescent="0.2">
      <c r="A225" s="136">
        <v>211</v>
      </c>
      <c r="B225" s="132" t="s">
        <v>250</v>
      </c>
      <c r="C225" s="135" t="s">
        <v>445</v>
      </c>
    </row>
    <row r="226" spans="1:3" x14ac:dyDescent="0.2">
      <c r="A226" s="136">
        <v>212</v>
      </c>
      <c r="B226" s="132" t="s">
        <v>250</v>
      </c>
      <c r="C226" s="135" t="s">
        <v>445</v>
      </c>
    </row>
    <row r="227" spans="1:3" x14ac:dyDescent="0.2">
      <c r="A227" s="136">
        <v>213</v>
      </c>
      <c r="B227" s="132" t="s">
        <v>250</v>
      </c>
      <c r="C227" s="135" t="s">
        <v>445</v>
      </c>
    </row>
    <row r="228" spans="1:3" x14ac:dyDescent="0.2">
      <c r="A228" s="136">
        <v>214</v>
      </c>
      <c r="B228" s="132" t="s">
        <v>250</v>
      </c>
      <c r="C228" s="135" t="s">
        <v>445</v>
      </c>
    </row>
    <row r="229" spans="1:3" x14ac:dyDescent="0.2">
      <c r="A229" s="136">
        <v>215</v>
      </c>
      <c r="B229" s="132" t="s">
        <v>250</v>
      </c>
      <c r="C229" s="135" t="s">
        <v>445</v>
      </c>
    </row>
    <row r="230" spans="1:3" x14ac:dyDescent="0.2">
      <c r="A230" s="136">
        <v>216</v>
      </c>
      <c r="B230" s="132" t="s">
        <v>250</v>
      </c>
      <c r="C230" s="135" t="s">
        <v>445</v>
      </c>
    </row>
    <row r="231" spans="1:3" x14ac:dyDescent="0.2">
      <c r="A231" s="136">
        <v>217</v>
      </c>
      <c r="B231" s="132" t="s">
        <v>250</v>
      </c>
      <c r="C231" s="135" t="s">
        <v>445</v>
      </c>
    </row>
    <row r="232" spans="1:3" x14ac:dyDescent="0.2">
      <c r="A232" s="136">
        <v>218</v>
      </c>
      <c r="B232" s="132" t="s">
        <v>250</v>
      </c>
      <c r="C232" s="135" t="s">
        <v>445</v>
      </c>
    </row>
    <row r="233" spans="1:3" x14ac:dyDescent="0.2">
      <c r="A233" s="136">
        <v>219</v>
      </c>
      <c r="B233" s="132" t="s">
        <v>250</v>
      </c>
      <c r="C233" s="135" t="s">
        <v>445</v>
      </c>
    </row>
    <row r="234" spans="1:3" x14ac:dyDescent="0.2">
      <c r="A234" s="136">
        <v>220</v>
      </c>
      <c r="B234" s="132" t="s">
        <v>250</v>
      </c>
      <c r="C234" s="135" t="s">
        <v>445</v>
      </c>
    </row>
    <row r="235" spans="1:3" x14ac:dyDescent="0.2">
      <c r="A235" s="136">
        <v>221</v>
      </c>
      <c r="B235" s="132" t="s">
        <v>250</v>
      </c>
      <c r="C235" s="135" t="s">
        <v>445</v>
      </c>
    </row>
    <row r="236" spans="1:3" x14ac:dyDescent="0.2">
      <c r="A236" s="136">
        <v>222</v>
      </c>
      <c r="B236" s="132" t="s">
        <v>250</v>
      </c>
      <c r="C236" s="135" t="s">
        <v>445</v>
      </c>
    </row>
    <row r="237" spans="1:3" x14ac:dyDescent="0.2">
      <c r="A237" s="136">
        <v>223</v>
      </c>
      <c r="B237" s="132" t="s">
        <v>250</v>
      </c>
      <c r="C237" s="135" t="s">
        <v>445</v>
      </c>
    </row>
    <row r="238" spans="1:3" x14ac:dyDescent="0.2">
      <c r="A238" s="136">
        <v>224</v>
      </c>
      <c r="B238" s="132" t="s">
        <v>250</v>
      </c>
      <c r="C238" s="135" t="s">
        <v>445</v>
      </c>
    </row>
    <row r="239" spans="1:3" x14ac:dyDescent="0.2">
      <c r="A239" s="136">
        <v>225</v>
      </c>
      <c r="B239" s="132" t="s">
        <v>250</v>
      </c>
      <c r="C239" s="135" t="s">
        <v>445</v>
      </c>
    </row>
    <row r="240" spans="1:3" x14ac:dyDescent="0.2">
      <c r="A240" s="136">
        <v>226</v>
      </c>
      <c r="B240" s="132" t="s">
        <v>250</v>
      </c>
      <c r="C240" s="135" t="s">
        <v>445</v>
      </c>
    </row>
    <row r="241" spans="1:3" x14ac:dyDescent="0.2">
      <c r="A241" s="136">
        <v>227</v>
      </c>
      <c r="B241" s="132" t="s">
        <v>250</v>
      </c>
      <c r="C241" s="135" t="s">
        <v>445</v>
      </c>
    </row>
    <row r="242" spans="1:3" x14ac:dyDescent="0.2">
      <c r="A242" s="136">
        <v>228</v>
      </c>
      <c r="B242" s="132" t="s">
        <v>260</v>
      </c>
      <c r="C242" s="135" t="s">
        <v>446</v>
      </c>
    </row>
    <row r="243" spans="1:3" x14ac:dyDescent="0.2">
      <c r="A243" s="136">
        <v>229</v>
      </c>
      <c r="B243" s="132" t="s">
        <v>260</v>
      </c>
      <c r="C243" s="135" t="s">
        <v>446</v>
      </c>
    </row>
    <row r="244" spans="1:3" x14ac:dyDescent="0.2">
      <c r="A244" s="136">
        <v>230</v>
      </c>
      <c r="B244" s="132" t="s">
        <v>250</v>
      </c>
      <c r="C244" s="135" t="s">
        <v>446</v>
      </c>
    </row>
    <row r="245" spans="1:3" x14ac:dyDescent="0.2">
      <c r="A245" s="136">
        <v>231</v>
      </c>
      <c r="B245" s="132" t="s">
        <v>238</v>
      </c>
      <c r="C245" s="135" t="s">
        <v>445</v>
      </c>
    </row>
    <row r="246" spans="1:3" x14ac:dyDescent="0.2">
      <c r="A246" s="136">
        <v>233</v>
      </c>
      <c r="B246" s="132" t="s">
        <v>238</v>
      </c>
      <c r="C246" s="135" t="s">
        <v>445</v>
      </c>
    </row>
    <row r="247" spans="1:3" x14ac:dyDescent="0.2">
      <c r="A247" s="136">
        <v>234</v>
      </c>
      <c r="B247" s="132" t="s">
        <v>238</v>
      </c>
      <c r="C247" s="135" t="s">
        <v>445</v>
      </c>
    </row>
    <row r="248" spans="1:3" x14ac:dyDescent="0.2">
      <c r="A248" s="136">
        <v>235</v>
      </c>
      <c r="B248" s="132" t="s">
        <v>238</v>
      </c>
      <c r="C248" s="135" t="s">
        <v>445</v>
      </c>
    </row>
    <row r="249" spans="1:3" x14ac:dyDescent="0.2">
      <c r="A249" s="136">
        <v>236</v>
      </c>
      <c r="B249" s="132" t="s">
        <v>238</v>
      </c>
      <c r="C249" s="135" t="s">
        <v>445</v>
      </c>
    </row>
    <row r="250" spans="1:3" x14ac:dyDescent="0.2">
      <c r="A250" s="136">
        <v>237</v>
      </c>
      <c r="B250" s="132" t="s">
        <v>238</v>
      </c>
      <c r="C250" s="135" t="s">
        <v>445</v>
      </c>
    </row>
    <row r="251" spans="1:3" x14ac:dyDescent="0.2">
      <c r="A251" s="136">
        <v>238</v>
      </c>
      <c r="B251" s="132" t="s">
        <v>250</v>
      </c>
      <c r="C251" s="135" t="s">
        <v>445</v>
      </c>
    </row>
    <row r="252" spans="1:3" x14ac:dyDescent="0.2">
      <c r="A252" s="136">
        <v>241</v>
      </c>
      <c r="B252" s="132" t="s">
        <v>261</v>
      </c>
      <c r="C252" s="135" t="s">
        <v>445</v>
      </c>
    </row>
    <row r="253" spans="1:3" x14ac:dyDescent="0.2">
      <c r="A253" s="136">
        <v>242</v>
      </c>
      <c r="B253" s="132" t="s">
        <v>262</v>
      </c>
      <c r="C253" s="135" t="s">
        <v>445</v>
      </c>
    </row>
    <row r="254" spans="1:3" x14ac:dyDescent="0.2">
      <c r="A254" s="136">
        <v>243</v>
      </c>
      <c r="B254" s="132" t="s">
        <v>226</v>
      </c>
      <c r="C254" s="135" t="s">
        <v>445</v>
      </c>
    </row>
    <row r="255" spans="1:3" x14ac:dyDescent="0.2">
      <c r="A255" s="136">
        <v>244</v>
      </c>
      <c r="B255" s="132" t="s">
        <v>250</v>
      </c>
      <c r="C255" s="135" t="s">
        <v>445</v>
      </c>
    </row>
    <row r="256" spans="1:3" x14ac:dyDescent="0.2">
      <c r="A256" s="136">
        <v>245</v>
      </c>
      <c r="B256" s="132" t="s">
        <v>262</v>
      </c>
      <c r="C256" s="135" t="s">
        <v>445</v>
      </c>
    </row>
    <row r="257" spans="1:3" x14ac:dyDescent="0.2">
      <c r="A257" s="136">
        <v>246</v>
      </c>
      <c r="B257" s="132" t="s">
        <v>263</v>
      </c>
      <c r="C257" s="135" t="s">
        <v>445</v>
      </c>
    </row>
    <row r="258" spans="1:3" x14ac:dyDescent="0.2">
      <c r="A258" s="136">
        <v>247</v>
      </c>
      <c r="B258" s="132" t="s">
        <v>262</v>
      </c>
      <c r="C258" s="135" t="s">
        <v>445</v>
      </c>
    </row>
    <row r="259" spans="1:3" x14ac:dyDescent="0.2">
      <c r="A259" s="136">
        <v>248</v>
      </c>
      <c r="B259" s="132" t="s">
        <v>250</v>
      </c>
      <c r="C259" s="135" t="s">
        <v>445</v>
      </c>
    </row>
    <row r="260" spans="1:3" x14ac:dyDescent="0.2">
      <c r="A260" s="136">
        <v>249</v>
      </c>
      <c r="B260" s="132" t="s">
        <v>262</v>
      </c>
      <c r="C260" s="135" t="s">
        <v>445</v>
      </c>
    </row>
    <row r="261" spans="1:3" x14ac:dyDescent="0.2">
      <c r="A261" s="136">
        <v>250</v>
      </c>
      <c r="B261" s="132" t="s">
        <v>264</v>
      </c>
      <c r="C261" s="135" t="s">
        <v>446</v>
      </c>
    </row>
    <row r="262" spans="1:3" x14ac:dyDescent="0.2">
      <c r="A262" s="136">
        <v>251</v>
      </c>
      <c r="B262" s="132" t="s">
        <v>264</v>
      </c>
      <c r="C262" s="135" t="s">
        <v>446</v>
      </c>
    </row>
    <row r="263" spans="1:3" x14ac:dyDescent="0.2">
      <c r="A263" s="136">
        <v>252</v>
      </c>
      <c r="B263" s="132" t="s">
        <v>264</v>
      </c>
      <c r="C263" s="135" t="s">
        <v>446</v>
      </c>
    </row>
    <row r="264" spans="1:3" x14ac:dyDescent="0.2">
      <c r="A264" s="136">
        <v>253</v>
      </c>
      <c r="B264" s="132" t="s">
        <v>264</v>
      </c>
      <c r="C264" s="135" t="s">
        <v>446</v>
      </c>
    </row>
    <row r="265" spans="1:3" x14ac:dyDescent="0.2">
      <c r="A265" s="136">
        <v>254</v>
      </c>
      <c r="B265" s="132" t="s">
        <v>265</v>
      </c>
      <c r="C265" s="135" t="s">
        <v>445</v>
      </c>
    </row>
    <row r="266" spans="1:3" x14ac:dyDescent="0.2">
      <c r="A266" s="136">
        <v>255</v>
      </c>
      <c r="B266" s="132" t="s">
        <v>266</v>
      </c>
      <c r="C266" s="135" t="s">
        <v>445</v>
      </c>
    </row>
    <row r="267" spans="1:3" x14ac:dyDescent="0.2">
      <c r="A267" s="136">
        <v>257</v>
      </c>
      <c r="B267" s="132" t="s">
        <v>267</v>
      </c>
      <c r="C267" s="135" t="s">
        <v>445</v>
      </c>
    </row>
    <row r="268" spans="1:3" x14ac:dyDescent="0.2">
      <c r="A268" s="136">
        <v>258</v>
      </c>
      <c r="B268" s="132" t="s">
        <v>268</v>
      </c>
      <c r="C268" s="135" t="s">
        <v>445</v>
      </c>
    </row>
    <row r="269" spans="1:3" x14ac:dyDescent="0.2">
      <c r="A269" s="136">
        <v>259</v>
      </c>
      <c r="B269" s="132" t="s">
        <v>269</v>
      </c>
      <c r="C269" s="135" t="s">
        <v>445</v>
      </c>
    </row>
    <row r="270" spans="1:3" x14ac:dyDescent="0.2">
      <c r="A270" s="136">
        <v>260</v>
      </c>
      <c r="B270" s="132" t="s">
        <v>268</v>
      </c>
      <c r="C270" s="135" t="s">
        <v>446</v>
      </c>
    </row>
    <row r="271" spans="1:3" x14ac:dyDescent="0.2">
      <c r="A271" s="136">
        <v>261</v>
      </c>
      <c r="B271" s="132" t="s">
        <v>268</v>
      </c>
      <c r="C271" s="135" t="s">
        <v>445</v>
      </c>
    </row>
    <row r="272" spans="1:3" x14ac:dyDescent="0.2">
      <c r="A272" s="136">
        <v>262</v>
      </c>
      <c r="B272" s="132" t="s">
        <v>268</v>
      </c>
      <c r="C272" s="135" t="s">
        <v>445</v>
      </c>
    </row>
    <row r="273" spans="1:3" x14ac:dyDescent="0.2">
      <c r="A273" s="136">
        <v>263</v>
      </c>
      <c r="B273" s="132" t="s">
        <v>268</v>
      </c>
      <c r="C273" s="135" t="s">
        <v>445</v>
      </c>
    </row>
    <row r="274" spans="1:3" x14ac:dyDescent="0.2">
      <c r="A274" s="136">
        <v>264</v>
      </c>
      <c r="B274" s="132" t="s">
        <v>268</v>
      </c>
      <c r="C274" s="135" t="s">
        <v>445</v>
      </c>
    </row>
    <row r="275" spans="1:3" x14ac:dyDescent="0.2">
      <c r="A275" s="136">
        <v>265</v>
      </c>
      <c r="B275" s="132" t="s">
        <v>270</v>
      </c>
      <c r="C275" s="135" t="s">
        <v>446</v>
      </c>
    </row>
    <row r="276" spans="1:3" x14ac:dyDescent="0.2">
      <c r="A276" s="136">
        <v>266</v>
      </c>
      <c r="B276" s="132" t="s">
        <v>270</v>
      </c>
      <c r="C276" s="135" t="s">
        <v>446</v>
      </c>
    </row>
    <row r="277" spans="1:3" x14ac:dyDescent="0.2">
      <c r="A277" s="136">
        <v>267</v>
      </c>
      <c r="B277" s="132" t="s">
        <v>270</v>
      </c>
      <c r="C277" s="135" t="s">
        <v>446</v>
      </c>
    </row>
    <row r="278" spans="1:3" x14ac:dyDescent="0.2">
      <c r="A278" s="136">
        <v>268</v>
      </c>
      <c r="B278" s="132" t="s">
        <v>270</v>
      </c>
      <c r="C278" s="135" t="s">
        <v>446</v>
      </c>
    </row>
    <row r="279" spans="1:3" x14ac:dyDescent="0.2">
      <c r="A279" s="136">
        <v>269</v>
      </c>
      <c r="B279" s="132" t="s">
        <v>270</v>
      </c>
      <c r="C279" s="135" t="s">
        <v>446</v>
      </c>
    </row>
    <row r="280" spans="1:3" x14ac:dyDescent="0.2">
      <c r="A280" s="136">
        <v>270</v>
      </c>
      <c r="B280" s="132" t="s">
        <v>270</v>
      </c>
      <c r="C280" s="135" t="s">
        <v>446</v>
      </c>
    </row>
    <row r="281" spans="1:3" x14ac:dyDescent="0.2">
      <c r="A281" s="136">
        <v>271</v>
      </c>
      <c r="B281" s="132" t="s">
        <v>270</v>
      </c>
      <c r="C281" s="135" t="s">
        <v>446</v>
      </c>
    </row>
    <row r="282" spans="1:3" x14ac:dyDescent="0.2">
      <c r="A282" s="136">
        <v>272</v>
      </c>
      <c r="B282" s="132" t="s">
        <v>270</v>
      </c>
      <c r="C282" s="135" t="s">
        <v>446</v>
      </c>
    </row>
    <row r="283" spans="1:3" x14ac:dyDescent="0.2">
      <c r="A283" s="136">
        <v>273</v>
      </c>
      <c r="B283" s="132" t="s">
        <v>270</v>
      </c>
      <c r="C283" s="135" t="s">
        <v>446</v>
      </c>
    </row>
    <row r="284" spans="1:3" x14ac:dyDescent="0.2">
      <c r="A284" s="136">
        <v>274</v>
      </c>
      <c r="B284" s="132" t="s">
        <v>270</v>
      </c>
      <c r="C284" s="135" t="s">
        <v>446</v>
      </c>
    </row>
    <row r="285" spans="1:3" x14ac:dyDescent="0.2">
      <c r="A285" s="136">
        <v>276</v>
      </c>
      <c r="B285" s="132" t="s">
        <v>270</v>
      </c>
      <c r="C285" s="135" t="s">
        <v>446</v>
      </c>
    </row>
    <row r="286" spans="1:3" x14ac:dyDescent="0.2">
      <c r="A286" s="136">
        <v>277</v>
      </c>
      <c r="B286" s="132" t="s">
        <v>271</v>
      </c>
      <c r="C286" s="135" t="s">
        <v>446</v>
      </c>
    </row>
    <row r="287" spans="1:3" x14ac:dyDescent="0.2">
      <c r="A287" s="136">
        <v>278</v>
      </c>
      <c r="B287" s="132" t="s">
        <v>272</v>
      </c>
      <c r="C287" s="135" t="s">
        <v>446</v>
      </c>
    </row>
    <row r="288" spans="1:3" x14ac:dyDescent="0.2">
      <c r="A288" s="136">
        <v>279</v>
      </c>
      <c r="B288" s="132" t="s">
        <v>273</v>
      </c>
      <c r="C288" s="135" t="s">
        <v>446</v>
      </c>
    </row>
    <row r="289" spans="1:3" x14ac:dyDescent="0.2">
      <c r="A289" s="136">
        <v>280</v>
      </c>
      <c r="B289" s="132" t="s">
        <v>274</v>
      </c>
      <c r="C289" s="135" t="s">
        <v>446</v>
      </c>
    </row>
    <row r="290" spans="1:3" x14ac:dyDescent="0.2">
      <c r="A290" s="136">
        <v>281</v>
      </c>
      <c r="B290" s="132" t="s">
        <v>275</v>
      </c>
      <c r="C290" s="135" t="s">
        <v>445</v>
      </c>
    </row>
    <row r="291" spans="1:3" x14ac:dyDescent="0.2">
      <c r="A291" s="136">
        <v>283</v>
      </c>
      <c r="B291" s="132" t="s">
        <v>276</v>
      </c>
      <c r="C291" s="135" t="s">
        <v>445</v>
      </c>
    </row>
    <row r="292" spans="1:3" x14ac:dyDescent="0.2">
      <c r="A292" s="136">
        <v>284</v>
      </c>
      <c r="B292" s="132" t="s">
        <v>218</v>
      </c>
      <c r="C292" s="135" t="s">
        <v>446</v>
      </c>
    </row>
    <row r="293" spans="1:3" x14ac:dyDescent="0.2">
      <c r="A293" s="136">
        <v>285</v>
      </c>
      <c r="B293" s="132" t="s">
        <v>218</v>
      </c>
      <c r="C293" s="135" t="s">
        <v>446</v>
      </c>
    </row>
    <row r="294" spans="1:3" x14ac:dyDescent="0.2">
      <c r="A294" s="136">
        <v>286</v>
      </c>
      <c r="B294" s="132" t="s">
        <v>277</v>
      </c>
      <c r="C294" s="135" t="s">
        <v>446</v>
      </c>
    </row>
    <row r="295" spans="1:3" x14ac:dyDescent="0.2">
      <c r="A295" s="136">
        <v>287</v>
      </c>
      <c r="B295" s="132" t="s">
        <v>278</v>
      </c>
      <c r="C295" s="135" t="s">
        <v>446</v>
      </c>
    </row>
    <row r="296" spans="1:3" x14ac:dyDescent="0.2">
      <c r="A296" s="136">
        <v>288</v>
      </c>
      <c r="B296" s="132" t="s">
        <v>279</v>
      </c>
      <c r="C296" s="135" t="s">
        <v>446</v>
      </c>
    </row>
    <row r="297" spans="1:3" x14ac:dyDescent="0.2">
      <c r="A297" s="136">
        <v>289</v>
      </c>
      <c r="B297" s="132" t="s">
        <v>279</v>
      </c>
      <c r="C297" s="135" t="s">
        <v>446</v>
      </c>
    </row>
    <row r="298" spans="1:3" x14ac:dyDescent="0.2">
      <c r="A298" s="136">
        <v>290</v>
      </c>
      <c r="B298" s="132" t="s">
        <v>279</v>
      </c>
      <c r="C298" s="135" t="s">
        <v>446</v>
      </c>
    </row>
    <row r="299" spans="1:3" x14ac:dyDescent="0.2">
      <c r="A299" s="136">
        <v>291</v>
      </c>
      <c r="B299" s="132" t="s">
        <v>279</v>
      </c>
      <c r="C299" s="135" t="s">
        <v>446</v>
      </c>
    </row>
    <row r="300" spans="1:3" x14ac:dyDescent="0.2">
      <c r="A300" s="136">
        <v>292</v>
      </c>
      <c r="B300" s="132" t="s">
        <v>279</v>
      </c>
      <c r="C300" s="135" t="s">
        <v>446</v>
      </c>
    </row>
    <row r="301" spans="1:3" x14ac:dyDescent="0.2">
      <c r="A301" s="136">
        <v>297</v>
      </c>
      <c r="B301" s="132" t="s">
        <v>279</v>
      </c>
      <c r="C301" s="135" t="s">
        <v>446</v>
      </c>
    </row>
    <row r="302" spans="1:3" x14ac:dyDescent="0.2">
      <c r="A302" s="136">
        <v>298</v>
      </c>
      <c r="B302" s="132" t="s">
        <v>279</v>
      </c>
      <c r="C302" s="135" t="s">
        <v>446</v>
      </c>
    </row>
    <row r="303" spans="1:3" x14ac:dyDescent="0.2">
      <c r="A303" s="136">
        <v>299</v>
      </c>
      <c r="B303" s="132" t="s">
        <v>279</v>
      </c>
      <c r="C303" s="135" t="s">
        <v>446</v>
      </c>
    </row>
    <row r="304" spans="1:3" x14ac:dyDescent="0.2">
      <c r="A304" s="136">
        <v>300</v>
      </c>
      <c r="B304" s="132" t="s">
        <v>280</v>
      </c>
      <c r="C304" s="135" t="s">
        <v>445</v>
      </c>
    </row>
    <row r="305" spans="1:3" x14ac:dyDescent="0.2">
      <c r="A305" s="136">
        <v>301</v>
      </c>
      <c r="B305" s="132" t="s">
        <v>281</v>
      </c>
      <c r="C305" s="135" t="s">
        <v>445</v>
      </c>
    </row>
    <row r="306" spans="1:3" x14ac:dyDescent="0.2">
      <c r="A306" s="136">
        <v>302</v>
      </c>
      <c r="B306" s="132" t="s">
        <v>282</v>
      </c>
      <c r="C306" s="135" t="s">
        <v>445</v>
      </c>
    </row>
    <row r="307" spans="1:3" x14ac:dyDescent="0.2">
      <c r="A307" s="136">
        <v>303</v>
      </c>
      <c r="B307" s="132" t="s">
        <v>279</v>
      </c>
      <c r="C307" s="135" t="s">
        <v>446</v>
      </c>
    </row>
    <row r="308" spans="1:3" x14ac:dyDescent="0.2">
      <c r="A308" s="136">
        <v>304</v>
      </c>
      <c r="B308" s="132" t="s">
        <v>279</v>
      </c>
      <c r="C308" s="135" t="s">
        <v>446</v>
      </c>
    </row>
    <row r="309" spans="1:3" x14ac:dyDescent="0.2">
      <c r="A309" s="136">
        <v>305</v>
      </c>
      <c r="B309" s="132" t="s">
        <v>283</v>
      </c>
      <c r="C309" s="135" t="s">
        <v>445</v>
      </c>
    </row>
    <row r="310" spans="1:3" x14ac:dyDescent="0.2">
      <c r="A310" s="136">
        <v>306</v>
      </c>
      <c r="B310" s="132" t="s">
        <v>283</v>
      </c>
      <c r="C310" s="135" t="s">
        <v>445</v>
      </c>
    </row>
    <row r="311" spans="1:3" x14ac:dyDescent="0.2">
      <c r="A311" s="136">
        <v>307</v>
      </c>
      <c r="B311" s="132" t="s">
        <v>283</v>
      </c>
      <c r="C311" s="135" t="s">
        <v>445</v>
      </c>
    </row>
    <row r="312" spans="1:3" x14ac:dyDescent="0.2">
      <c r="A312" s="136">
        <v>308</v>
      </c>
      <c r="B312" s="132" t="s">
        <v>283</v>
      </c>
      <c r="C312" s="135" t="s">
        <v>445</v>
      </c>
    </row>
    <row r="313" spans="1:3" x14ac:dyDescent="0.2">
      <c r="A313" s="136">
        <v>309</v>
      </c>
      <c r="B313" s="132" t="s">
        <v>284</v>
      </c>
      <c r="C313" s="135" t="s">
        <v>445</v>
      </c>
    </row>
    <row r="314" spans="1:3" x14ac:dyDescent="0.2">
      <c r="A314" s="136">
        <v>310</v>
      </c>
      <c r="B314" s="132" t="s">
        <v>285</v>
      </c>
      <c r="C314" s="135" t="s">
        <v>445</v>
      </c>
    </row>
    <row r="315" spans="1:3" x14ac:dyDescent="0.2">
      <c r="A315" s="136">
        <v>312</v>
      </c>
      <c r="B315" s="132" t="s">
        <v>286</v>
      </c>
      <c r="C315" s="135" t="s">
        <v>445</v>
      </c>
    </row>
    <row r="316" spans="1:3" x14ac:dyDescent="0.2">
      <c r="A316" s="136">
        <v>313</v>
      </c>
      <c r="B316" s="132" t="s">
        <v>287</v>
      </c>
      <c r="C316" s="135" t="s">
        <v>446</v>
      </c>
    </row>
    <row r="317" spans="1:3" x14ac:dyDescent="0.2">
      <c r="A317" s="136">
        <v>314</v>
      </c>
      <c r="B317" s="132" t="s">
        <v>288</v>
      </c>
      <c r="C317" s="135" t="s">
        <v>446</v>
      </c>
    </row>
    <row r="318" spans="1:3" x14ac:dyDescent="0.2">
      <c r="A318" s="136">
        <v>315</v>
      </c>
      <c r="B318" s="132" t="s">
        <v>289</v>
      </c>
      <c r="C318" s="135" t="s">
        <v>446</v>
      </c>
    </row>
    <row r="319" spans="1:3" x14ac:dyDescent="0.2">
      <c r="A319" s="136">
        <v>316</v>
      </c>
      <c r="B319" s="132" t="s">
        <v>290</v>
      </c>
      <c r="C319" s="135" t="s">
        <v>445</v>
      </c>
    </row>
    <row r="320" spans="1:3" x14ac:dyDescent="0.2">
      <c r="A320" s="136">
        <v>317</v>
      </c>
      <c r="B320" s="132" t="s">
        <v>290</v>
      </c>
      <c r="C320" s="135" t="s">
        <v>445</v>
      </c>
    </row>
    <row r="321" spans="1:3" x14ac:dyDescent="0.2">
      <c r="A321" s="136">
        <v>318</v>
      </c>
      <c r="B321" s="132" t="s">
        <v>290</v>
      </c>
      <c r="C321" s="135" t="s">
        <v>445</v>
      </c>
    </row>
    <row r="322" spans="1:3" x14ac:dyDescent="0.2">
      <c r="A322" s="136">
        <v>319</v>
      </c>
      <c r="B322" s="132" t="s">
        <v>291</v>
      </c>
      <c r="C322" s="135" t="s">
        <v>445</v>
      </c>
    </row>
    <row r="323" spans="1:3" x14ac:dyDescent="0.2">
      <c r="A323" s="136">
        <v>320</v>
      </c>
      <c r="B323" s="132" t="s">
        <v>290</v>
      </c>
      <c r="C323" s="135" t="s">
        <v>445</v>
      </c>
    </row>
    <row r="324" spans="1:3" x14ac:dyDescent="0.2">
      <c r="A324" s="136">
        <v>321</v>
      </c>
      <c r="B324" s="132" t="s">
        <v>290</v>
      </c>
      <c r="C324" s="135" t="s">
        <v>445</v>
      </c>
    </row>
    <row r="325" spans="1:3" x14ac:dyDescent="0.2">
      <c r="A325" s="136">
        <v>322</v>
      </c>
      <c r="B325" s="132" t="s">
        <v>290</v>
      </c>
      <c r="C325" s="135" t="s">
        <v>445</v>
      </c>
    </row>
    <row r="326" spans="1:3" x14ac:dyDescent="0.2">
      <c r="A326" s="136">
        <v>323</v>
      </c>
      <c r="B326" s="132" t="s">
        <v>290</v>
      </c>
      <c r="C326" s="135" t="s">
        <v>445</v>
      </c>
    </row>
    <row r="327" spans="1:3" x14ac:dyDescent="0.2">
      <c r="A327" s="136">
        <v>324</v>
      </c>
      <c r="B327" s="132" t="s">
        <v>292</v>
      </c>
      <c r="C327" s="135" t="s">
        <v>445</v>
      </c>
    </row>
    <row r="328" spans="1:3" x14ac:dyDescent="0.2">
      <c r="A328" s="136">
        <v>325</v>
      </c>
      <c r="B328" s="132" t="s">
        <v>293</v>
      </c>
      <c r="C328" s="135" t="s">
        <v>445</v>
      </c>
    </row>
    <row r="329" spans="1:3" x14ac:dyDescent="0.2">
      <c r="A329" s="136">
        <v>326</v>
      </c>
      <c r="B329" s="132" t="s">
        <v>293</v>
      </c>
      <c r="C329" s="135" t="s">
        <v>445</v>
      </c>
    </row>
    <row r="330" spans="1:3" x14ac:dyDescent="0.2">
      <c r="A330" s="136">
        <v>327</v>
      </c>
      <c r="B330" s="132" t="s">
        <v>293</v>
      </c>
      <c r="C330" s="135" t="s">
        <v>445</v>
      </c>
    </row>
    <row r="331" spans="1:3" x14ac:dyDescent="0.2">
      <c r="A331" s="136">
        <v>328</v>
      </c>
      <c r="B331" s="132" t="s">
        <v>293</v>
      </c>
      <c r="C331" s="135" t="s">
        <v>445</v>
      </c>
    </row>
    <row r="332" spans="1:3" x14ac:dyDescent="0.2">
      <c r="A332" s="136">
        <v>329</v>
      </c>
      <c r="B332" s="132" t="s">
        <v>293</v>
      </c>
      <c r="C332" s="135" t="s">
        <v>445</v>
      </c>
    </row>
    <row r="333" spans="1:3" x14ac:dyDescent="0.2">
      <c r="A333" s="136">
        <v>330</v>
      </c>
      <c r="B333" s="132" t="s">
        <v>293</v>
      </c>
      <c r="C333" s="135" t="s">
        <v>445</v>
      </c>
    </row>
    <row r="334" spans="1:3" x14ac:dyDescent="0.2">
      <c r="A334" s="136">
        <v>331</v>
      </c>
      <c r="B334" s="132" t="s">
        <v>293</v>
      </c>
      <c r="C334" s="135" t="s">
        <v>445</v>
      </c>
    </row>
    <row r="335" spans="1:3" x14ac:dyDescent="0.2">
      <c r="A335" s="136">
        <v>332</v>
      </c>
      <c r="B335" s="132" t="s">
        <v>293</v>
      </c>
      <c r="C335" s="135" t="s">
        <v>446</v>
      </c>
    </row>
    <row r="336" spans="1:3" x14ac:dyDescent="0.2">
      <c r="A336" s="136">
        <v>334</v>
      </c>
      <c r="B336" s="132" t="s">
        <v>294</v>
      </c>
      <c r="C336" s="135" t="s">
        <v>445</v>
      </c>
    </row>
    <row r="337" spans="1:3" x14ac:dyDescent="0.2">
      <c r="A337" s="136">
        <v>335</v>
      </c>
      <c r="B337" s="132" t="s">
        <v>295</v>
      </c>
      <c r="C337" s="135" t="s">
        <v>445</v>
      </c>
    </row>
    <row r="338" spans="1:3" x14ac:dyDescent="0.2">
      <c r="A338" s="136">
        <v>336</v>
      </c>
      <c r="B338" s="132" t="s">
        <v>296</v>
      </c>
      <c r="C338" s="135" t="s">
        <v>446</v>
      </c>
    </row>
    <row r="339" spans="1:3" x14ac:dyDescent="0.2">
      <c r="A339" s="136">
        <v>337</v>
      </c>
      <c r="B339" s="132" t="s">
        <v>296</v>
      </c>
      <c r="C339" s="135" t="s">
        <v>446</v>
      </c>
    </row>
    <row r="340" spans="1:3" x14ac:dyDescent="0.2">
      <c r="A340" s="136">
        <v>338</v>
      </c>
      <c r="B340" s="132" t="s">
        <v>297</v>
      </c>
      <c r="C340" s="135" t="s">
        <v>445</v>
      </c>
    </row>
    <row r="341" spans="1:3" x14ac:dyDescent="0.2">
      <c r="A341" s="136">
        <v>339</v>
      </c>
      <c r="B341" s="132" t="s">
        <v>298</v>
      </c>
      <c r="C341" s="135" t="s">
        <v>446</v>
      </c>
    </row>
    <row r="342" spans="1:3" x14ac:dyDescent="0.2">
      <c r="A342" s="136">
        <v>340</v>
      </c>
      <c r="B342" s="132" t="s">
        <v>298</v>
      </c>
      <c r="C342" s="135" t="s">
        <v>446</v>
      </c>
    </row>
    <row r="343" spans="1:3" x14ac:dyDescent="0.2">
      <c r="A343" s="136">
        <v>341</v>
      </c>
      <c r="B343" s="132" t="s">
        <v>298</v>
      </c>
      <c r="C343" s="135" t="s">
        <v>446</v>
      </c>
    </row>
    <row r="344" spans="1:3" x14ac:dyDescent="0.2">
      <c r="A344" s="136">
        <v>342</v>
      </c>
      <c r="B344" s="132" t="s">
        <v>299</v>
      </c>
      <c r="C344" s="135" t="s">
        <v>445</v>
      </c>
    </row>
    <row r="345" spans="1:3" x14ac:dyDescent="0.2">
      <c r="A345" s="136">
        <v>343</v>
      </c>
      <c r="B345" s="132" t="s">
        <v>300</v>
      </c>
      <c r="C345" s="135" t="s">
        <v>445</v>
      </c>
    </row>
    <row r="346" spans="1:3" x14ac:dyDescent="0.2">
      <c r="A346" s="136">
        <v>344</v>
      </c>
      <c r="B346" s="132" t="s">
        <v>301</v>
      </c>
      <c r="C346" s="135" t="s">
        <v>445</v>
      </c>
    </row>
    <row r="347" spans="1:3" x14ac:dyDescent="0.2">
      <c r="A347" s="136">
        <v>344</v>
      </c>
      <c r="B347" s="132" t="s">
        <v>301</v>
      </c>
      <c r="C347" s="135" t="s">
        <v>446</v>
      </c>
    </row>
    <row r="348" spans="1:3" x14ac:dyDescent="0.2">
      <c r="A348" s="136">
        <v>345</v>
      </c>
      <c r="B348" s="132" t="s">
        <v>302</v>
      </c>
      <c r="C348" s="135" t="s">
        <v>445</v>
      </c>
    </row>
    <row r="349" spans="1:3" x14ac:dyDescent="0.2">
      <c r="A349" s="136">
        <v>346</v>
      </c>
      <c r="B349" s="132" t="s">
        <v>303</v>
      </c>
      <c r="C349" s="135" t="s">
        <v>446</v>
      </c>
    </row>
    <row r="350" spans="1:3" x14ac:dyDescent="0.2">
      <c r="A350" s="136">
        <v>347</v>
      </c>
      <c r="B350" s="132" t="s">
        <v>304</v>
      </c>
      <c r="C350" s="135" t="s">
        <v>446</v>
      </c>
    </row>
    <row r="351" spans="1:3" x14ac:dyDescent="0.2">
      <c r="A351" s="136">
        <v>348</v>
      </c>
      <c r="B351" s="132" t="s">
        <v>304</v>
      </c>
      <c r="C351" s="135" t="s">
        <v>446</v>
      </c>
    </row>
    <row r="352" spans="1:3" x14ac:dyDescent="0.2">
      <c r="A352" s="136">
        <v>349</v>
      </c>
      <c r="B352" s="132" t="s">
        <v>250</v>
      </c>
      <c r="C352" s="135" t="s">
        <v>445</v>
      </c>
    </row>
    <row r="353" spans="1:3" x14ac:dyDescent="0.2">
      <c r="A353" s="136">
        <v>350</v>
      </c>
      <c r="B353" s="132" t="s">
        <v>305</v>
      </c>
      <c r="C353" s="135" t="s">
        <v>446</v>
      </c>
    </row>
    <row r="354" spans="1:3" x14ac:dyDescent="0.2">
      <c r="A354" s="136">
        <v>351</v>
      </c>
      <c r="B354" s="132" t="s">
        <v>306</v>
      </c>
      <c r="C354" s="135" t="s">
        <v>445</v>
      </c>
    </row>
    <row r="355" spans="1:3" x14ac:dyDescent="0.2">
      <c r="A355" s="136">
        <v>352</v>
      </c>
      <c r="B355" s="132" t="s">
        <v>307</v>
      </c>
      <c r="C355" s="135" t="s">
        <v>445</v>
      </c>
    </row>
    <row r="356" spans="1:3" x14ac:dyDescent="0.2">
      <c r="A356" s="136">
        <v>353</v>
      </c>
      <c r="B356" s="132" t="s">
        <v>308</v>
      </c>
      <c r="C356" s="135" t="s">
        <v>445</v>
      </c>
    </row>
    <row r="357" spans="1:3" x14ac:dyDescent="0.2">
      <c r="A357" s="136">
        <v>354</v>
      </c>
      <c r="B357" s="132" t="s">
        <v>225</v>
      </c>
      <c r="C357" s="135" t="s">
        <v>446</v>
      </c>
    </row>
    <row r="358" spans="1:3" x14ac:dyDescent="0.2">
      <c r="A358" s="136">
        <v>355</v>
      </c>
      <c r="B358" s="132" t="s">
        <v>309</v>
      </c>
      <c r="C358" s="135" t="s">
        <v>445</v>
      </c>
    </row>
    <row r="359" spans="1:3" x14ac:dyDescent="0.2">
      <c r="A359" s="136">
        <v>357</v>
      </c>
      <c r="B359" s="132" t="s">
        <v>310</v>
      </c>
      <c r="C359" s="135" t="s">
        <v>446</v>
      </c>
    </row>
    <row r="360" spans="1:3" x14ac:dyDescent="0.2">
      <c r="A360" s="136">
        <v>358</v>
      </c>
      <c r="B360" s="132" t="s">
        <v>310</v>
      </c>
      <c r="C360" s="135" t="s">
        <v>446</v>
      </c>
    </row>
    <row r="361" spans="1:3" x14ac:dyDescent="0.2">
      <c r="A361" s="136">
        <v>359</v>
      </c>
      <c r="B361" s="132" t="s">
        <v>310</v>
      </c>
      <c r="C361" s="135" t="s">
        <v>446</v>
      </c>
    </row>
    <row r="362" spans="1:3" x14ac:dyDescent="0.2">
      <c r="A362" s="136">
        <v>360</v>
      </c>
      <c r="B362" s="132" t="s">
        <v>310</v>
      </c>
      <c r="C362" s="135" t="s">
        <v>446</v>
      </c>
    </row>
    <row r="363" spans="1:3" x14ac:dyDescent="0.2">
      <c r="A363" s="136">
        <v>361</v>
      </c>
      <c r="B363" s="132" t="s">
        <v>310</v>
      </c>
      <c r="C363" s="135" t="s">
        <v>446</v>
      </c>
    </row>
    <row r="364" spans="1:3" x14ac:dyDescent="0.2">
      <c r="A364" s="136">
        <v>362</v>
      </c>
      <c r="B364" s="132" t="s">
        <v>310</v>
      </c>
      <c r="C364" s="135" t="s">
        <v>446</v>
      </c>
    </row>
    <row r="365" spans="1:3" x14ac:dyDescent="0.2">
      <c r="A365" s="136">
        <v>363</v>
      </c>
      <c r="B365" s="132" t="s">
        <v>310</v>
      </c>
      <c r="C365" s="135" t="s">
        <v>446</v>
      </c>
    </row>
    <row r="366" spans="1:3" x14ac:dyDescent="0.2">
      <c r="A366" s="136">
        <v>364</v>
      </c>
      <c r="B366" s="132" t="s">
        <v>310</v>
      </c>
      <c r="C366" s="135" t="s">
        <v>446</v>
      </c>
    </row>
    <row r="367" spans="1:3" x14ac:dyDescent="0.2">
      <c r="A367" s="136">
        <v>365</v>
      </c>
      <c r="B367" s="132" t="s">
        <v>310</v>
      </c>
      <c r="C367" s="135" t="s">
        <v>446</v>
      </c>
    </row>
    <row r="368" spans="1:3" x14ac:dyDescent="0.2">
      <c r="A368" s="136">
        <v>366</v>
      </c>
      <c r="B368" s="132" t="s">
        <v>310</v>
      </c>
      <c r="C368" s="135" t="s">
        <v>446</v>
      </c>
    </row>
    <row r="369" spans="1:3" x14ac:dyDescent="0.2">
      <c r="A369" s="136">
        <v>367</v>
      </c>
      <c r="B369" s="132" t="s">
        <v>310</v>
      </c>
      <c r="C369" s="135" t="s">
        <v>446</v>
      </c>
    </row>
    <row r="370" spans="1:3" x14ac:dyDescent="0.2">
      <c r="A370" s="136">
        <v>368</v>
      </c>
      <c r="B370" s="132" t="s">
        <v>310</v>
      </c>
      <c r="C370" s="135" t="s">
        <v>446</v>
      </c>
    </row>
    <row r="371" spans="1:3" x14ac:dyDescent="0.2">
      <c r="A371" s="136">
        <v>369</v>
      </c>
      <c r="B371" s="132" t="s">
        <v>310</v>
      </c>
      <c r="C371" s="135" t="s">
        <v>446</v>
      </c>
    </row>
    <row r="372" spans="1:3" x14ac:dyDescent="0.2">
      <c r="A372" s="136">
        <v>370</v>
      </c>
      <c r="B372" s="132" t="s">
        <v>310</v>
      </c>
      <c r="C372" s="135" t="s">
        <v>446</v>
      </c>
    </row>
    <row r="373" spans="1:3" x14ac:dyDescent="0.2">
      <c r="A373" s="136">
        <v>371</v>
      </c>
      <c r="B373" s="132" t="s">
        <v>310</v>
      </c>
      <c r="C373" s="135" t="s">
        <v>446</v>
      </c>
    </row>
    <row r="374" spans="1:3" x14ac:dyDescent="0.2">
      <c r="A374" s="136">
        <v>372</v>
      </c>
      <c r="B374" s="132" t="s">
        <v>290</v>
      </c>
      <c r="C374" s="135" t="s">
        <v>445</v>
      </c>
    </row>
    <row r="375" spans="1:3" x14ac:dyDescent="0.2">
      <c r="A375" s="136">
        <v>373</v>
      </c>
      <c r="B375" s="132" t="s">
        <v>238</v>
      </c>
      <c r="C375" s="135" t="s">
        <v>445</v>
      </c>
    </row>
    <row r="376" spans="1:3" x14ac:dyDescent="0.2">
      <c r="A376" s="136">
        <v>374</v>
      </c>
      <c r="B376" s="132" t="s">
        <v>238</v>
      </c>
      <c r="C376" s="135" t="s">
        <v>445</v>
      </c>
    </row>
    <row r="377" spans="1:3" x14ac:dyDescent="0.2">
      <c r="A377" s="136">
        <v>375</v>
      </c>
      <c r="B377" s="132" t="s">
        <v>238</v>
      </c>
      <c r="C377" s="135" t="s">
        <v>445</v>
      </c>
    </row>
    <row r="378" spans="1:3" x14ac:dyDescent="0.2">
      <c r="A378" s="136">
        <v>376</v>
      </c>
      <c r="B378" s="132" t="s">
        <v>238</v>
      </c>
      <c r="C378" s="135" t="s">
        <v>445</v>
      </c>
    </row>
    <row r="379" spans="1:3" x14ac:dyDescent="0.2">
      <c r="A379" s="136">
        <v>377</v>
      </c>
      <c r="B379" s="132" t="s">
        <v>238</v>
      </c>
      <c r="C379" s="135" t="s">
        <v>445</v>
      </c>
    </row>
    <row r="380" spans="1:3" x14ac:dyDescent="0.2">
      <c r="A380" s="136">
        <v>378</v>
      </c>
      <c r="B380" s="132" t="s">
        <v>238</v>
      </c>
      <c r="C380" s="135" t="s">
        <v>445</v>
      </c>
    </row>
    <row r="381" spans="1:3" x14ac:dyDescent="0.2">
      <c r="A381" s="136">
        <v>380</v>
      </c>
      <c r="B381" s="132" t="s">
        <v>238</v>
      </c>
      <c r="C381" s="135" t="s">
        <v>445</v>
      </c>
    </row>
    <row r="382" spans="1:3" x14ac:dyDescent="0.2">
      <c r="A382" s="136">
        <v>381</v>
      </c>
      <c r="B382" s="132" t="s">
        <v>238</v>
      </c>
      <c r="C382" s="135" t="s">
        <v>445</v>
      </c>
    </row>
    <row r="383" spans="1:3" x14ac:dyDescent="0.2">
      <c r="A383" s="136">
        <v>382</v>
      </c>
      <c r="B383" s="132" t="s">
        <v>238</v>
      </c>
      <c r="C383" s="135" t="s">
        <v>445</v>
      </c>
    </row>
    <row r="384" spans="1:3" x14ac:dyDescent="0.2">
      <c r="A384" s="136">
        <v>384</v>
      </c>
      <c r="B384" s="132" t="s">
        <v>250</v>
      </c>
      <c r="C384" s="135" t="s">
        <v>445</v>
      </c>
    </row>
    <row r="385" spans="1:3" x14ac:dyDescent="0.2">
      <c r="A385" s="136">
        <v>385</v>
      </c>
      <c r="B385" s="132" t="s">
        <v>238</v>
      </c>
      <c r="C385" s="135" t="s">
        <v>446</v>
      </c>
    </row>
    <row r="386" spans="1:3" x14ac:dyDescent="0.2">
      <c r="A386" s="136">
        <v>386</v>
      </c>
      <c r="B386" s="132" t="s">
        <v>218</v>
      </c>
      <c r="C386" s="135" t="s">
        <v>446</v>
      </c>
    </row>
    <row r="387" spans="1:3" x14ac:dyDescent="0.2">
      <c r="A387" s="136">
        <v>387</v>
      </c>
      <c r="B387" s="132" t="s">
        <v>243</v>
      </c>
      <c r="C387" s="135" t="s">
        <v>446</v>
      </c>
    </row>
    <row r="388" spans="1:3" x14ac:dyDescent="0.2">
      <c r="A388" s="136">
        <v>388</v>
      </c>
      <c r="B388" s="132" t="s">
        <v>238</v>
      </c>
      <c r="C388" s="135" t="s">
        <v>446</v>
      </c>
    </row>
    <row r="389" spans="1:3" x14ac:dyDescent="0.2">
      <c r="A389" s="136">
        <v>389</v>
      </c>
      <c r="B389" s="132" t="s">
        <v>229</v>
      </c>
      <c r="C389" s="135" t="s">
        <v>446</v>
      </c>
    </row>
    <row r="390" spans="1:3" x14ac:dyDescent="0.2">
      <c r="A390" s="136">
        <v>390</v>
      </c>
      <c r="B390" s="132" t="s">
        <v>238</v>
      </c>
      <c r="C390" s="135" t="s">
        <v>445</v>
      </c>
    </row>
    <row r="391" spans="1:3" x14ac:dyDescent="0.2">
      <c r="A391" s="136">
        <v>391</v>
      </c>
      <c r="B391" s="132" t="s">
        <v>311</v>
      </c>
      <c r="C391" s="135" t="s">
        <v>446</v>
      </c>
    </row>
    <row r="392" spans="1:3" x14ac:dyDescent="0.2">
      <c r="A392" s="136">
        <v>392</v>
      </c>
      <c r="B392" s="132" t="s">
        <v>312</v>
      </c>
      <c r="C392" s="135" t="s">
        <v>445</v>
      </c>
    </row>
    <row r="393" spans="1:3" x14ac:dyDescent="0.2">
      <c r="A393" s="136">
        <v>393</v>
      </c>
      <c r="B393" s="132" t="s">
        <v>313</v>
      </c>
      <c r="C393" s="135" t="s">
        <v>445</v>
      </c>
    </row>
    <row r="394" spans="1:3" x14ac:dyDescent="0.2">
      <c r="A394" s="136">
        <v>394</v>
      </c>
      <c r="B394" s="132" t="s">
        <v>269</v>
      </c>
      <c r="C394" s="135" t="s">
        <v>445</v>
      </c>
    </row>
    <row r="395" spans="1:3" x14ac:dyDescent="0.2">
      <c r="A395" s="136">
        <v>395</v>
      </c>
      <c r="B395" s="132" t="s">
        <v>314</v>
      </c>
      <c r="C395" s="135" t="s">
        <v>445</v>
      </c>
    </row>
    <row r="396" spans="1:3" x14ac:dyDescent="0.2">
      <c r="A396" s="136">
        <v>396</v>
      </c>
      <c r="B396" s="132" t="s">
        <v>248</v>
      </c>
      <c r="C396" s="135" t="s">
        <v>445</v>
      </c>
    </row>
    <row r="397" spans="1:3" x14ac:dyDescent="0.2">
      <c r="A397" s="136">
        <v>397</v>
      </c>
      <c r="B397" s="132" t="s">
        <v>315</v>
      </c>
      <c r="C397" s="135" t="s">
        <v>445</v>
      </c>
    </row>
    <row r="398" spans="1:3" x14ac:dyDescent="0.2">
      <c r="A398" s="136">
        <v>398</v>
      </c>
      <c r="B398" s="132" t="s">
        <v>316</v>
      </c>
      <c r="C398" s="135" t="s">
        <v>445</v>
      </c>
    </row>
    <row r="399" spans="1:3" x14ac:dyDescent="0.2">
      <c r="A399" s="136">
        <v>399</v>
      </c>
      <c r="B399" s="132" t="s">
        <v>317</v>
      </c>
      <c r="C399" s="135" t="s">
        <v>446</v>
      </c>
    </row>
    <row r="400" spans="1:3" x14ac:dyDescent="0.2">
      <c r="A400" s="136">
        <v>400</v>
      </c>
      <c r="B400" s="132" t="s">
        <v>268</v>
      </c>
      <c r="C400" s="135" t="s">
        <v>445</v>
      </c>
    </row>
    <row r="401" spans="1:3" x14ac:dyDescent="0.2">
      <c r="A401" s="136">
        <v>401</v>
      </c>
      <c r="B401" s="132" t="s">
        <v>318</v>
      </c>
      <c r="C401" s="135" t="s">
        <v>446</v>
      </c>
    </row>
    <row r="402" spans="1:3" x14ac:dyDescent="0.2">
      <c r="A402" s="136">
        <v>403</v>
      </c>
      <c r="B402" s="132" t="s">
        <v>224</v>
      </c>
      <c r="C402" s="135" t="s">
        <v>445</v>
      </c>
    </row>
    <row r="403" spans="1:3" x14ac:dyDescent="0.2">
      <c r="A403" s="136">
        <v>404</v>
      </c>
      <c r="B403" s="132" t="s">
        <v>319</v>
      </c>
      <c r="C403" s="135" t="s">
        <v>445</v>
      </c>
    </row>
    <row r="404" spans="1:3" x14ac:dyDescent="0.2">
      <c r="A404" s="136">
        <v>405</v>
      </c>
      <c r="B404" s="132" t="s">
        <v>320</v>
      </c>
      <c r="C404" s="135" t="s">
        <v>446</v>
      </c>
    </row>
    <row r="405" spans="1:3" x14ac:dyDescent="0.2">
      <c r="A405" s="136">
        <v>406</v>
      </c>
      <c r="B405" s="132" t="s">
        <v>321</v>
      </c>
      <c r="C405" s="135" t="s">
        <v>446</v>
      </c>
    </row>
    <row r="406" spans="1:3" x14ac:dyDescent="0.2">
      <c r="A406" s="136">
        <v>407</v>
      </c>
      <c r="B406" s="132" t="s">
        <v>322</v>
      </c>
      <c r="C406" s="135" t="s">
        <v>446</v>
      </c>
    </row>
    <row r="407" spans="1:3" x14ac:dyDescent="0.2">
      <c r="A407" s="136">
        <v>408</v>
      </c>
      <c r="B407" s="132" t="s">
        <v>323</v>
      </c>
      <c r="C407" s="135" t="s">
        <v>446</v>
      </c>
    </row>
    <row r="408" spans="1:3" x14ac:dyDescent="0.2">
      <c r="A408" s="136">
        <v>409</v>
      </c>
      <c r="B408" s="132" t="s">
        <v>324</v>
      </c>
      <c r="C408" s="135" t="s">
        <v>446</v>
      </c>
    </row>
    <row r="409" spans="1:3" x14ac:dyDescent="0.2">
      <c r="A409" s="136">
        <v>410</v>
      </c>
      <c r="B409" s="132" t="s">
        <v>325</v>
      </c>
      <c r="C409" s="135" t="s">
        <v>446</v>
      </c>
    </row>
    <row r="410" spans="1:3" x14ac:dyDescent="0.2">
      <c r="A410" s="136">
        <v>411</v>
      </c>
      <c r="B410" s="132" t="s">
        <v>326</v>
      </c>
      <c r="C410" s="135" t="s">
        <v>446</v>
      </c>
    </row>
    <row r="411" spans="1:3" x14ac:dyDescent="0.2">
      <c r="A411" s="136">
        <v>412</v>
      </c>
      <c r="B411" s="132" t="s">
        <v>327</v>
      </c>
      <c r="C411" s="135" t="s">
        <v>446</v>
      </c>
    </row>
    <row r="412" spans="1:3" x14ac:dyDescent="0.2">
      <c r="A412" s="136">
        <v>413</v>
      </c>
      <c r="B412" s="132" t="s">
        <v>328</v>
      </c>
      <c r="C412" s="135" t="s">
        <v>446</v>
      </c>
    </row>
    <row r="413" spans="1:3" x14ac:dyDescent="0.2">
      <c r="A413" s="136">
        <v>414</v>
      </c>
      <c r="B413" s="132" t="s">
        <v>329</v>
      </c>
      <c r="C413" s="135" t="s">
        <v>446</v>
      </c>
    </row>
    <row r="414" spans="1:3" x14ac:dyDescent="0.2">
      <c r="A414" s="136">
        <v>415</v>
      </c>
      <c r="B414" s="132" t="s">
        <v>330</v>
      </c>
      <c r="C414" s="135" t="s">
        <v>446</v>
      </c>
    </row>
    <row r="415" spans="1:3" x14ac:dyDescent="0.2">
      <c r="A415" s="136">
        <v>416</v>
      </c>
      <c r="B415" s="132" t="s">
        <v>331</v>
      </c>
      <c r="C415" s="135" t="s">
        <v>446</v>
      </c>
    </row>
    <row r="416" spans="1:3" x14ac:dyDescent="0.2">
      <c r="A416" s="136">
        <v>417</v>
      </c>
      <c r="B416" s="132" t="s">
        <v>332</v>
      </c>
      <c r="C416" s="135" t="s">
        <v>446</v>
      </c>
    </row>
    <row r="417" spans="1:3" x14ac:dyDescent="0.2">
      <c r="A417" s="136">
        <v>418</v>
      </c>
      <c r="B417" s="132" t="s">
        <v>333</v>
      </c>
      <c r="C417" s="135" t="s">
        <v>446</v>
      </c>
    </row>
    <row r="418" spans="1:3" x14ac:dyDescent="0.2">
      <c r="A418" s="136">
        <v>419</v>
      </c>
      <c r="B418" s="132" t="s">
        <v>334</v>
      </c>
      <c r="C418" s="135" t="s">
        <v>446</v>
      </c>
    </row>
    <row r="419" spans="1:3" x14ac:dyDescent="0.2">
      <c r="A419" s="136">
        <v>420</v>
      </c>
      <c r="B419" s="132" t="s">
        <v>335</v>
      </c>
      <c r="C419" s="135" t="s">
        <v>446</v>
      </c>
    </row>
    <row r="420" spans="1:3" x14ac:dyDescent="0.2">
      <c r="A420" s="136">
        <v>421</v>
      </c>
      <c r="B420" s="132" t="s">
        <v>336</v>
      </c>
      <c r="C420" s="135" t="s">
        <v>446</v>
      </c>
    </row>
    <row r="421" spans="1:3" x14ac:dyDescent="0.2">
      <c r="A421" s="136">
        <v>422</v>
      </c>
      <c r="B421" s="132" t="s">
        <v>337</v>
      </c>
      <c r="C421" s="135" t="s">
        <v>446</v>
      </c>
    </row>
    <row r="422" spans="1:3" x14ac:dyDescent="0.2">
      <c r="A422" s="136">
        <v>423</v>
      </c>
      <c r="B422" s="132" t="s">
        <v>338</v>
      </c>
      <c r="C422" s="135" t="s">
        <v>446</v>
      </c>
    </row>
    <row r="423" spans="1:3" x14ac:dyDescent="0.2">
      <c r="A423" s="136">
        <v>424</v>
      </c>
      <c r="B423" s="132" t="s">
        <v>339</v>
      </c>
      <c r="C423" s="135" t="s">
        <v>446</v>
      </c>
    </row>
    <row r="424" spans="1:3" x14ac:dyDescent="0.2">
      <c r="A424" s="136">
        <v>425</v>
      </c>
      <c r="B424" s="132" t="s">
        <v>340</v>
      </c>
      <c r="C424" s="135" t="s">
        <v>445</v>
      </c>
    </row>
    <row r="425" spans="1:3" x14ac:dyDescent="0.2">
      <c r="A425" s="136">
        <v>426</v>
      </c>
      <c r="B425" s="132" t="s">
        <v>250</v>
      </c>
      <c r="C425" s="135" t="s">
        <v>445</v>
      </c>
    </row>
    <row r="426" spans="1:3" x14ac:dyDescent="0.2">
      <c r="A426" s="136">
        <v>427</v>
      </c>
      <c r="B426" s="132" t="s">
        <v>341</v>
      </c>
      <c r="C426" s="135" t="s">
        <v>445</v>
      </c>
    </row>
    <row r="427" spans="1:3" x14ac:dyDescent="0.2">
      <c r="A427" s="136">
        <v>428</v>
      </c>
      <c r="B427" s="132" t="s">
        <v>342</v>
      </c>
      <c r="C427" s="135" t="s">
        <v>441</v>
      </c>
    </row>
    <row r="428" spans="1:3" x14ac:dyDescent="0.2">
      <c r="A428" s="136">
        <v>429</v>
      </c>
      <c r="B428" s="132" t="s">
        <v>343</v>
      </c>
      <c r="C428" s="135" t="s">
        <v>441</v>
      </c>
    </row>
    <row r="429" spans="1:3" x14ac:dyDescent="0.2">
      <c r="A429" s="136">
        <v>430</v>
      </c>
      <c r="B429" s="132" t="s">
        <v>344</v>
      </c>
      <c r="C429" s="135" t="s">
        <v>441</v>
      </c>
    </row>
    <row r="430" spans="1:3" x14ac:dyDescent="0.2">
      <c r="A430" s="136">
        <v>431</v>
      </c>
      <c r="B430" s="132" t="s">
        <v>345</v>
      </c>
      <c r="C430" s="135" t="s">
        <v>441</v>
      </c>
    </row>
    <row r="431" spans="1:3" x14ac:dyDescent="0.2">
      <c r="A431" s="136">
        <v>432</v>
      </c>
      <c r="B431" s="132" t="s">
        <v>250</v>
      </c>
      <c r="C431" s="135" t="s">
        <v>445</v>
      </c>
    </row>
    <row r="432" spans="1:3" x14ac:dyDescent="0.2">
      <c r="A432" s="136">
        <v>434</v>
      </c>
      <c r="B432" s="132" t="s">
        <v>346</v>
      </c>
      <c r="C432" s="135" t="s">
        <v>446</v>
      </c>
    </row>
    <row r="433" spans="1:3" x14ac:dyDescent="0.2">
      <c r="A433" s="136">
        <v>435</v>
      </c>
      <c r="B433" s="132" t="s">
        <v>347</v>
      </c>
      <c r="C433" s="135" t="s">
        <v>445</v>
      </c>
    </row>
    <row r="434" spans="1:3" x14ac:dyDescent="0.2">
      <c r="A434" s="136">
        <v>436</v>
      </c>
      <c r="B434" s="132" t="s">
        <v>348</v>
      </c>
      <c r="C434" s="135" t="s">
        <v>445</v>
      </c>
    </row>
    <row r="435" spans="1:3" x14ac:dyDescent="0.2">
      <c r="A435" s="136">
        <v>437</v>
      </c>
      <c r="B435" s="132" t="s">
        <v>349</v>
      </c>
      <c r="C435" s="135" t="s">
        <v>445</v>
      </c>
    </row>
    <row r="436" spans="1:3" x14ac:dyDescent="0.2">
      <c r="A436" s="136">
        <v>439</v>
      </c>
      <c r="B436" s="132" t="s">
        <v>350</v>
      </c>
      <c r="C436" s="135" t="s">
        <v>445</v>
      </c>
    </row>
    <row r="437" spans="1:3" x14ac:dyDescent="0.2">
      <c r="A437" s="136">
        <v>440</v>
      </c>
      <c r="B437" s="132" t="s">
        <v>351</v>
      </c>
      <c r="C437" s="135" t="s">
        <v>445</v>
      </c>
    </row>
    <row r="438" spans="1:3" x14ac:dyDescent="0.2">
      <c r="A438" s="136">
        <v>441</v>
      </c>
      <c r="B438" s="132" t="s">
        <v>254</v>
      </c>
      <c r="C438" s="135" t="s">
        <v>445</v>
      </c>
    </row>
    <row r="439" spans="1:3" x14ac:dyDescent="0.2">
      <c r="A439" s="136">
        <v>442</v>
      </c>
      <c r="B439" s="132" t="s">
        <v>250</v>
      </c>
      <c r="C439" s="135" t="s">
        <v>446</v>
      </c>
    </row>
    <row r="440" spans="1:3" x14ac:dyDescent="0.2">
      <c r="A440" s="136">
        <v>443</v>
      </c>
      <c r="B440" s="132" t="s">
        <v>290</v>
      </c>
      <c r="C440" s="135" t="s">
        <v>445</v>
      </c>
    </row>
    <row r="441" spans="1:3" x14ac:dyDescent="0.2">
      <c r="A441" s="136">
        <v>444</v>
      </c>
      <c r="B441" s="132" t="s">
        <v>293</v>
      </c>
      <c r="C441" s="135" t="s">
        <v>445</v>
      </c>
    </row>
    <row r="442" spans="1:3" x14ac:dyDescent="0.2">
      <c r="A442" s="136">
        <v>444</v>
      </c>
      <c r="B442" s="132" t="s">
        <v>293</v>
      </c>
      <c r="C442" s="135" t="s">
        <v>446</v>
      </c>
    </row>
    <row r="443" spans="1:3" x14ac:dyDescent="0.2">
      <c r="A443" s="136">
        <v>445</v>
      </c>
      <c r="B443" s="132" t="s">
        <v>352</v>
      </c>
      <c r="C443" s="135" t="s">
        <v>445</v>
      </c>
    </row>
    <row r="444" spans="1:3" x14ac:dyDescent="0.2">
      <c r="A444" s="136">
        <v>446</v>
      </c>
      <c r="B444" s="132" t="s">
        <v>352</v>
      </c>
      <c r="C444" s="135" t="s">
        <v>445</v>
      </c>
    </row>
    <row r="445" spans="1:3" x14ac:dyDescent="0.2">
      <c r="A445" s="136">
        <v>447</v>
      </c>
      <c r="B445" s="132" t="s">
        <v>264</v>
      </c>
      <c r="C445" s="135" t="s">
        <v>445</v>
      </c>
    </row>
    <row r="446" spans="1:3" x14ac:dyDescent="0.2">
      <c r="A446" s="136">
        <v>448</v>
      </c>
      <c r="B446" s="132" t="s">
        <v>264</v>
      </c>
      <c r="C446" s="135" t="s">
        <v>445</v>
      </c>
    </row>
    <row r="447" spans="1:3" x14ac:dyDescent="0.2">
      <c r="A447" s="136">
        <v>449</v>
      </c>
      <c r="B447" s="132" t="s">
        <v>264</v>
      </c>
      <c r="C447" s="135" t="s">
        <v>445</v>
      </c>
    </row>
    <row r="448" spans="1:3" x14ac:dyDescent="0.2">
      <c r="A448" s="136">
        <v>450</v>
      </c>
      <c r="B448" s="132" t="s">
        <v>264</v>
      </c>
      <c r="C448" s="135" t="s">
        <v>445</v>
      </c>
    </row>
    <row r="449" spans="1:3" x14ac:dyDescent="0.2">
      <c r="A449" s="136">
        <v>451</v>
      </c>
      <c r="B449" s="132" t="s">
        <v>264</v>
      </c>
      <c r="C449" s="135" t="s">
        <v>445</v>
      </c>
    </row>
    <row r="450" spans="1:3" x14ac:dyDescent="0.2">
      <c r="A450" s="136">
        <v>452</v>
      </c>
      <c r="B450" s="132" t="s">
        <v>264</v>
      </c>
      <c r="C450" s="135" t="s">
        <v>445</v>
      </c>
    </row>
    <row r="451" spans="1:3" x14ac:dyDescent="0.2">
      <c r="A451" s="136">
        <v>453</v>
      </c>
      <c r="B451" s="132" t="s">
        <v>264</v>
      </c>
      <c r="C451" s="135" t="s">
        <v>445</v>
      </c>
    </row>
    <row r="452" spans="1:3" x14ac:dyDescent="0.2">
      <c r="A452" s="136">
        <v>454</v>
      </c>
      <c r="B452" s="132" t="s">
        <v>264</v>
      </c>
      <c r="C452" s="135" t="s">
        <v>445</v>
      </c>
    </row>
    <row r="453" spans="1:3" x14ac:dyDescent="0.2">
      <c r="A453" s="136">
        <v>455</v>
      </c>
      <c r="B453" s="132" t="s">
        <v>264</v>
      </c>
      <c r="C453" s="135" t="s">
        <v>445</v>
      </c>
    </row>
    <row r="454" spans="1:3" x14ac:dyDescent="0.2">
      <c r="A454" s="136">
        <v>456</v>
      </c>
      <c r="B454" s="132" t="s">
        <v>264</v>
      </c>
      <c r="C454" s="135" t="s">
        <v>445</v>
      </c>
    </row>
    <row r="455" spans="1:3" x14ac:dyDescent="0.2">
      <c r="A455" s="136">
        <v>459</v>
      </c>
      <c r="B455" s="132" t="s">
        <v>264</v>
      </c>
      <c r="C455" s="135" t="s">
        <v>445</v>
      </c>
    </row>
    <row r="456" spans="1:3" x14ac:dyDescent="0.2">
      <c r="A456" s="136">
        <v>460</v>
      </c>
      <c r="B456" s="132" t="s">
        <v>353</v>
      </c>
      <c r="C456" s="135" t="s">
        <v>446</v>
      </c>
    </row>
    <row r="457" spans="1:3" x14ac:dyDescent="0.2">
      <c r="A457" s="136">
        <v>461</v>
      </c>
      <c r="B457" s="132" t="s">
        <v>353</v>
      </c>
      <c r="C457" s="135" t="s">
        <v>446</v>
      </c>
    </row>
    <row r="458" spans="1:3" x14ac:dyDescent="0.2">
      <c r="A458" s="136">
        <v>462</v>
      </c>
      <c r="B458" s="132" t="s">
        <v>354</v>
      </c>
      <c r="C458" s="135" t="s">
        <v>446</v>
      </c>
    </row>
    <row r="459" spans="1:3" x14ac:dyDescent="0.2">
      <c r="A459" s="136">
        <v>463</v>
      </c>
      <c r="B459" s="132" t="s">
        <v>355</v>
      </c>
      <c r="C459" s="135" t="s">
        <v>446</v>
      </c>
    </row>
    <row r="460" spans="1:3" x14ac:dyDescent="0.2">
      <c r="A460" s="136">
        <v>464</v>
      </c>
      <c r="B460" s="132" t="s">
        <v>356</v>
      </c>
      <c r="C460" s="135" t="s">
        <v>445</v>
      </c>
    </row>
    <row r="461" spans="1:3" x14ac:dyDescent="0.2">
      <c r="A461" s="136">
        <v>465</v>
      </c>
      <c r="B461" s="132" t="s">
        <v>357</v>
      </c>
      <c r="C461" s="135" t="s">
        <v>445</v>
      </c>
    </row>
    <row r="462" spans="1:3" x14ac:dyDescent="0.2">
      <c r="A462" s="136">
        <v>466</v>
      </c>
      <c r="B462" s="132" t="s">
        <v>358</v>
      </c>
      <c r="C462" s="135" t="s">
        <v>445</v>
      </c>
    </row>
    <row r="463" spans="1:3" x14ac:dyDescent="0.2">
      <c r="A463" s="136">
        <v>467</v>
      </c>
      <c r="B463" s="132" t="s">
        <v>358</v>
      </c>
      <c r="C463" s="135" t="s">
        <v>445</v>
      </c>
    </row>
    <row r="464" spans="1:3" x14ac:dyDescent="0.2">
      <c r="A464" s="136">
        <v>468</v>
      </c>
      <c r="B464" s="132" t="s">
        <v>358</v>
      </c>
      <c r="C464" s="135" t="s">
        <v>445</v>
      </c>
    </row>
    <row r="465" spans="1:3" x14ac:dyDescent="0.2">
      <c r="A465" s="136">
        <v>469</v>
      </c>
      <c r="B465" s="132" t="s">
        <v>358</v>
      </c>
      <c r="C465" s="135" t="s">
        <v>445</v>
      </c>
    </row>
    <row r="466" spans="1:3" x14ac:dyDescent="0.2">
      <c r="A466" s="136">
        <v>470</v>
      </c>
      <c r="B466" s="132" t="s">
        <v>358</v>
      </c>
      <c r="C466" s="135" t="s">
        <v>445</v>
      </c>
    </row>
    <row r="467" spans="1:3" x14ac:dyDescent="0.2">
      <c r="A467" s="136">
        <v>473</v>
      </c>
      <c r="B467" s="132" t="s">
        <v>359</v>
      </c>
      <c r="C467" s="135" t="s">
        <v>445</v>
      </c>
    </row>
    <row r="468" spans="1:3" x14ac:dyDescent="0.2">
      <c r="A468" s="136">
        <v>474</v>
      </c>
      <c r="B468" s="132" t="s">
        <v>360</v>
      </c>
      <c r="C468" s="135" t="s">
        <v>446</v>
      </c>
    </row>
    <row r="469" spans="1:3" x14ac:dyDescent="0.2">
      <c r="A469" s="136">
        <v>475</v>
      </c>
      <c r="B469" s="132" t="s">
        <v>361</v>
      </c>
      <c r="C469" s="135" t="s">
        <v>445</v>
      </c>
    </row>
    <row r="470" spans="1:3" x14ac:dyDescent="0.2">
      <c r="A470" s="136">
        <v>476</v>
      </c>
      <c r="B470" s="132" t="s">
        <v>362</v>
      </c>
      <c r="C470" s="135" t="s">
        <v>446</v>
      </c>
    </row>
    <row r="471" spans="1:3" x14ac:dyDescent="0.2">
      <c r="A471" s="136">
        <v>477</v>
      </c>
      <c r="B471" s="132" t="s">
        <v>362</v>
      </c>
      <c r="C471" s="135" t="s">
        <v>446</v>
      </c>
    </row>
    <row r="472" spans="1:3" x14ac:dyDescent="0.2">
      <c r="A472" s="136">
        <v>478</v>
      </c>
      <c r="B472" s="132" t="s">
        <v>293</v>
      </c>
      <c r="C472" s="135" t="s">
        <v>445</v>
      </c>
    </row>
    <row r="473" spans="1:3" x14ac:dyDescent="0.2">
      <c r="A473" s="136">
        <v>479</v>
      </c>
      <c r="B473" s="132" t="s">
        <v>350</v>
      </c>
      <c r="C473" s="135" t="s">
        <v>445</v>
      </c>
    </row>
    <row r="474" spans="1:3" x14ac:dyDescent="0.2">
      <c r="A474" s="136">
        <v>480</v>
      </c>
      <c r="B474" s="132" t="s">
        <v>350</v>
      </c>
      <c r="C474" s="135" t="s">
        <v>445</v>
      </c>
    </row>
    <row r="475" spans="1:3" x14ac:dyDescent="0.2">
      <c r="A475" s="136">
        <v>481</v>
      </c>
      <c r="B475" s="132" t="s">
        <v>350</v>
      </c>
      <c r="C475" s="135" t="s">
        <v>445</v>
      </c>
    </row>
    <row r="476" spans="1:3" x14ac:dyDescent="0.2">
      <c r="A476" s="136">
        <v>482</v>
      </c>
      <c r="B476" s="132" t="s">
        <v>363</v>
      </c>
      <c r="C476" s="135" t="s">
        <v>442</v>
      </c>
    </row>
    <row r="477" spans="1:3" x14ac:dyDescent="0.2">
      <c r="A477" s="136">
        <v>483</v>
      </c>
      <c r="B477" s="132" t="s">
        <v>364</v>
      </c>
      <c r="C477" s="135" t="s">
        <v>442</v>
      </c>
    </row>
    <row r="478" spans="1:3" x14ac:dyDescent="0.2">
      <c r="A478" s="136">
        <v>484</v>
      </c>
      <c r="B478" s="132" t="s">
        <v>365</v>
      </c>
      <c r="C478" s="135" t="s">
        <v>442</v>
      </c>
    </row>
    <row r="479" spans="1:3" x14ac:dyDescent="0.2">
      <c r="A479" s="136">
        <v>485</v>
      </c>
      <c r="B479" s="132" t="s">
        <v>366</v>
      </c>
      <c r="C479" s="135" t="s">
        <v>442</v>
      </c>
    </row>
    <row r="480" spans="1:3" x14ac:dyDescent="0.2">
      <c r="A480" s="136">
        <v>486</v>
      </c>
      <c r="B480" s="132" t="s">
        <v>367</v>
      </c>
      <c r="C480" s="135" t="s">
        <v>442</v>
      </c>
    </row>
    <row r="481" spans="1:3" x14ac:dyDescent="0.2">
      <c r="A481" s="136">
        <v>487</v>
      </c>
      <c r="B481" s="132" t="s">
        <v>368</v>
      </c>
      <c r="C481" s="135" t="s">
        <v>442</v>
      </c>
    </row>
    <row r="482" spans="1:3" x14ac:dyDescent="0.2">
      <c r="A482" s="136">
        <v>488</v>
      </c>
      <c r="B482" s="132" t="s">
        <v>369</v>
      </c>
      <c r="C482" s="135" t="s">
        <v>442</v>
      </c>
    </row>
    <row r="483" spans="1:3" x14ac:dyDescent="0.2">
      <c r="A483" s="136">
        <v>489</v>
      </c>
      <c r="B483" s="132" t="s">
        <v>370</v>
      </c>
      <c r="C483" s="135" t="s">
        <v>442</v>
      </c>
    </row>
    <row r="484" spans="1:3" x14ac:dyDescent="0.2">
      <c r="A484" s="136">
        <v>490</v>
      </c>
      <c r="B484" s="132" t="s">
        <v>371</v>
      </c>
      <c r="C484" s="135" t="s">
        <v>442</v>
      </c>
    </row>
    <row r="485" spans="1:3" x14ac:dyDescent="0.2">
      <c r="A485" s="136">
        <v>491</v>
      </c>
      <c r="B485" s="132" t="s">
        <v>372</v>
      </c>
      <c r="C485" s="135" t="s">
        <v>442</v>
      </c>
    </row>
    <row r="486" spans="1:3" x14ac:dyDescent="0.2">
      <c r="A486" s="136">
        <v>492</v>
      </c>
      <c r="B486" s="132" t="s">
        <v>373</v>
      </c>
      <c r="C486" s="135" t="s">
        <v>442</v>
      </c>
    </row>
    <row r="487" spans="1:3" x14ac:dyDescent="0.2">
      <c r="A487" s="136">
        <v>493</v>
      </c>
      <c r="B487" s="132" t="s">
        <v>374</v>
      </c>
      <c r="C487" s="135" t="s">
        <v>442</v>
      </c>
    </row>
    <row r="488" spans="1:3" x14ac:dyDescent="0.2">
      <c r="A488" s="136">
        <v>494</v>
      </c>
      <c r="B488" s="132" t="s">
        <v>375</v>
      </c>
      <c r="C488" s="135" t="s">
        <v>442</v>
      </c>
    </row>
    <row r="489" spans="1:3" x14ac:dyDescent="0.2">
      <c r="A489" s="136">
        <v>495</v>
      </c>
      <c r="B489" s="132" t="s">
        <v>376</v>
      </c>
      <c r="C489" s="135" t="s">
        <v>442</v>
      </c>
    </row>
    <row r="490" spans="1:3" x14ac:dyDescent="0.2">
      <c r="A490" s="136">
        <v>496</v>
      </c>
      <c r="B490" s="132" t="s">
        <v>377</v>
      </c>
      <c r="C490" s="135" t="s">
        <v>442</v>
      </c>
    </row>
    <row r="491" spans="1:3" x14ac:dyDescent="0.2">
      <c r="A491" s="136">
        <v>497</v>
      </c>
      <c r="B491" s="132" t="s">
        <v>378</v>
      </c>
      <c r="C491" s="135" t="s">
        <v>442</v>
      </c>
    </row>
    <row r="492" spans="1:3" x14ac:dyDescent="0.2">
      <c r="A492" s="136">
        <v>498</v>
      </c>
      <c r="B492" s="132" t="s">
        <v>379</v>
      </c>
      <c r="C492" s="135" t="s">
        <v>442</v>
      </c>
    </row>
    <row r="493" spans="1:3" x14ac:dyDescent="0.2">
      <c r="A493" s="136">
        <v>701</v>
      </c>
      <c r="B493" s="132" t="s">
        <v>380</v>
      </c>
      <c r="C493" s="135" t="s">
        <v>446</v>
      </c>
    </row>
    <row r="494" spans="1:3" x14ac:dyDescent="0.2">
      <c r="A494" s="136">
        <v>702</v>
      </c>
      <c r="B494" s="132" t="s">
        <v>380</v>
      </c>
      <c r="C494" s="135" t="s">
        <v>446</v>
      </c>
    </row>
    <row r="495" spans="1:3" x14ac:dyDescent="0.2">
      <c r="A495" s="136">
        <v>703</v>
      </c>
      <c r="B495" s="132" t="s">
        <v>316</v>
      </c>
      <c r="C495" s="135" t="s">
        <v>446</v>
      </c>
    </row>
    <row r="496" spans="1:3" x14ac:dyDescent="0.2">
      <c r="A496" s="136">
        <v>704</v>
      </c>
      <c r="B496" s="132" t="s">
        <v>316</v>
      </c>
      <c r="C496" s="135" t="s">
        <v>446</v>
      </c>
    </row>
    <row r="497" spans="1:3" x14ac:dyDescent="0.2">
      <c r="A497" s="136">
        <v>705</v>
      </c>
      <c r="B497" s="132" t="s">
        <v>316</v>
      </c>
      <c r="C497" s="135" t="s">
        <v>446</v>
      </c>
    </row>
    <row r="498" spans="1:3" x14ac:dyDescent="0.2">
      <c r="A498" s="136">
        <v>706</v>
      </c>
      <c r="B498" s="132" t="s">
        <v>316</v>
      </c>
      <c r="C498" s="135" t="s">
        <v>446</v>
      </c>
    </row>
    <row r="499" spans="1:3" x14ac:dyDescent="0.2">
      <c r="A499" s="136">
        <v>707</v>
      </c>
      <c r="B499" s="132" t="s">
        <v>316</v>
      </c>
      <c r="C499" s="135" t="s">
        <v>446</v>
      </c>
    </row>
    <row r="500" spans="1:3" x14ac:dyDescent="0.2">
      <c r="A500" s="136">
        <v>708</v>
      </c>
      <c r="B500" s="132" t="s">
        <v>316</v>
      </c>
      <c r="C500" s="135" t="s">
        <v>446</v>
      </c>
    </row>
    <row r="501" spans="1:3" x14ac:dyDescent="0.2">
      <c r="A501" s="136">
        <v>709</v>
      </c>
      <c r="B501" s="132" t="s">
        <v>316</v>
      </c>
      <c r="C501" s="135" t="s">
        <v>446</v>
      </c>
    </row>
    <row r="502" spans="1:3" x14ac:dyDescent="0.2">
      <c r="A502" s="136">
        <v>710</v>
      </c>
      <c r="B502" s="132" t="s">
        <v>316</v>
      </c>
      <c r="C502" s="135" t="s">
        <v>446</v>
      </c>
    </row>
    <row r="503" spans="1:3" x14ac:dyDescent="0.2">
      <c r="A503" s="136">
        <v>711</v>
      </c>
      <c r="B503" s="132" t="s">
        <v>316</v>
      </c>
      <c r="C503" s="135" t="s">
        <v>446</v>
      </c>
    </row>
    <row r="504" spans="1:3" x14ac:dyDescent="0.2">
      <c r="A504" s="136">
        <v>712</v>
      </c>
      <c r="B504" s="132" t="s">
        <v>381</v>
      </c>
      <c r="C504" s="135" t="s">
        <v>446</v>
      </c>
    </row>
    <row r="505" spans="1:3" x14ac:dyDescent="0.2">
      <c r="A505" s="136">
        <v>713</v>
      </c>
      <c r="B505" s="132" t="s">
        <v>381</v>
      </c>
      <c r="C505" s="135" t="s">
        <v>446</v>
      </c>
    </row>
    <row r="506" spans="1:3" x14ac:dyDescent="0.2">
      <c r="A506" s="136">
        <v>714</v>
      </c>
      <c r="B506" s="132" t="s">
        <v>381</v>
      </c>
      <c r="C506" s="135" t="s">
        <v>446</v>
      </c>
    </row>
    <row r="507" spans="1:3" x14ac:dyDescent="0.2">
      <c r="A507" s="136">
        <v>715</v>
      </c>
      <c r="B507" s="132" t="s">
        <v>381</v>
      </c>
      <c r="C507" s="135" t="s">
        <v>446</v>
      </c>
    </row>
    <row r="508" spans="1:3" x14ac:dyDescent="0.2">
      <c r="A508" s="136">
        <v>716</v>
      </c>
      <c r="B508" s="132" t="s">
        <v>382</v>
      </c>
      <c r="C508" s="135" t="s">
        <v>446</v>
      </c>
    </row>
    <row r="509" spans="1:3" x14ac:dyDescent="0.2">
      <c r="A509" s="136">
        <v>717</v>
      </c>
      <c r="B509" s="132" t="s">
        <v>382</v>
      </c>
      <c r="C509" s="135" t="s">
        <v>446</v>
      </c>
    </row>
    <row r="510" spans="1:3" x14ac:dyDescent="0.2">
      <c r="A510" s="136">
        <v>718</v>
      </c>
      <c r="B510" s="132" t="s">
        <v>383</v>
      </c>
      <c r="C510" s="135" t="s">
        <v>446</v>
      </c>
    </row>
    <row r="511" spans="1:3" x14ac:dyDescent="0.2">
      <c r="A511" s="136">
        <v>719</v>
      </c>
      <c r="B511" s="132" t="s">
        <v>383</v>
      </c>
      <c r="C511" s="135" t="s">
        <v>446</v>
      </c>
    </row>
    <row r="512" spans="1:3" x14ac:dyDescent="0.2">
      <c r="A512" s="136">
        <v>720</v>
      </c>
      <c r="B512" s="132" t="s">
        <v>251</v>
      </c>
      <c r="C512" s="135" t="s">
        <v>445</v>
      </c>
    </row>
    <row r="513" spans="1:3" x14ac:dyDescent="0.2">
      <c r="A513" s="136">
        <v>721</v>
      </c>
      <c r="B513" s="132" t="s">
        <v>384</v>
      </c>
      <c r="C513" s="135" t="s">
        <v>445</v>
      </c>
    </row>
    <row r="514" spans="1:3" x14ac:dyDescent="0.2">
      <c r="A514" s="136">
        <v>722</v>
      </c>
      <c r="B514" s="132" t="s">
        <v>384</v>
      </c>
      <c r="C514" s="135" t="s">
        <v>445</v>
      </c>
    </row>
    <row r="515" spans="1:3" x14ac:dyDescent="0.2">
      <c r="A515" s="136">
        <v>723</v>
      </c>
      <c r="B515" s="132" t="s">
        <v>384</v>
      </c>
      <c r="C515" s="135" t="s">
        <v>445</v>
      </c>
    </row>
    <row r="516" spans="1:3" x14ac:dyDescent="0.2">
      <c r="A516" s="136">
        <v>724</v>
      </c>
      <c r="B516" s="132" t="s">
        <v>384</v>
      </c>
      <c r="C516" s="135" t="s">
        <v>445</v>
      </c>
    </row>
    <row r="517" spans="1:3" x14ac:dyDescent="0.2">
      <c r="A517" s="136">
        <v>725</v>
      </c>
      <c r="B517" s="132" t="s">
        <v>384</v>
      </c>
      <c r="C517" s="135" t="s">
        <v>445</v>
      </c>
    </row>
    <row r="518" spans="1:3" x14ac:dyDescent="0.2">
      <c r="A518" s="136">
        <v>726</v>
      </c>
      <c r="B518" s="132" t="s">
        <v>384</v>
      </c>
      <c r="C518" s="135" t="s">
        <v>445</v>
      </c>
    </row>
    <row r="519" spans="1:3" x14ac:dyDescent="0.2">
      <c r="A519" s="136">
        <v>727</v>
      </c>
      <c r="B519" s="132" t="s">
        <v>384</v>
      </c>
      <c r="C519" s="135" t="s">
        <v>445</v>
      </c>
    </row>
    <row r="520" spans="1:3" x14ac:dyDescent="0.2">
      <c r="A520" s="136">
        <v>728</v>
      </c>
      <c r="B520" s="132" t="s">
        <v>385</v>
      </c>
      <c r="C520" s="135" t="s">
        <v>445</v>
      </c>
    </row>
    <row r="521" spans="1:3" x14ac:dyDescent="0.2">
      <c r="A521" s="136">
        <v>729</v>
      </c>
      <c r="B521" s="132" t="s">
        <v>384</v>
      </c>
      <c r="C521" s="135" t="s">
        <v>445</v>
      </c>
    </row>
    <row r="522" spans="1:3" x14ac:dyDescent="0.2">
      <c r="A522" s="136">
        <v>730</v>
      </c>
      <c r="B522" s="132" t="s">
        <v>385</v>
      </c>
      <c r="C522" s="135" t="s">
        <v>445</v>
      </c>
    </row>
    <row r="523" spans="1:3" x14ac:dyDescent="0.2">
      <c r="A523" s="136">
        <v>731</v>
      </c>
      <c r="B523" s="132" t="s">
        <v>384</v>
      </c>
      <c r="C523" s="135" t="s">
        <v>445</v>
      </c>
    </row>
    <row r="524" spans="1:3" x14ac:dyDescent="0.2">
      <c r="A524" s="136">
        <v>732</v>
      </c>
      <c r="B524" s="132" t="s">
        <v>385</v>
      </c>
      <c r="C524" s="135" t="s">
        <v>445</v>
      </c>
    </row>
    <row r="525" spans="1:3" x14ac:dyDescent="0.2">
      <c r="A525" s="136">
        <v>733</v>
      </c>
      <c r="B525" s="132" t="s">
        <v>384</v>
      </c>
      <c r="C525" s="135" t="s">
        <v>445</v>
      </c>
    </row>
    <row r="526" spans="1:3" x14ac:dyDescent="0.2">
      <c r="A526" s="136">
        <v>734</v>
      </c>
      <c r="B526" s="132" t="s">
        <v>385</v>
      </c>
      <c r="C526" s="135" t="s">
        <v>445</v>
      </c>
    </row>
    <row r="527" spans="1:3" x14ac:dyDescent="0.2">
      <c r="A527" s="136">
        <v>735</v>
      </c>
      <c r="B527" s="132" t="s">
        <v>384</v>
      </c>
      <c r="C527" s="135" t="s">
        <v>445</v>
      </c>
    </row>
    <row r="528" spans="1:3" x14ac:dyDescent="0.2">
      <c r="A528" s="136">
        <v>736</v>
      </c>
      <c r="B528" s="132" t="s">
        <v>385</v>
      </c>
      <c r="C528" s="135" t="s">
        <v>445</v>
      </c>
    </row>
    <row r="529" spans="1:3" x14ac:dyDescent="0.2">
      <c r="A529" s="136">
        <v>737</v>
      </c>
      <c r="B529" s="132" t="s">
        <v>384</v>
      </c>
      <c r="C529" s="135" t="s">
        <v>445</v>
      </c>
    </row>
    <row r="530" spans="1:3" x14ac:dyDescent="0.2">
      <c r="A530" s="136">
        <v>738</v>
      </c>
      <c r="B530" s="132" t="s">
        <v>385</v>
      </c>
      <c r="C530" s="135" t="s">
        <v>445</v>
      </c>
    </row>
    <row r="531" spans="1:3" x14ac:dyDescent="0.2">
      <c r="A531" s="136">
        <v>739</v>
      </c>
      <c r="B531" s="132" t="s">
        <v>384</v>
      </c>
      <c r="C531" s="135" t="s">
        <v>445</v>
      </c>
    </row>
    <row r="532" spans="1:3" x14ac:dyDescent="0.2">
      <c r="A532" s="136">
        <v>740</v>
      </c>
      <c r="B532" s="132" t="s">
        <v>385</v>
      </c>
      <c r="C532" s="135" t="s">
        <v>445</v>
      </c>
    </row>
    <row r="533" spans="1:3" x14ac:dyDescent="0.2">
      <c r="A533" s="136">
        <v>741</v>
      </c>
      <c r="B533" s="132" t="s">
        <v>384</v>
      </c>
      <c r="C533" s="135" t="s">
        <v>445</v>
      </c>
    </row>
    <row r="534" spans="1:3" x14ac:dyDescent="0.2">
      <c r="A534" s="136">
        <v>742</v>
      </c>
      <c r="B534" s="132" t="s">
        <v>385</v>
      </c>
      <c r="C534" s="135" t="s">
        <v>445</v>
      </c>
    </row>
    <row r="535" spans="1:3" x14ac:dyDescent="0.2">
      <c r="A535" s="136">
        <v>743</v>
      </c>
      <c r="B535" s="132" t="s">
        <v>384</v>
      </c>
      <c r="C535" s="135" t="s">
        <v>445</v>
      </c>
    </row>
    <row r="536" spans="1:3" x14ac:dyDescent="0.2">
      <c r="A536" s="136">
        <v>744</v>
      </c>
      <c r="B536" s="132" t="s">
        <v>385</v>
      </c>
      <c r="C536" s="135" t="s">
        <v>445</v>
      </c>
    </row>
    <row r="537" spans="1:3" x14ac:dyDescent="0.2">
      <c r="A537" s="136">
        <v>745</v>
      </c>
      <c r="B537" s="132" t="s">
        <v>384</v>
      </c>
      <c r="C537" s="135" t="s">
        <v>445</v>
      </c>
    </row>
    <row r="538" spans="1:3" x14ac:dyDescent="0.2">
      <c r="A538" s="136">
        <v>746</v>
      </c>
      <c r="B538" s="132" t="s">
        <v>385</v>
      </c>
      <c r="C538" s="135" t="s">
        <v>445</v>
      </c>
    </row>
    <row r="539" spans="1:3" x14ac:dyDescent="0.2">
      <c r="A539" s="136">
        <v>747</v>
      </c>
      <c r="B539" s="132" t="s">
        <v>384</v>
      </c>
      <c r="C539" s="135" t="s">
        <v>445</v>
      </c>
    </row>
    <row r="540" spans="1:3" x14ac:dyDescent="0.2">
      <c r="A540" s="136">
        <v>748</v>
      </c>
      <c r="B540" s="132" t="s">
        <v>384</v>
      </c>
      <c r="C540" s="135" t="s">
        <v>445</v>
      </c>
    </row>
    <row r="541" spans="1:3" x14ac:dyDescent="0.2">
      <c r="A541" s="136">
        <v>749</v>
      </c>
      <c r="B541" s="132" t="s">
        <v>385</v>
      </c>
      <c r="C541" s="135" t="s">
        <v>445</v>
      </c>
    </row>
    <row r="542" spans="1:3" x14ac:dyDescent="0.2">
      <c r="A542" s="136">
        <v>752</v>
      </c>
      <c r="B542" s="132" t="s">
        <v>384</v>
      </c>
      <c r="C542" s="135" t="s">
        <v>445</v>
      </c>
    </row>
    <row r="543" spans="1:3" x14ac:dyDescent="0.2">
      <c r="A543" s="136">
        <v>753</v>
      </c>
      <c r="B543" s="132" t="s">
        <v>386</v>
      </c>
      <c r="C543" s="135" t="s">
        <v>445</v>
      </c>
    </row>
    <row r="544" spans="1:3" x14ac:dyDescent="0.2">
      <c r="A544" s="136">
        <v>754</v>
      </c>
      <c r="B544" s="132" t="s">
        <v>384</v>
      </c>
      <c r="C544" s="135" t="s">
        <v>445</v>
      </c>
    </row>
    <row r="545" spans="1:3" x14ac:dyDescent="0.2">
      <c r="A545" s="136">
        <v>755</v>
      </c>
      <c r="B545" s="132" t="s">
        <v>386</v>
      </c>
      <c r="C545" s="135" t="s">
        <v>445</v>
      </c>
    </row>
    <row r="546" spans="1:3" x14ac:dyDescent="0.2">
      <c r="A546" s="136">
        <v>756</v>
      </c>
      <c r="B546" s="132" t="s">
        <v>384</v>
      </c>
      <c r="C546" s="135" t="s">
        <v>445</v>
      </c>
    </row>
    <row r="547" spans="1:3" x14ac:dyDescent="0.2">
      <c r="A547" s="136">
        <v>757</v>
      </c>
      <c r="B547" s="132" t="s">
        <v>386</v>
      </c>
      <c r="C547" s="135" t="s">
        <v>445</v>
      </c>
    </row>
    <row r="548" spans="1:3" x14ac:dyDescent="0.2">
      <c r="A548" s="136">
        <v>758</v>
      </c>
      <c r="B548" s="132" t="s">
        <v>384</v>
      </c>
      <c r="C548" s="135" t="s">
        <v>445</v>
      </c>
    </row>
    <row r="549" spans="1:3" x14ac:dyDescent="0.2">
      <c r="A549" s="136">
        <v>759</v>
      </c>
      <c r="B549" s="132" t="s">
        <v>386</v>
      </c>
      <c r="C549" s="135" t="s">
        <v>445</v>
      </c>
    </row>
    <row r="550" spans="1:3" x14ac:dyDescent="0.2">
      <c r="A550" s="136">
        <v>760</v>
      </c>
      <c r="B550" s="132" t="s">
        <v>384</v>
      </c>
      <c r="C550" s="135" t="s">
        <v>445</v>
      </c>
    </row>
    <row r="551" spans="1:3" x14ac:dyDescent="0.2">
      <c r="A551" s="136">
        <v>761</v>
      </c>
      <c r="B551" s="132" t="s">
        <v>386</v>
      </c>
      <c r="C551" s="135" t="s">
        <v>445</v>
      </c>
    </row>
    <row r="552" spans="1:3" x14ac:dyDescent="0.2">
      <c r="A552" s="136">
        <v>762</v>
      </c>
      <c r="B552" s="132" t="s">
        <v>384</v>
      </c>
      <c r="C552" s="135" t="s">
        <v>445</v>
      </c>
    </row>
    <row r="553" spans="1:3" x14ac:dyDescent="0.2">
      <c r="A553" s="136">
        <v>763</v>
      </c>
      <c r="B553" s="132" t="s">
        <v>386</v>
      </c>
      <c r="C553" s="135" t="s">
        <v>445</v>
      </c>
    </row>
    <row r="554" spans="1:3" x14ac:dyDescent="0.2">
      <c r="A554" s="136">
        <v>764</v>
      </c>
      <c r="B554" s="132" t="s">
        <v>384</v>
      </c>
      <c r="C554" s="135" t="s">
        <v>445</v>
      </c>
    </row>
    <row r="555" spans="1:3" x14ac:dyDescent="0.2">
      <c r="A555" s="136">
        <v>765</v>
      </c>
      <c r="B555" s="132" t="s">
        <v>386</v>
      </c>
      <c r="C555" s="135" t="s">
        <v>445</v>
      </c>
    </row>
    <row r="556" spans="1:3" x14ac:dyDescent="0.2">
      <c r="A556" s="136">
        <v>766</v>
      </c>
      <c r="B556" s="132" t="s">
        <v>384</v>
      </c>
      <c r="C556" s="135" t="s">
        <v>445</v>
      </c>
    </row>
    <row r="557" spans="1:3" x14ac:dyDescent="0.2">
      <c r="A557" s="136">
        <v>767</v>
      </c>
      <c r="B557" s="132" t="s">
        <v>386</v>
      </c>
      <c r="C557" s="135" t="s">
        <v>445</v>
      </c>
    </row>
    <row r="558" spans="1:3" x14ac:dyDescent="0.2">
      <c r="A558" s="136">
        <v>768</v>
      </c>
      <c r="B558" s="132" t="s">
        <v>384</v>
      </c>
      <c r="C558" s="135" t="s">
        <v>445</v>
      </c>
    </row>
    <row r="559" spans="1:3" x14ac:dyDescent="0.2">
      <c r="A559" s="136">
        <v>769</v>
      </c>
      <c r="B559" s="132" t="s">
        <v>386</v>
      </c>
      <c r="C559" s="135" t="s">
        <v>445</v>
      </c>
    </row>
    <row r="560" spans="1:3" x14ac:dyDescent="0.2">
      <c r="A560" s="136">
        <v>770</v>
      </c>
      <c r="B560" s="132" t="s">
        <v>387</v>
      </c>
      <c r="C560" s="135" t="s">
        <v>445</v>
      </c>
    </row>
    <row r="561" spans="1:3" x14ac:dyDescent="0.2">
      <c r="A561" s="136">
        <v>775</v>
      </c>
      <c r="B561" s="132" t="s">
        <v>388</v>
      </c>
      <c r="C561" s="135" t="s">
        <v>445</v>
      </c>
    </row>
    <row r="562" spans="1:3" x14ac:dyDescent="0.2">
      <c r="A562" s="136">
        <v>776</v>
      </c>
      <c r="B562" s="132" t="s">
        <v>388</v>
      </c>
      <c r="C562" s="135" t="s">
        <v>445</v>
      </c>
    </row>
    <row r="563" spans="1:3" x14ac:dyDescent="0.2">
      <c r="A563" s="136">
        <v>781</v>
      </c>
      <c r="B563" s="132" t="s">
        <v>384</v>
      </c>
      <c r="C563" s="135" t="s">
        <v>446</v>
      </c>
    </row>
    <row r="564" spans="1:3" x14ac:dyDescent="0.2">
      <c r="A564" s="136">
        <v>782</v>
      </c>
      <c r="B564" s="132" t="s">
        <v>384</v>
      </c>
      <c r="C564" s="135" t="s">
        <v>445</v>
      </c>
    </row>
    <row r="565" spans="1:3" x14ac:dyDescent="0.2">
      <c r="A565" s="136">
        <v>783</v>
      </c>
      <c r="B565" s="132" t="s">
        <v>384</v>
      </c>
      <c r="C565" s="135" t="s">
        <v>445</v>
      </c>
    </row>
    <row r="566" spans="1:3" x14ac:dyDescent="0.2">
      <c r="A566" s="136">
        <v>784</v>
      </c>
      <c r="B566" s="132" t="s">
        <v>384</v>
      </c>
      <c r="C566" s="135" t="s">
        <v>445</v>
      </c>
    </row>
    <row r="567" spans="1:3" x14ac:dyDescent="0.2">
      <c r="A567" s="136">
        <v>785</v>
      </c>
      <c r="B567" s="132" t="s">
        <v>384</v>
      </c>
      <c r="C567" s="135" t="s">
        <v>445</v>
      </c>
    </row>
    <row r="568" spans="1:3" x14ac:dyDescent="0.2">
      <c r="A568" s="136">
        <v>786</v>
      </c>
      <c r="B568" s="132" t="s">
        <v>384</v>
      </c>
      <c r="C568" s="135" t="s">
        <v>445</v>
      </c>
    </row>
    <row r="569" spans="1:3" x14ac:dyDescent="0.2">
      <c r="A569" s="136">
        <v>787</v>
      </c>
      <c r="B569" s="132" t="s">
        <v>389</v>
      </c>
      <c r="C569" s="135" t="s">
        <v>445</v>
      </c>
    </row>
    <row r="570" spans="1:3" x14ac:dyDescent="0.2">
      <c r="A570" s="136">
        <v>788</v>
      </c>
      <c r="B570" s="132" t="s">
        <v>390</v>
      </c>
      <c r="C570" s="135" t="s">
        <v>445</v>
      </c>
    </row>
    <row r="571" spans="1:3" x14ac:dyDescent="0.2">
      <c r="A571" s="136">
        <v>789</v>
      </c>
      <c r="B571" s="132" t="s">
        <v>391</v>
      </c>
      <c r="C571" s="135" t="s">
        <v>445</v>
      </c>
    </row>
    <row r="572" spans="1:3" x14ac:dyDescent="0.2">
      <c r="A572" s="136">
        <v>790</v>
      </c>
      <c r="B572" s="132" t="s">
        <v>392</v>
      </c>
      <c r="C572" s="135" t="s">
        <v>445</v>
      </c>
    </row>
    <row r="573" spans="1:3" x14ac:dyDescent="0.2">
      <c r="A573" s="136">
        <v>791</v>
      </c>
      <c r="B573" s="132" t="s">
        <v>393</v>
      </c>
      <c r="C573" s="135" t="s">
        <v>445</v>
      </c>
    </row>
    <row r="574" spans="1:3" x14ac:dyDescent="0.2">
      <c r="A574" s="136">
        <v>792</v>
      </c>
      <c r="B574" s="132" t="s">
        <v>394</v>
      </c>
      <c r="C574" s="135" t="s">
        <v>445</v>
      </c>
    </row>
    <row r="575" spans="1:3" x14ac:dyDescent="0.2">
      <c r="A575" s="136">
        <v>793</v>
      </c>
      <c r="B575" s="132" t="s">
        <v>384</v>
      </c>
      <c r="C575" s="135" t="s">
        <v>445</v>
      </c>
    </row>
    <row r="576" spans="1:3" x14ac:dyDescent="0.2">
      <c r="A576" s="136">
        <v>794</v>
      </c>
      <c r="B576" s="132" t="s">
        <v>385</v>
      </c>
      <c r="C576" s="135" t="s">
        <v>445</v>
      </c>
    </row>
    <row r="577" spans="1:3" x14ac:dyDescent="0.2">
      <c r="A577" s="136">
        <v>801</v>
      </c>
      <c r="B577" s="132" t="s">
        <v>313</v>
      </c>
      <c r="C577" s="135" t="s">
        <v>445</v>
      </c>
    </row>
    <row r="578" spans="1:3" x14ac:dyDescent="0.2">
      <c r="A578" s="136">
        <v>802</v>
      </c>
      <c r="B578" s="132" t="s">
        <v>395</v>
      </c>
      <c r="C578" s="135" t="s">
        <v>445</v>
      </c>
    </row>
    <row r="579" spans="1:3" x14ac:dyDescent="0.2">
      <c r="A579" s="136">
        <v>803</v>
      </c>
      <c r="B579" s="132" t="s">
        <v>396</v>
      </c>
      <c r="C579" s="135" t="s">
        <v>446</v>
      </c>
    </row>
    <row r="580" spans="1:3" x14ac:dyDescent="0.2">
      <c r="A580" s="136">
        <v>804</v>
      </c>
      <c r="B580" s="132" t="s">
        <v>395</v>
      </c>
      <c r="C580" s="135" t="s">
        <v>445</v>
      </c>
    </row>
    <row r="581" spans="1:3" x14ac:dyDescent="0.2">
      <c r="A581" s="136">
        <v>805</v>
      </c>
      <c r="B581" s="132" t="s">
        <v>396</v>
      </c>
      <c r="C581" s="135" t="s">
        <v>446</v>
      </c>
    </row>
    <row r="582" spans="1:3" x14ac:dyDescent="0.2">
      <c r="A582" s="136">
        <v>806</v>
      </c>
      <c r="B582" s="132" t="s">
        <v>395</v>
      </c>
      <c r="C582" s="135" t="s">
        <v>445</v>
      </c>
    </row>
    <row r="583" spans="1:3" x14ac:dyDescent="0.2">
      <c r="A583" s="136">
        <v>807</v>
      </c>
      <c r="B583" s="132" t="s">
        <v>396</v>
      </c>
      <c r="C583" s="135" t="s">
        <v>446</v>
      </c>
    </row>
    <row r="584" spans="1:3" x14ac:dyDescent="0.2">
      <c r="A584" s="136">
        <v>808</v>
      </c>
      <c r="B584" s="132" t="s">
        <v>395</v>
      </c>
      <c r="C584" s="135" t="s">
        <v>445</v>
      </c>
    </row>
    <row r="585" spans="1:3" x14ac:dyDescent="0.2">
      <c r="A585" s="136">
        <v>809</v>
      </c>
      <c r="B585" s="132" t="s">
        <v>396</v>
      </c>
      <c r="C585" s="135" t="s">
        <v>446</v>
      </c>
    </row>
    <row r="586" spans="1:3" x14ac:dyDescent="0.2">
      <c r="A586" s="136">
        <v>810</v>
      </c>
      <c r="B586" s="132" t="s">
        <v>395</v>
      </c>
      <c r="C586" s="135" t="s">
        <v>445</v>
      </c>
    </row>
    <row r="587" spans="1:3" x14ac:dyDescent="0.2">
      <c r="A587" s="136">
        <v>811</v>
      </c>
      <c r="B587" s="132" t="s">
        <v>396</v>
      </c>
      <c r="C587" s="135" t="s">
        <v>446</v>
      </c>
    </row>
    <row r="588" spans="1:3" x14ac:dyDescent="0.2">
      <c r="A588" s="136">
        <v>812</v>
      </c>
      <c r="B588" s="132" t="s">
        <v>395</v>
      </c>
      <c r="C588" s="135" t="s">
        <v>445</v>
      </c>
    </row>
    <row r="589" spans="1:3" x14ac:dyDescent="0.2">
      <c r="A589" s="136">
        <v>813</v>
      </c>
      <c r="B589" s="132" t="s">
        <v>396</v>
      </c>
      <c r="C589" s="135" t="s">
        <v>446</v>
      </c>
    </row>
    <row r="590" spans="1:3" x14ac:dyDescent="0.2">
      <c r="A590" s="136">
        <v>814</v>
      </c>
      <c r="B590" s="132" t="s">
        <v>395</v>
      </c>
      <c r="C590" s="135" t="s">
        <v>445</v>
      </c>
    </row>
    <row r="591" spans="1:3" x14ac:dyDescent="0.2">
      <c r="A591" s="136">
        <v>815</v>
      </c>
      <c r="B591" s="132" t="s">
        <v>396</v>
      </c>
      <c r="C591" s="135" t="s">
        <v>446</v>
      </c>
    </row>
    <row r="592" spans="1:3" x14ac:dyDescent="0.2">
      <c r="A592" s="136">
        <v>816</v>
      </c>
      <c r="B592" s="132" t="s">
        <v>395</v>
      </c>
      <c r="C592" s="135" t="s">
        <v>445</v>
      </c>
    </row>
    <row r="593" spans="1:3" x14ac:dyDescent="0.2">
      <c r="A593" s="136">
        <v>817</v>
      </c>
      <c r="B593" s="132" t="s">
        <v>396</v>
      </c>
      <c r="C593" s="135" t="s">
        <v>446</v>
      </c>
    </row>
    <row r="594" spans="1:3" x14ac:dyDescent="0.2">
      <c r="A594" s="136">
        <v>818</v>
      </c>
      <c r="B594" s="132" t="s">
        <v>395</v>
      </c>
      <c r="C594" s="135" t="s">
        <v>445</v>
      </c>
    </row>
    <row r="595" spans="1:3" x14ac:dyDescent="0.2">
      <c r="A595" s="136">
        <v>819</v>
      </c>
      <c r="B595" s="132" t="s">
        <v>396</v>
      </c>
      <c r="C595" s="135" t="s">
        <v>446</v>
      </c>
    </row>
    <row r="596" spans="1:3" x14ac:dyDescent="0.2">
      <c r="A596" s="136">
        <v>820</v>
      </c>
      <c r="B596" s="132" t="s">
        <v>395</v>
      </c>
      <c r="C596" s="135" t="s">
        <v>445</v>
      </c>
    </row>
    <row r="597" spans="1:3" x14ac:dyDescent="0.2">
      <c r="A597" s="136">
        <v>821</v>
      </c>
      <c r="B597" s="132" t="s">
        <v>396</v>
      </c>
      <c r="C597" s="135" t="s">
        <v>446</v>
      </c>
    </row>
    <row r="598" spans="1:3" x14ac:dyDescent="0.2">
      <c r="A598" s="136">
        <v>822</v>
      </c>
      <c r="B598" s="132" t="s">
        <v>395</v>
      </c>
      <c r="C598" s="135" t="s">
        <v>445</v>
      </c>
    </row>
    <row r="599" spans="1:3" x14ac:dyDescent="0.2">
      <c r="A599" s="136">
        <v>823</v>
      </c>
      <c r="B599" s="132" t="s">
        <v>396</v>
      </c>
      <c r="C599" s="135" t="s">
        <v>446</v>
      </c>
    </row>
    <row r="600" spans="1:3" x14ac:dyDescent="0.2">
      <c r="A600" s="136">
        <v>824</v>
      </c>
      <c r="B600" s="132" t="s">
        <v>395</v>
      </c>
      <c r="C600" s="135" t="s">
        <v>445</v>
      </c>
    </row>
    <row r="601" spans="1:3" x14ac:dyDescent="0.2">
      <c r="A601" s="136">
        <v>825</v>
      </c>
      <c r="B601" s="132" t="s">
        <v>396</v>
      </c>
      <c r="C601" s="135" t="s">
        <v>446</v>
      </c>
    </row>
    <row r="602" spans="1:3" x14ac:dyDescent="0.2">
      <c r="A602" s="136">
        <v>826</v>
      </c>
      <c r="B602" s="132" t="s">
        <v>395</v>
      </c>
      <c r="C602" s="135" t="s">
        <v>445</v>
      </c>
    </row>
    <row r="603" spans="1:3" x14ac:dyDescent="0.2">
      <c r="A603" s="136">
        <v>827</v>
      </c>
      <c r="B603" s="132" t="s">
        <v>396</v>
      </c>
      <c r="C603" s="135" t="s">
        <v>446</v>
      </c>
    </row>
    <row r="604" spans="1:3" x14ac:dyDescent="0.2">
      <c r="A604" s="136">
        <v>828</v>
      </c>
      <c r="B604" s="132" t="s">
        <v>395</v>
      </c>
      <c r="C604" s="135" t="s">
        <v>445</v>
      </c>
    </row>
    <row r="605" spans="1:3" x14ac:dyDescent="0.2">
      <c r="A605" s="136">
        <v>829</v>
      </c>
      <c r="B605" s="132" t="s">
        <v>396</v>
      </c>
      <c r="C605" s="135" t="s">
        <v>446</v>
      </c>
    </row>
    <row r="606" spans="1:3" x14ac:dyDescent="0.2">
      <c r="A606" s="136">
        <v>830</v>
      </c>
      <c r="B606" s="132" t="s">
        <v>395</v>
      </c>
      <c r="C606" s="135" t="s">
        <v>445</v>
      </c>
    </row>
    <row r="607" spans="1:3" x14ac:dyDescent="0.2">
      <c r="A607" s="136">
        <v>831</v>
      </c>
      <c r="B607" s="132" t="s">
        <v>396</v>
      </c>
      <c r="C607" s="135" t="s">
        <v>446</v>
      </c>
    </row>
    <row r="608" spans="1:3" x14ac:dyDescent="0.2">
      <c r="A608" s="136">
        <v>832</v>
      </c>
      <c r="B608" s="132" t="s">
        <v>395</v>
      </c>
      <c r="C608" s="135" t="s">
        <v>445</v>
      </c>
    </row>
    <row r="609" spans="1:3" x14ac:dyDescent="0.2">
      <c r="A609" s="136">
        <v>833</v>
      </c>
      <c r="B609" s="132" t="s">
        <v>396</v>
      </c>
      <c r="C609" s="135" t="s">
        <v>446</v>
      </c>
    </row>
    <row r="610" spans="1:3" x14ac:dyDescent="0.2">
      <c r="A610" s="136">
        <v>834</v>
      </c>
      <c r="B610" s="132" t="s">
        <v>395</v>
      </c>
      <c r="C610" s="135" t="s">
        <v>445</v>
      </c>
    </row>
    <row r="611" spans="1:3" x14ac:dyDescent="0.2">
      <c r="A611" s="136">
        <v>835</v>
      </c>
      <c r="B611" s="132" t="s">
        <v>396</v>
      </c>
      <c r="C611" s="135" t="s">
        <v>446</v>
      </c>
    </row>
    <row r="612" spans="1:3" x14ac:dyDescent="0.2">
      <c r="A612" s="136">
        <v>836</v>
      </c>
      <c r="B612" s="132" t="s">
        <v>395</v>
      </c>
      <c r="C612" s="135" t="s">
        <v>445</v>
      </c>
    </row>
    <row r="613" spans="1:3" x14ac:dyDescent="0.2">
      <c r="A613" s="136">
        <v>837</v>
      </c>
      <c r="B613" s="132" t="s">
        <v>396</v>
      </c>
      <c r="C613" s="135" t="s">
        <v>446</v>
      </c>
    </row>
    <row r="614" spans="1:3" x14ac:dyDescent="0.2">
      <c r="A614" s="136">
        <v>838</v>
      </c>
      <c r="B614" s="132" t="s">
        <v>395</v>
      </c>
      <c r="C614" s="135" t="s">
        <v>445</v>
      </c>
    </row>
    <row r="615" spans="1:3" x14ac:dyDescent="0.2">
      <c r="A615" s="136">
        <v>839</v>
      </c>
      <c r="B615" s="132" t="s">
        <v>396</v>
      </c>
      <c r="C615" s="135" t="s">
        <v>446</v>
      </c>
    </row>
    <row r="616" spans="1:3" x14ac:dyDescent="0.2">
      <c r="A616" s="136">
        <v>840</v>
      </c>
      <c r="B616" s="132" t="s">
        <v>395</v>
      </c>
      <c r="C616" s="135" t="s">
        <v>445</v>
      </c>
    </row>
    <row r="617" spans="1:3" x14ac:dyDescent="0.2">
      <c r="A617" s="136">
        <v>841</v>
      </c>
      <c r="B617" s="132" t="s">
        <v>396</v>
      </c>
      <c r="C617" s="135" t="s">
        <v>446</v>
      </c>
    </row>
    <row r="618" spans="1:3" x14ac:dyDescent="0.2">
      <c r="A618" s="136">
        <v>842</v>
      </c>
      <c r="B618" s="132" t="s">
        <v>395</v>
      </c>
      <c r="C618" s="135" t="s">
        <v>445</v>
      </c>
    </row>
    <row r="619" spans="1:3" x14ac:dyDescent="0.2">
      <c r="A619" s="136">
        <v>843</v>
      </c>
      <c r="B619" s="132" t="s">
        <v>396</v>
      </c>
      <c r="C619" s="135" t="s">
        <v>446</v>
      </c>
    </row>
    <row r="620" spans="1:3" x14ac:dyDescent="0.2">
      <c r="A620" s="136">
        <v>844</v>
      </c>
      <c r="B620" s="132" t="s">
        <v>395</v>
      </c>
      <c r="C620" s="135" t="s">
        <v>445</v>
      </c>
    </row>
    <row r="621" spans="1:3" x14ac:dyDescent="0.2">
      <c r="A621" s="136">
        <v>845</v>
      </c>
      <c r="B621" s="132" t="s">
        <v>396</v>
      </c>
      <c r="C621" s="135" t="s">
        <v>446</v>
      </c>
    </row>
    <row r="622" spans="1:3" x14ac:dyDescent="0.2">
      <c r="A622" s="136">
        <v>846</v>
      </c>
      <c r="B622" s="132" t="s">
        <v>395</v>
      </c>
      <c r="C622" s="135" t="s">
        <v>445</v>
      </c>
    </row>
    <row r="623" spans="1:3" x14ac:dyDescent="0.2">
      <c r="A623" s="136">
        <v>847</v>
      </c>
      <c r="B623" s="132" t="s">
        <v>396</v>
      </c>
      <c r="C623" s="135" t="s">
        <v>446</v>
      </c>
    </row>
    <row r="624" spans="1:3" x14ac:dyDescent="0.2">
      <c r="A624" s="136">
        <v>848</v>
      </c>
      <c r="B624" s="132" t="s">
        <v>395</v>
      </c>
      <c r="C624" s="135" t="s">
        <v>445</v>
      </c>
    </row>
    <row r="625" spans="1:3" x14ac:dyDescent="0.2">
      <c r="A625" s="136">
        <v>849</v>
      </c>
      <c r="B625" s="132" t="s">
        <v>396</v>
      </c>
      <c r="C625" s="135" t="s">
        <v>446</v>
      </c>
    </row>
    <row r="626" spans="1:3" x14ac:dyDescent="0.2">
      <c r="A626" s="136">
        <v>850</v>
      </c>
      <c r="B626" s="132" t="s">
        <v>396</v>
      </c>
      <c r="C626" s="135" t="s">
        <v>446</v>
      </c>
    </row>
    <row r="627" spans="1:3" x14ac:dyDescent="0.2">
      <c r="A627" s="136">
        <v>851</v>
      </c>
      <c r="B627" s="132" t="s">
        <v>396</v>
      </c>
      <c r="C627" s="135" t="s">
        <v>446</v>
      </c>
    </row>
    <row r="628" spans="1:3" x14ac:dyDescent="0.2">
      <c r="A628" s="136">
        <v>852</v>
      </c>
      <c r="B628" s="132" t="s">
        <v>395</v>
      </c>
      <c r="C628" s="135" t="s">
        <v>445</v>
      </c>
    </row>
    <row r="629" spans="1:3" x14ac:dyDescent="0.2">
      <c r="A629" s="136">
        <v>853</v>
      </c>
      <c r="B629" s="132" t="s">
        <v>395</v>
      </c>
      <c r="C629" s="135" t="s">
        <v>445</v>
      </c>
    </row>
    <row r="630" spans="1:3" x14ac:dyDescent="0.2">
      <c r="A630" s="136">
        <v>854</v>
      </c>
      <c r="B630" s="132" t="s">
        <v>395</v>
      </c>
      <c r="C630" s="135" t="s">
        <v>445</v>
      </c>
    </row>
    <row r="631" spans="1:3" x14ac:dyDescent="0.2">
      <c r="A631" s="136">
        <v>855</v>
      </c>
      <c r="B631" s="132" t="s">
        <v>395</v>
      </c>
      <c r="C631" s="135" t="s">
        <v>445</v>
      </c>
    </row>
    <row r="632" spans="1:3" x14ac:dyDescent="0.2">
      <c r="A632" s="136">
        <v>856</v>
      </c>
      <c r="B632" s="132" t="s">
        <v>395</v>
      </c>
      <c r="C632" s="135" t="s">
        <v>445</v>
      </c>
    </row>
    <row r="633" spans="1:3" x14ac:dyDescent="0.2">
      <c r="A633" s="136">
        <v>857</v>
      </c>
      <c r="B633" s="132" t="s">
        <v>395</v>
      </c>
      <c r="C633" s="135" t="s">
        <v>445</v>
      </c>
    </row>
    <row r="634" spans="1:3" x14ac:dyDescent="0.2">
      <c r="A634" s="136">
        <v>858</v>
      </c>
      <c r="B634" s="132" t="s">
        <v>395</v>
      </c>
      <c r="C634" s="135" t="s">
        <v>445</v>
      </c>
    </row>
    <row r="635" spans="1:3" x14ac:dyDescent="0.2">
      <c r="A635" s="136">
        <v>859</v>
      </c>
      <c r="B635" s="132" t="s">
        <v>395</v>
      </c>
      <c r="C635" s="135" t="s">
        <v>445</v>
      </c>
    </row>
    <row r="636" spans="1:3" x14ac:dyDescent="0.2">
      <c r="A636" s="136">
        <v>860</v>
      </c>
      <c r="B636" s="132" t="s">
        <v>395</v>
      </c>
      <c r="C636" s="135" t="s">
        <v>445</v>
      </c>
    </row>
    <row r="637" spans="1:3" x14ac:dyDescent="0.2">
      <c r="A637" s="136">
        <v>861</v>
      </c>
      <c r="B637" s="132" t="s">
        <v>395</v>
      </c>
      <c r="C637" s="135" t="s">
        <v>445</v>
      </c>
    </row>
    <row r="638" spans="1:3" x14ac:dyDescent="0.2">
      <c r="A638" s="136">
        <v>862</v>
      </c>
      <c r="B638" s="132" t="s">
        <v>395</v>
      </c>
      <c r="C638" s="135" t="s">
        <v>445</v>
      </c>
    </row>
    <row r="639" spans="1:3" x14ac:dyDescent="0.2">
      <c r="A639" s="136">
        <v>863</v>
      </c>
      <c r="B639" s="132" t="s">
        <v>395</v>
      </c>
      <c r="C639" s="135" t="s">
        <v>445</v>
      </c>
    </row>
    <row r="640" spans="1:3" x14ac:dyDescent="0.2">
      <c r="A640" s="136">
        <v>864</v>
      </c>
      <c r="B640" s="132" t="s">
        <v>395</v>
      </c>
      <c r="C640" s="135" t="s">
        <v>445</v>
      </c>
    </row>
    <row r="641" spans="1:3" x14ac:dyDescent="0.2">
      <c r="A641" s="136">
        <v>865</v>
      </c>
      <c r="B641" s="132" t="s">
        <v>395</v>
      </c>
      <c r="C641" s="135" t="s">
        <v>445</v>
      </c>
    </row>
    <row r="642" spans="1:3" x14ac:dyDescent="0.2">
      <c r="A642" s="136">
        <v>866</v>
      </c>
      <c r="B642" s="132" t="s">
        <v>396</v>
      </c>
      <c r="C642" s="135" t="s">
        <v>446</v>
      </c>
    </row>
    <row r="643" spans="1:3" x14ac:dyDescent="0.2">
      <c r="A643" s="136">
        <v>867</v>
      </c>
      <c r="B643" s="132" t="s">
        <v>395</v>
      </c>
      <c r="C643" s="135" t="s">
        <v>445</v>
      </c>
    </row>
    <row r="644" spans="1:3" x14ac:dyDescent="0.2">
      <c r="A644" s="136">
        <v>868</v>
      </c>
      <c r="B644" s="132" t="s">
        <v>396</v>
      </c>
      <c r="C644" s="135" t="s">
        <v>446</v>
      </c>
    </row>
    <row r="645" spans="1:3" x14ac:dyDescent="0.2">
      <c r="A645" s="136">
        <v>869</v>
      </c>
      <c r="B645" s="132" t="s">
        <v>395</v>
      </c>
      <c r="C645" s="135" t="s">
        <v>445</v>
      </c>
    </row>
    <row r="646" spans="1:3" x14ac:dyDescent="0.2">
      <c r="A646" s="136">
        <v>870</v>
      </c>
      <c r="B646" s="132" t="s">
        <v>396</v>
      </c>
      <c r="C646" s="135" t="s">
        <v>446</v>
      </c>
    </row>
    <row r="647" spans="1:3" x14ac:dyDescent="0.2">
      <c r="A647" s="136">
        <v>871</v>
      </c>
      <c r="B647" s="132" t="s">
        <v>395</v>
      </c>
      <c r="C647" s="135" t="s">
        <v>445</v>
      </c>
    </row>
    <row r="648" spans="1:3" x14ac:dyDescent="0.2">
      <c r="A648" s="136">
        <v>872</v>
      </c>
      <c r="B648" s="132" t="s">
        <v>396</v>
      </c>
      <c r="C648" s="135" t="s">
        <v>446</v>
      </c>
    </row>
    <row r="649" spans="1:3" x14ac:dyDescent="0.2">
      <c r="A649" s="136">
        <v>873</v>
      </c>
      <c r="B649" s="132" t="s">
        <v>395</v>
      </c>
      <c r="C649" s="135" t="s">
        <v>445</v>
      </c>
    </row>
    <row r="650" spans="1:3" x14ac:dyDescent="0.2">
      <c r="A650" s="136">
        <v>874</v>
      </c>
      <c r="B650" s="132" t="s">
        <v>396</v>
      </c>
      <c r="C650" s="135" t="s">
        <v>446</v>
      </c>
    </row>
    <row r="651" spans="1:3" x14ac:dyDescent="0.2">
      <c r="A651" s="136">
        <v>875</v>
      </c>
      <c r="B651" s="132" t="s">
        <v>395</v>
      </c>
      <c r="C651" s="135" t="s">
        <v>445</v>
      </c>
    </row>
    <row r="652" spans="1:3" x14ac:dyDescent="0.2">
      <c r="A652" s="136">
        <v>876</v>
      </c>
      <c r="B652" s="132" t="s">
        <v>396</v>
      </c>
      <c r="C652" s="135" t="s">
        <v>446</v>
      </c>
    </row>
    <row r="653" spans="1:3" x14ac:dyDescent="0.2">
      <c r="A653" s="136">
        <v>877</v>
      </c>
      <c r="B653" s="132" t="s">
        <v>395</v>
      </c>
      <c r="C653" s="135" t="s">
        <v>445</v>
      </c>
    </row>
    <row r="654" spans="1:3" x14ac:dyDescent="0.2">
      <c r="A654" s="136">
        <v>878</v>
      </c>
      <c r="B654" s="132" t="s">
        <v>396</v>
      </c>
      <c r="C654" s="135" t="s">
        <v>446</v>
      </c>
    </row>
    <row r="655" spans="1:3" x14ac:dyDescent="0.2">
      <c r="A655" s="136">
        <v>879</v>
      </c>
      <c r="B655" s="132" t="s">
        <v>395</v>
      </c>
      <c r="C655" s="135" t="s">
        <v>445</v>
      </c>
    </row>
    <row r="656" spans="1:3" x14ac:dyDescent="0.2">
      <c r="A656" s="136">
        <v>880</v>
      </c>
      <c r="B656" s="132" t="s">
        <v>396</v>
      </c>
      <c r="C656" s="135" t="s">
        <v>446</v>
      </c>
    </row>
    <row r="657" spans="1:3" x14ac:dyDescent="0.2">
      <c r="A657" s="136">
        <v>881</v>
      </c>
      <c r="B657" s="132" t="s">
        <v>395</v>
      </c>
      <c r="C657" s="135" t="s">
        <v>445</v>
      </c>
    </row>
    <row r="658" spans="1:3" x14ac:dyDescent="0.2">
      <c r="A658" s="136">
        <v>882</v>
      </c>
      <c r="B658" s="132" t="s">
        <v>396</v>
      </c>
      <c r="C658" s="135" t="s">
        <v>446</v>
      </c>
    </row>
    <row r="659" spans="1:3" x14ac:dyDescent="0.2">
      <c r="A659" s="136">
        <v>883</v>
      </c>
      <c r="B659" s="132" t="s">
        <v>395</v>
      </c>
      <c r="C659" s="135" t="s">
        <v>445</v>
      </c>
    </row>
    <row r="660" spans="1:3" x14ac:dyDescent="0.2">
      <c r="A660" s="136">
        <v>884</v>
      </c>
      <c r="B660" s="132" t="s">
        <v>396</v>
      </c>
      <c r="C660" s="135" t="s">
        <v>446</v>
      </c>
    </row>
    <row r="661" spans="1:3" x14ac:dyDescent="0.2">
      <c r="A661" s="136">
        <v>885</v>
      </c>
      <c r="B661" s="132" t="s">
        <v>395</v>
      </c>
      <c r="C661" s="135" t="s">
        <v>445</v>
      </c>
    </row>
    <row r="662" spans="1:3" x14ac:dyDescent="0.2">
      <c r="A662" s="136">
        <v>886</v>
      </c>
      <c r="B662" s="132" t="s">
        <v>396</v>
      </c>
      <c r="C662" s="135" t="s">
        <v>446</v>
      </c>
    </row>
    <row r="663" spans="1:3" x14ac:dyDescent="0.2">
      <c r="A663" s="136">
        <v>887</v>
      </c>
      <c r="B663" s="132" t="s">
        <v>395</v>
      </c>
      <c r="C663" s="135" t="s">
        <v>445</v>
      </c>
    </row>
    <row r="664" spans="1:3" x14ac:dyDescent="0.2">
      <c r="A664" s="136">
        <v>888</v>
      </c>
      <c r="B664" s="132" t="s">
        <v>396</v>
      </c>
      <c r="C664" s="135" t="s">
        <v>446</v>
      </c>
    </row>
    <row r="665" spans="1:3" x14ac:dyDescent="0.2">
      <c r="A665" s="136">
        <v>889</v>
      </c>
      <c r="B665" s="132" t="s">
        <v>395</v>
      </c>
      <c r="C665" s="135" t="s">
        <v>445</v>
      </c>
    </row>
    <row r="666" spans="1:3" x14ac:dyDescent="0.2">
      <c r="A666" s="136">
        <v>890</v>
      </c>
      <c r="B666" s="132" t="s">
        <v>396</v>
      </c>
      <c r="C666" s="135" t="s">
        <v>446</v>
      </c>
    </row>
    <row r="667" spans="1:3" x14ac:dyDescent="0.2">
      <c r="A667" s="136">
        <v>891</v>
      </c>
      <c r="B667" s="132" t="s">
        <v>396</v>
      </c>
      <c r="C667" s="135" t="s">
        <v>446</v>
      </c>
    </row>
    <row r="668" spans="1:3" x14ac:dyDescent="0.2">
      <c r="A668" s="136">
        <v>892</v>
      </c>
      <c r="B668" s="132" t="s">
        <v>396</v>
      </c>
      <c r="C668" s="135" t="s">
        <v>446</v>
      </c>
    </row>
    <row r="669" spans="1:3" x14ac:dyDescent="0.2">
      <c r="A669" s="136">
        <v>893</v>
      </c>
      <c r="B669" s="132" t="s">
        <v>396</v>
      </c>
      <c r="C669" s="135" t="s">
        <v>446</v>
      </c>
    </row>
    <row r="670" spans="1:3" x14ac:dyDescent="0.2">
      <c r="A670" s="136">
        <v>894</v>
      </c>
      <c r="B670" s="132" t="s">
        <v>354</v>
      </c>
      <c r="C670" s="135" t="s">
        <v>446</v>
      </c>
    </row>
    <row r="671" spans="1:3" x14ac:dyDescent="0.2">
      <c r="A671" s="136">
        <v>895</v>
      </c>
      <c r="B671" s="132" t="s">
        <v>354</v>
      </c>
      <c r="C671" s="135" t="s">
        <v>446</v>
      </c>
    </row>
    <row r="672" spans="1:3" x14ac:dyDescent="0.2">
      <c r="A672" s="136">
        <v>896</v>
      </c>
      <c r="B672" s="132" t="s">
        <v>354</v>
      </c>
      <c r="C672" s="135" t="s">
        <v>446</v>
      </c>
    </row>
    <row r="673" spans="1:3" x14ac:dyDescent="0.2">
      <c r="A673" s="136">
        <v>897</v>
      </c>
      <c r="B673" s="132" t="s">
        <v>396</v>
      </c>
      <c r="C673" s="135" t="s">
        <v>446</v>
      </c>
    </row>
    <row r="674" spans="1:3" x14ac:dyDescent="0.2">
      <c r="A674" s="136">
        <v>898</v>
      </c>
      <c r="B674" s="132" t="s">
        <v>396</v>
      </c>
      <c r="C674" s="135" t="s">
        <v>446</v>
      </c>
    </row>
    <row r="675" spans="1:3" x14ac:dyDescent="0.2">
      <c r="A675" s="136">
        <v>899</v>
      </c>
      <c r="B675" s="132" t="s">
        <v>397</v>
      </c>
      <c r="C675" s="135" t="s">
        <v>446</v>
      </c>
    </row>
    <row r="676" spans="1:3" x14ac:dyDescent="0.2">
      <c r="A676" s="136">
        <v>900</v>
      </c>
      <c r="B676" s="132" t="s">
        <v>397</v>
      </c>
      <c r="C676" s="135" t="s">
        <v>446</v>
      </c>
    </row>
    <row r="677" spans="1:3" x14ac:dyDescent="0.2">
      <c r="A677" s="136">
        <v>901</v>
      </c>
      <c r="B677" s="132" t="s">
        <v>397</v>
      </c>
      <c r="C677" s="135" t="s">
        <v>446</v>
      </c>
    </row>
    <row r="678" spans="1:3" x14ac:dyDescent="0.2">
      <c r="A678" s="136">
        <v>902</v>
      </c>
      <c r="B678" s="132" t="s">
        <v>397</v>
      </c>
      <c r="C678" s="135" t="s">
        <v>446</v>
      </c>
    </row>
    <row r="679" spans="1:3" x14ac:dyDescent="0.2">
      <c r="A679" s="136">
        <v>903</v>
      </c>
      <c r="B679" s="132" t="s">
        <v>397</v>
      </c>
      <c r="C679" s="135" t="s">
        <v>446</v>
      </c>
    </row>
    <row r="680" spans="1:3" x14ac:dyDescent="0.2">
      <c r="A680" s="136">
        <v>904</v>
      </c>
      <c r="B680" s="132" t="s">
        <v>398</v>
      </c>
      <c r="C680" s="135" t="s">
        <v>446</v>
      </c>
    </row>
    <row r="681" spans="1:3" x14ac:dyDescent="0.2">
      <c r="A681" s="136">
        <v>905</v>
      </c>
      <c r="B681" s="132" t="s">
        <v>398</v>
      </c>
      <c r="C681" s="135" t="s">
        <v>446</v>
      </c>
    </row>
    <row r="682" spans="1:3" x14ac:dyDescent="0.2">
      <c r="A682" s="136">
        <v>906</v>
      </c>
      <c r="B682" s="132" t="s">
        <v>398</v>
      </c>
      <c r="C682" s="135" t="s">
        <v>446</v>
      </c>
    </row>
    <row r="683" spans="1:3" x14ac:dyDescent="0.2">
      <c r="A683" s="136">
        <v>907</v>
      </c>
      <c r="B683" s="132" t="s">
        <v>399</v>
      </c>
      <c r="C683" s="135" t="s">
        <v>446</v>
      </c>
    </row>
    <row r="684" spans="1:3" x14ac:dyDescent="0.2">
      <c r="A684" s="136">
        <v>908</v>
      </c>
      <c r="B684" s="132" t="s">
        <v>399</v>
      </c>
      <c r="C684" s="135" t="s">
        <v>446</v>
      </c>
    </row>
    <row r="685" spans="1:3" x14ac:dyDescent="0.2">
      <c r="A685" s="136">
        <v>909</v>
      </c>
      <c r="B685" s="132" t="s">
        <v>399</v>
      </c>
      <c r="C685" s="135" t="s">
        <v>446</v>
      </c>
    </row>
    <row r="686" spans="1:3" x14ac:dyDescent="0.2">
      <c r="A686" s="136">
        <v>910</v>
      </c>
      <c r="B686" s="132" t="s">
        <v>399</v>
      </c>
      <c r="C686" s="135" t="s">
        <v>446</v>
      </c>
    </row>
    <row r="687" spans="1:3" x14ac:dyDescent="0.2">
      <c r="A687" s="136">
        <v>911</v>
      </c>
      <c r="B687" s="132" t="s">
        <v>399</v>
      </c>
      <c r="C687" s="135" t="s">
        <v>446</v>
      </c>
    </row>
    <row r="688" spans="1:3" x14ac:dyDescent="0.2">
      <c r="A688" s="136">
        <v>912</v>
      </c>
      <c r="B688" s="132" t="s">
        <v>399</v>
      </c>
      <c r="C688" s="135" t="s">
        <v>446</v>
      </c>
    </row>
    <row r="689" spans="1:3" x14ac:dyDescent="0.2">
      <c r="A689" s="136">
        <v>913</v>
      </c>
      <c r="B689" s="132" t="s">
        <v>399</v>
      </c>
      <c r="C689" s="135" t="s">
        <v>446</v>
      </c>
    </row>
    <row r="690" spans="1:3" x14ac:dyDescent="0.2">
      <c r="A690" s="136">
        <v>914</v>
      </c>
      <c r="B690" s="132" t="s">
        <v>400</v>
      </c>
      <c r="C690" s="135" t="s">
        <v>445</v>
      </c>
    </row>
    <row r="691" spans="1:3" x14ac:dyDescent="0.2">
      <c r="A691" s="136">
        <v>915</v>
      </c>
      <c r="B691" s="132" t="s">
        <v>354</v>
      </c>
      <c r="C691" s="135" t="s">
        <v>445</v>
      </c>
    </row>
    <row r="692" spans="1:3" x14ac:dyDescent="0.2">
      <c r="A692" s="136">
        <v>916</v>
      </c>
      <c r="B692" s="132" t="s">
        <v>354</v>
      </c>
      <c r="C692" s="135" t="s">
        <v>445</v>
      </c>
    </row>
    <row r="693" spans="1:3" x14ac:dyDescent="0.2">
      <c r="A693" s="136">
        <v>917</v>
      </c>
      <c r="B693" s="132" t="s">
        <v>354</v>
      </c>
      <c r="C693" s="135" t="s">
        <v>445</v>
      </c>
    </row>
    <row r="694" spans="1:3" x14ac:dyDescent="0.2">
      <c r="A694" s="136">
        <v>918</v>
      </c>
      <c r="B694" s="132" t="s">
        <v>290</v>
      </c>
      <c r="C694" s="135" t="s">
        <v>445</v>
      </c>
    </row>
    <row r="695" spans="1:3" x14ac:dyDescent="0.2">
      <c r="A695" s="136">
        <v>919</v>
      </c>
      <c r="B695" s="132" t="s">
        <v>401</v>
      </c>
      <c r="C695" s="135" t="s">
        <v>445</v>
      </c>
    </row>
    <row r="696" spans="1:3" x14ac:dyDescent="0.2">
      <c r="A696" s="136">
        <v>920</v>
      </c>
      <c r="B696" s="132" t="s">
        <v>401</v>
      </c>
      <c r="C696" s="135" t="s">
        <v>445</v>
      </c>
    </row>
    <row r="697" spans="1:3" x14ac:dyDescent="0.2">
      <c r="A697" s="136">
        <v>922</v>
      </c>
      <c r="B697" s="132" t="s">
        <v>313</v>
      </c>
      <c r="C697" s="135" t="s">
        <v>445</v>
      </c>
    </row>
    <row r="698" spans="1:3" x14ac:dyDescent="0.2">
      <c r="A698" s="136">
        <v>923</v>
      </c>
      <c r="B698" s="132" t="s">
        <v>313</v>
      </c>
      <c r="C698" s="135" t="s">
        <v>445</v>
      </c>
    </row>
    <row r="699" spans="1:3" x14ac:dyDescent="0.2">
      <c r="A699" s="136">
        <v>924</v>
      </c>
      <c r="B699" s="132" t="s">
        <v>313</v>
      </c>
      <c r="C699" s="135" t="s">
        <v>445</v>
      </c>
    </row>
    <row r="700" spans="1:3" x14ac:dyDescent="0.2">
      <c r="A700" s="136">
        <v>925</v>
      </c>
      <c r="B700" s="132" t="s">
        <v>402</v>
      </c>
      <c r="C700" s="135" t="s">
        <v>441</v>
      </c>
    </row>
    <row r="701" spans="1:3" x14ac:dyDescent="0.2">
      <c r="A701" s="136">
        <v>926</v>
      </c>
      <c r="B701" s="132" t="s">
        <v>343</v>
      </c>
      <c r="C701" s="135" t="s">
        <v>441</v>
      </c>
    </row>
    <row r="702" spans="1:3" x14ac:dyDescent="0.2">
      <c r="A702" s="136">
        <v>927</v>
      </c>
      <c r="B702" s="132" t="s">
        <v>345</v>
      </c>
      <c r="C702" s="135" t="s">
        <v>441</v>
      </c>
    </row>
    <row r="703" spans="1:3" x14ac:dyDescent="0.2">
      <c r="A703" s="136">
        <v>928</v>
      </c>
      <c r="B703" s="132" t="s">
        <v>344</v>
      </c>
      <c r="C703" s="135" t="s">
        <v>441</v>
      </c>
    </row>
    <row r="704" spans="1:3" x14ac:dyDescent="0.2">
      <c r="A704" s="136">
        <v>929</v>
      </c>
      <c r="B704" s="132" t="s">
        <v>397</v>
      </c>
      <c r="C704" s="135" t="s">
        <v>446</v>
      </c>
    </row>
    <row r="705" spans="1:3" x14ac:dyDescent="0.2">
      <c r="A705" s="136">
        <v>930</v>
      </c>
      <c r="B705" s="132" t="s">
        <v>397</v>
      </c>
      <c r="C705" s="135" t="s">
        <v>446</v>
      </c>
    </row>
    <row r="706" spans="1:3" x14ac:dyDescent="0.2">
      <c r="A706" s="136">
        <v>931</v>
      </c>
      <c r="B706" s="132" t="s">
        <v>397</v>
      </c>
      <c r="C706" s="135" t="s">
        <v>446</v>
      </c>
    </row>
    <row r="707" spans="1:3" x14ac:dyDescent="0.2">
      <c r="A707" s="136">
        <v>932</v>
      </c>
      <c r="B707" s="132" t="s">
        <v>403</v>
      </c>
      <c r="C707" s="135" t="s">
        <v>445</v>
      </c>
    </row>
    <row r="708" spans="1:3" x14ac:dyDescent="0.2">
      <c r="A708" s="136">
        <v>933</v>
      </c>
      <c r="B708" s="132" t="s">
        <v>395</v>
      </c>
      <c r="C708" s="135" t="s">
        <v>445</v>
      </c>
    </row>
    <row r="709" spans="1:3" x14ac:dyDescent="0.2">
      <c r="A709" s="136">
        <v>934</v>
      </c>
      <c r="B709" s="132" t="s">
        <v>396</v>
      </c>
      <c r="C709" s="135" t="s">
        <v>446</v>
      </c>
    </row>
    <row r="710" spans="1:3" x14ac:dyDescent="0.2">
      <c r="A710" s="136">
        <v>935</v>
      </c>
      <c r="B710" s="132" t="s">
        <v>404</v>
      </c>
      <c r="C710" s="135" t="s">
        <v>445</v>
      </c>
    </row>
    <row r="711" spans="1:3" x14ac:dyDescent="0.2">
      <c r="A711" s="136">
        <v>936</v>
      </c>
      <c r="B711" s="132" t="s">
        <v>404</v>
      </c>
      <c r="C711" s="135" t="s">
        <v>445</v>
      </c>
    </row>
    <row r="712" spans="1:3" x14ac:dyDescent="0.2">
      <c r="A712" s="136">
        <v>937</v>
      </c>
      <c r="B712" s="132" t="s">
        <v>404</v>
      </c>
      <c r="C712" s="135" t="s">
        <v>445</v>
      </c>
    </row>
    <row r="713" spans="1:3" x14ac:dyDescent="0.2">
      <c r="A713" s="136">
        <v>938</v>
      </c>
      <c r="B713" s="132" t="s">
        <v>404</v>
      </c>
      <c r="C713" s="135" t="s">
        <v>445</v>
      </c>
    </row>
    <row r="714" spans="1:3" x14ac:dyDescent="0.2">
      <c r="A714" s="136">
        <v>939</v>
      </c>
      <c r="B714" s="132" t="s">
        <v>404</v>
      </c>
      <c r="C714" s="135" t="s">
        <v>445</v>
      </c>
    </row>
    <row r="715" spans="1:3" x14ac:dyDescent="0.2">
      <c r="A715" s="136">
        <v>940</v>
      </c>
      <c r="B715" s="132" t="s">
        <v>405</v>
      </c>
      <c r="C715" s="135" t="s">
        <v>442</v>
      </c>
    </row>
    <row r="716" spans="1:3" x14ac:dyDescent="0.2">
      <c r="A716" s="136">
        <v>941</v>
      </c>
      <c r="B716" s="132" t="s">
        <v>406</v>
      </c>
      <c r="C716" s="135" t="s">
        <v>442</v>
      </c>
    </row>
    <row r="717" spans="1:3" x14ac:dyDescent="0.2">
      <c r="A717" s="136">
        <v>942</v>
      </c>
      <c r="B717" s="132" t="s">
        <v>259</v>
      </c>
      <c r="C717" s="135" t="s">
        <v>445</v>
      </c>
    </row>
    <row r="718" spans="1:3" x14ac:dyDescent="0.2">
      <c r="A718" s="136">
        <v>943</v>
      </c>
      <c r="B718" s="132" t="s">
        <v>250</v>
      </c>
      <c r="C718" s="135" t="s">
        <v>445</v>
      </c>
    </row>
    <row r="719" spans="1:3" x14ac:dyDescent="0.2">
      <c r="A719" s="136">
        <v>944</v>
      </c>
      <c r="B719" s="132" t="s">
        <v>250</v>
      </c>
      <c r="C719" s="135" t="s">
        <v>445</v>
      </c>
    </row>
    <row r="720" spans="1:3" x14ac:dyDescent="0.2">
      <c r="A720" s="136">
        <v>945</v>
      </c>
      <c r="B720" s="132" t="s">
        <v>250</v>
      </c>
      <c r="C720" s="135" t="s">
        <v>445</v>
      </c>
    </row>
    <row r="721" spans="1:3" x14ac:dyDescent="0.2">
      <c r="A721" s="136">
        <v>946</v>
      </c>
      <c r="B721" s="132" t="s">
        <v>250</v>
      </c>
      <c r="C721" s="135" t="s">
        <v>445</v>
      </c>
    </row>
    <row r="722" spans="1:3" x14ac:dyDescent="0.2">
      <c r="A722" s="136">
        <v>947</v>
      </c>
      <c r="B722" s="132" t="s">
        <v>407</v>
      </c>
      <c r="C722" s="135" t="s">
        <v>445</v>
      </c>
    </row>
    <row r="723" spans="1:3" x14ac:dyDescent="0.2">
      <c r="A723" s="136">
        <v>948</v>
      </c>
      <c r="B723" s="132" t="s">
        <v>408</v>
      </c>
      <c r="C723" s="135" t="s">
        <v>445</v>
      </c>
    </row>
    <row r="724" spans="1:3" x14ac:dyDescent="0.2">
      <c r="A724" s="136">
        <v>949</v>
      </c>
      <c r="B724" s="132" t="s">
        <v>409</v>
      </c>
      <c r="C724" s="135" t="s">
        <v>445</v>
      </c>
    </row>
    <row r="725" spans="1:3" x14ac:dyDescent="0.2">
      <c r="A725" s="136">
        <v>950</v>
      </c>
      <c r="B725" s="132" t="s">
        <v>410</v>
      </c>
      <c r="C725" s="135" t="s">
        <v>446</v>
      </c>
    </row>
    <row r="726" spans="1:3" x14ac:dyDescent="0.2">
      <c r="A726" s="136">
        <v>951</v>
      </c>
      <c r="B726" s="132" t="s">
        <v>411</v>
      </c>
      <c r="C726" s="135" t="s">
        <v>446</v>
      </c>
    </row>
    <row r="727" spans="1:3" x14ac:dyDescent="0.2">
      <c r="A727" s="136">
        <v>952</v>
      </c>
      <c r="B727" s="132" t="s">
        <v>412</v>
      </c>
      <c r="C727" s="135" t="s">
        <v>445</v>
      </c>
    </row>
    <row r="728" spans="1:3" x14ac:dyDescent="0.2">
      <c r="A728" s="136">
        <v>953</v>
      </c>
      <c r="B728" s="132" t="s">
        <v>413</v>
      </c>
      <c r="C728" s="135" t="s">
        <v>445</v>
      </c>
    </row>
    <row r="729" spans="1:3" x14ac:dyDescent="0.2">
      <c r="A729" s="136">
        <v>954</v>
      </c>
      <c r="B729" s="132" t="s">
        <v>414</v>
      </c>
      <c r="C729" s="135" t="s">
        <v>445</v>
      </c>
    </row>
    <row r="730" spans="1:3" x14ac:dyDescent="0.2">
      <c r="A730" s="136">
        <v>955</v>
      </c>
      <c r="B730" s="132" t="s">
        <v>415</v>
      </c>
      <c r="C730" s="135" t="s">
        <v>445</v>
      </c>
    </row>
    <row r="731" spans="1:3" x14ac:dyDescent="0.2">
      <c r="A731" s="136">
        <v>956</v>
      </c>
      <c r="B731" s="132" t="s">
        <v>416</v>
      </c>
      <c r="C731" s="135" t="s">
        <v>445</v>
      </c>
    </row>
    <row r="732" spans="1:3" x14ac:dyDescent="0.2">
      <c r="A732" s="136">
        <v>957</v>
      </c>
      <c r="B732" s="132" t="s">
        <v>417</v>
      </c>
      <c r="C732" s="135" t="s">
        <v>445</v>
      </c>
    </row>
    <row r="733" spans="1:3" x14ac:dyDescent="0.2">
      <c r="A733" s="136">
        <v>958</v>
      </c>
      <c r="B733" s="132" t="s">
        <v>418</v>
      </c>
      <c r="C733" s="135" t="s">
        <v>445</v>
      </c>
    </row>
    <row r="734" spans="1:3" x14ac:dyDescent="0.2">
      <c r="A734" s="136">
        <v>959</v>
      </c>
      <c r="B734" s="132" t="s">
        <v>419</v>
      </c>
      <c r="C734" s="135" t="s">
        <v>445</v>
      </c>
    </row>
    <row r="735" spans="1:3" x14ac:dyDescent="0.2">
      <c r="A735" s="136">
        <v>960</v>
      </c>
      <c r="B735" s="132" t="s">
        <v>420</v>
      </c>
      <c r="C735" s="135" t="s">
        <v>445</v>
      </c>
    </row>
    <row r="736" spans="1:3" x14ac:dyDescent="0.2">
      <c r="A736" s="136">
        <v>961</v>
      </c>
      <c r="B736" s="132" t="s">
        <v>421</v>
      </c>
      <c r="C736" s="135" t="s">
        <v>445</v>
      </c>
    </row>
    <row r="737" spans="1:3" x14ac:dyDescent="0.2">
      <c r="A737" s="136">
        <v>962</v>
      </c>
      <c r="B737" s="132" t="s">
        <v>422</v>
      </c>
      <c r="C737" s="135" t="s">
        <v>445</v>
      </c>
    </row>
    <row r="738" spans="1:3" x14ac:dyDescent="0.2">
      <c r="A738" s="136">
        <v>963</v>
      </c>
      <c r="B738" s="132" t="s">
        <v>423</v>
      </c>
      <c r="C738" s="135" t="s">
        <v>445</v>
      </c>
    </row>
    <row r="739" spans="1:3" x14ac:dyDescent="0.2">
      <c r="A739" s="136">
        <v>964</v>
      </c>
      <c r="B739" s="132" t="s">
        <v>424</v>
      </c>
      <c r="C739" s="135" t="s">
        <v>445</v>
      </c>
    </row>
    <row r="740" spans="1:3" x14ac:dyDescent="0.2">
      <c r="A740" s="136">
        <v>965</v>
      </c>
      <c r="B740" s="132" t="s">
        <v>425</v>
      </c>
      <c r="C740" s="135" t="s">
        <v>445</v>
      </c>
    </row>
    <row r="741" spans="1:3" x14ac:dyDescent="0.2">
      <c r="A741" s="136">
        <v>966</v>
      </c>
      <c r="B741" s="132" t="s">
        <v>270</v>
      </c>
      <c r="C741" s="135" t="s">
        <v>446</v>
      </c>
    </row>
    <row r="742" spans="1:3" x14ac:dyDescent="0.2">
      <c r="A742" s="136">
        <v>967</v>
      </c>
      <c r="B742" s="132" t="s">
        <v>282</v>
      </c>
      <c r="C742" s="135" t="s">
        <v>445</v>
      </c>
    </row>
    <row r="743" spans="1:3" x14ac:dyDescent="0.2">
      <c r="A743" s="136">
        <v>968</v>
      </c>
      <c r="B743" s="132" t="s">
        <v>282</v>
      </c>
      <c r="C743" s="135" t="s">
        <v>445</v>
      </c>
    </row>
    <row r="744" spans="1:3" x14ac:dyDescent="0.2">
      <c r="A744" s="136">
        <v>969</v>
      </c>
      <c r="B744" s="132" t="s">
        <v>425</v>
      </c>
      <c r="C744" s="135" t="s">
        <v>445</v>
      </c>
    </row>
    <row r="745" spans="1:3" x14ac:dyDescent="0.2">
      <c r="A745" s="136">
        <v>970</v>
      </c>
      <c r="B745" s="132" t="s">
        <v>238</v>
      </c>
      <c r="C745" s="135" t="s">
        <v>445</v>
      </c>
    </row>
    <row r="746" spans="1:3" x14ac:dyDescent="0.2">
      <c r="A746" s="136">
        <v>971</v>
      </c>
      <c r="B746" s="132" t="s">
        <v>426</v>
      </c>
      <c r="C746" s="135" t="s">
        <v>445</v>
      </c>
    </row>
    <row r="747" spans="1:3" x14ac:dyDescent="0.2">
      <c r="A747" s="136">
        <v>972</v>
      </c>
      <c r="B747" s="132" t="s">
        <v>427</v>
      </c>
      <c r="C747" s="135" t="s">
        <v>445</v>
      </c>
    </row>
    <row r="748" spans="1:3" x14ac:dyDescent="0.2">
      <c r="A748" s="136">
        <v>973</v>
      </c>
      <c r="B748" s="132" t="s">
        <v>280</v>
      </c>
      <c r="C748" s="135" t="s">
        <v>445</v>
      </c>
    </row>
    <row r="749" spans="1:3" x14ac:dyDescent="0.2">
      <c r="A749" s="136">
        <v>974</v>
      </c>
      <c r="B749" s="132" t="s">
        <v>306</v>
      </c>
      <c r="C749" s="135" t="s">
        <v>445</v>
      </c>
    </row>
    <row r="750" spans="1:3" x14ac:dyDescent="0.2">
      <c r="A750" s="136">
        <v>975</v>
      </c>
      <c r="B750" s="132" t="s">
        <v>428</v>
      </c>
      <c r="C750" s="135" t="s">
        <v>445</v>
      </c>
    </row>
    <row r="751" spans="1:3" x14ac:dyDescent="0.2">
      <c r="A751" s="136">
        <v>976</v>
      </c>
      <c r="B751" s="132" t="s">
        <v>429</v>
      </c>
      <c r="C751" s="135" t="s">
        <v>445</v>
      </c>
    </row>
    <row r="752" spans="1:3" x14ac:dyDescent="0.2">
      <c r="A752" s="136">
        <v>978</v>
      </c>
      <c r="B752" s="132" t="s">
        <v>264</v>
      </c>
      <c r="C752" s="135" t="s">
        <v>446</v>
      </c>
    </row>
    <row r="753" spans="1:3" x14ac:dyDescent="0.2">
      <c r="A753" s="136">
        <v>979</v>
      </c>
      <c r="B753" s="132" t="s">
        <v>303</v>
      </c>
      <c r="C753" s="135" t="s">
        <v>446</v>
      </c>
    </row>
    <row r="754" spans="1:3" x14ac:dyDescent="0.2">
      <c r="A754" s="136">
        <v>980</v>
      </c>
      <c r="B754" s="132" t="s">
        <v>430</v>
      </c>
      <c r="C754" s="135" t="s">
        <v>445</v>
      </c>
    </row>
    <row r="755" spans="1:3" x14ac:dyDescent="0.2">
      <c r="A755" s="136">
        <v>981</v>
      </c>
      <c r="B755" s="132" t="s">
        <v>431</v>
      </c>
      <c r="C755" s="135" t="s">
        <v>446</v>
      </c>
    </row>
    <row r="756" spans="1:3" x14ac:dyDescent="0.2">
      <c r="A756" s="136">
        <v>982</v>
      </c>
      <c r="B756" s="132" t="s">
        <v>432</v>
      </c>
      <c r="C756" s="135" t="s">
        <v>445</v>
      </c>
    </row>
    <row r="757" spans="1:3" x14ac:dyDescent="0.2">
      <c r="A757" s="136">
        <v>983</v>
      </c>
      <c r="B757" s="132" t="s">
        <v>433</v>
      </c>
      <c r="C757" s="135" t="s">
        <v>445</v>
      </c>
    </row>
    <row r="758" spans="1:3" x14ac:dyDescent="0.2">
      <c r="A758" s="136">
        <v>984</v>
      </c>
      <c r="B758" s="132" t="s">
        <v>434</v>
      </c>
      <c r="C758" s="135" t="s">
        <v>445</v>
      </c>
    </row>
    <row r="759" spans="1:3" x14ac:dyDescent="0.2">
      <c r="A759" s="136">
        <v>985</v>
      </c>
      <c r="B759" s="132" t="s">
        <v>435</v>
      </c>
      <c r="C759" s="135" t="s">
        <v>445</v>
      </c>
    </row>
    <row r="760" spans="1:3" x14ac:dyDescent="0.2">
      <c r="A760" s="136">
        <v>989</v>
      </c>
      <c r="B760" s="132" t="s">
        <v>319</v>
      </c>
      <c r="C760" s="135" t="s">
        <v>445</v>
      </c>
    </row>
    <row r="761" spans="1:3" x14ac:dyDescent="0.2">
      <c r="A761" s="136">
        <v>990</v>
      </c>
      <c r="B761" s="132" t="s">
        <v>320</v>
      </c>
      <c r="C761" s="135" t="s">
        <v>446</v>
      </c>
    </row>
    <row r="762" spans="1:3" x14ac:dyDescent="0.2">
      <c r="A762" s="136">
        <v>991</v>
      </c>
      <c r="B762" s="132" t="s">
        <v>270</v>
      </c>
      <c r="C762" s="135" t="s">
        <v>446</v>
      </c>
    </row>
    <row r="763" spans="1:3" x14ac:dyDescent="0.2">
      <c r="A763" s="136">
        <v>996</v>
      </c>
      <c r="B763" s="132" t="s">
        <v>349</v>
      </c>
      <c r="C763" s="135" t="s">
        <v>445</v>
      </c>
    </row>
    <row r="764" spans="1:3" x14ac:dyDescent="0.2">
      <c r="A764" s="136">
        <v>997</v>
      </c>
      <c r="B764" s="132" t="s">
        <v>436</v>
      </c>
      <c r="C764" s="135" t="s">
        <v>445</v>
      </c>
    </row>
  </sheetData>
  <hyperlinks>
    <hyperlink ref="A1" location="Overview!A1" display="Back to Overview" xr:uid="{00000000-0004-0000-0800-000000000000}"/>
    <hyperlink ref="A1" location="Overview!A1" display="Back to Overview" xr:uid="{00000000-0004-0000-08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2"/>
  <sheetViews>
    <sheetView workbookViewId="0"/>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29" t="s">
        <v>30</v>
      </c>
      <c r="B1" s="129"/>
    </row>
    <row r="2" spans="1:6" ht="36.75" customHeight="1" x14ac:dyDescent="0.2">
      <c r="A2" s="238" t="str">
        <f>Overview!B4&amp; " - Effective from "&amp;Overview!C4&amp;" - "&amp;Overview!E4&amp;" Residual Charging Bands"</f>
        <v>Aidien Limited - GSP_B - Effective from 2025/26 - Final Residual Charging Bands</v>
      </c>
      <c r="B2" s="239"/>
      <c r="C2" s="239"/>
      <c r="D2" s="239"/>
      <c r="E2" s="239"/>
      <c r="F2" s="239"/>
    </row>
    <row r="4" spans="1:6" ht="25.5" x14ac:dyDescent="0.2">
      <c r="A4" s="149" t="s">
        <v>623</v>
      </c>
      <c r="B4" s="149" t="s">
        <v>619</v>
      </c>
      <c r="C4" s="149" t="s">
        <v>626</v>
      </c>
      <c r="D4" s="149" t="s">
        <v>630</v>
      </c>
      <c r="E4" s="149" t="s">
        <v>631</v>
      </c>
      <c r="F4" s="20" t="s">
        <v>633</v>
      </c>
    </row>
    <row r="5" spans="1:6" ht="14.25" x14ac:dyDescent="0.2">
      <c r="A5" s="150" t="s">
        <v>174</v>
      </c>
      <c r="B5" s="151" t="s">
        <v>621</v>
      </c>
      <c r="C5" s="151" t="s">
        <v>622</v>
      </c>
      <c r="D5" s="157" t="s">
        <v>622</v>
      </c>
      <c r="E5" s="157" t="s">
        <v>622</v>
      </c>
      <c r="F5" s="155"/>
    </row>
    <row r="6" spans="1:6" ht="14.25" customHeight="1" x14ac:dyDescent="0.2">
      <c r="A6" s="281" t="s">
        <v>634</v>
      </c>
      <c r="B6" s="151">
        <v>1</v>
      </c>
      <c r="C6" s="151" t="s">
        <v>627</v>
      </c>
      <c r="D6" s="158">
        <v>0</v>
      </c>
      <c r="E6" s="158">
        <v>3571</v>
      </c>
      <c r="F6" s="155"/>
    </row>
    <row r="7" spans="1:6" ht="14.25" x14ac:dyDescent="0.2">
      <c r="A7" s="282"/>
      <c r="B7" s="151">
        <v>2</v>
      </c>
      <c r="C7" s="151" t="s">
        <v>627</v>
      </c>
      <c r="D7" s="158">
        <v>3571</v>
      </c>
      <c r="E7" s="158">
        <v>12553</v>
      </c>
      <c r="F7" s="155"/>
    </row>
    <row r="8" spans="1:6" ht="14.25" x14ac:dyDescent="0.2">
      <c r="A8" s="282"/>
      <c r="B8" s="151">
        <v>3</v>
      </c>
      <c r="C8" s="151" t="s">
        <v>627</v>
      </c>
      <c r="D8" s="158">
        <v>12553</v>
      </c>
      <c r="E8" s="158">
        <v>25279</v>
      </c>
      <c r="F8" s="155"/>
    </row>
    <row r="9" spans="1:6" ht="14.25" x14ac:dyDescent="0.2">
      <c r="A9" s="283"/>
      <c r="B9" s="151">
        <v>4</v>
      </c>
      <c r="C9" s="151" t="s">
        <v>627</v>
      </c>
      <c r="D9" s="158">
        <v>25279</v>
      </c>
      <c r="E9" s="158" t="s">
        <v>629</v>
      </c>
      <c r="F9" s="155"/>
    </row>
    <row r="10" spans="1:6" ht="14.25" x14ac:dyDescent="0.2">
      <c r="A10" s="281" t="s">
        <v>637</v>
      </c>
      <c r="B10" s="151">
        <v>1</v>
      </c>
      <c r="C10" s="151" t="s">
        <v>628</v>
      </c>
      <c r="D10" s="158">
        <v>0</v>
      </c>
      <c r="E10" s="158">
        <v>80</v>
      </c>
      <c r="F10" s="155"/>
    </row>
    <row r="11" spans="1:6" ht="14.25" x14ac:dyDescent="0.2">
      <c r="A11" s="282"/>
      <c r="B11" s="151">
        <v>2</v>
      </c>
      <c r="C11" s="151" t="s">
        <v>628</v>
      </c>
      <c r="D11" s="158">
        <v>80</v>
      </c>
      <c r="E11" s="158">
        <v>150</v>
      </c>
      <c r="F11" s="155"/>
    </row>
    <row r="12" spans="1:6" ht="14.25" x14ac:dyDescent="0.2">
      <c r="A12" s="282"/>
      <c r="B12" s="151">
        <v>3</v>
      </c>
      <c r="C12" s="151" t="s">
        <v>628</v>
      </c>
      <c r="D12" s="158">
        <v>150</v>
      </c>
      <c r="E12" s="158">
        <v>231</v>
      </c>
      <c r="F12" s="155"/>
    </row>
    <row r="13" spans="1:6" ht="14.25" x14ac:dyDescent="0.2">
      <c r="A13" s="283"/>
      <c r="B13" s="151">
        <v>4</v>
      </c>
      <c r="C13" s="151" t="s">
        <v>628</v>
      </c>
      <c r="D13" s="158">
        <v>231</v>
      </c>
      <c r="E13" s="158" t="s">
        <v>629</v>
      </c>
      <c r="F13" s="155"/>
    </row>
    <row r="14" spans="1:6" ht="15" x14ac:dyDescent="0.2">
      <c r="A14" s="281" t="s">
        <v>636</v>
      </c>
      <c r="B14" s="151">
        <v>1</v>
      </c>
      <c r="C14" s="151" t="s">
        <v>628</v>
      </c>
      <c r="D14" s="158">
        <v>0</v>
      </c>
      <c r="E14" s="158">
        <v>422</v>
      </c>
      <c r="F14" s="156"/>
    </row>
    <row r="15" spans="1:6" ht="15" x14ac:dyDescent="0.2">
      <c r="A15" s="282"/>
      <c r="B15" s="151">
        <v>2</v>
      </c>
      <c r="C15" s="151" t="s">
        <v>628</v>
      </c>
      <c r="D15" s="158">
        <v>422</v>
      </c>
      <c r="E15" s="158">
        <v>1000</v>
      </c>
      <c r="F15" s="156"/>
    </row>
    <row r="16" spans="1:6" ht="15" x14ac:dyDescent="0.2">
      <c r="A16" s="282"/>
      <c r="B16" s="151">
        <v>3</v>
      </c>
      <c r="C16" s="151" t="s">
        <v>628</v>
      </c>
      <c r="D16" s="158">
        <v>1000</v>
      </c>
      <c r="E16" s="158">
        <v>1800</v>
      </c>
      <c r="F16" s="156"/>
    </row>
    <row r="17" spans="1:6" ht="15" x14ac:dyDescent="0.2">
      <c r="A17" s="283"/>
      <c r="B17" s="151">
        <v>4</v>
      </c>
      <c r="C17" s="151" t="s">
        <v>628</v>
      </c>
      <c r="D17" s="158">
        <v>1800</v>
      </c>
      <c r="E17" s="158" t="s">
        <v>629</v>
      </c>
      <c r="F17" s="156"/>
    </row>
    <row r="18" spans="1:6" ht="15" x14ac:dyDescent="0.2">
      <c r="A18" s="284" t="s">
        <v>635</v>
      </c>
      <c r="B18" s="151">
        <v>1</v>
      </c>
      <c r="C18" s="151" t="s">
        <v>628</v>
      </c>
      <c r="D18" s="158">
        <v>0</v>
      </c>
      <c r="E18" s="158">
        <v>5000</v>
      </c>
      <c r="F18" s="156"/>
    </row>
    <row r="19" spans="1:6" ht="15" x14ac:dyDescent="0.2">
      <c r="A19" s="285"/>
      <c r="B19" s="151">
        <v>2</v>
      </c>
      <c r="C19" s="151" t="s">
        <v>628</v>
      </c>
      <c r="D19" s="158">
        <v>5000</v>
      </c>
      <c r="E19" s="158">
        <v>12000</v>
      </c>
      <c r="F19" s="156"/>
    </row>
    <row r="20" spans="1:6" ht="15" x14ac:dyDescent="0.2">
      <c r="A20" s="285"/>
      <c r="B20" s="151">
        <v>3</v>
      </c>
      <c r="C20" s="151" t="s">
        <v>628</v>
      </c>
      <c r="D20" s="158">
        <v>12000</v>
      </c>
      <c r="E20" s="158">
        <v>21500</v>
      </c>
      <c r="F20" s="156"/>
    </row>
    <row r="21" spans="1:6" ht="15" x14ac:dyDescent="0.2">
      <c r="A21" s="286"/>
      <c r="B21" s="151">
        <v>4</v>
      </c>
      <c r="C21" s="151" t="s">
        <v>628</v>
      </c>
      <c r="D21" s="158">
        <v>21500</v>
      </c>
      <c r="E21" s="158" t="s">
        <v>629</v>
      </c>
      <c r="F21" s="156"/>
    </row>
    <row r="22" spans="1:6" x14ac:dyDescent="0.2">
      <c r="A22" t="s">
        <v>632</v>
      </c>
    </row>
  </sheetData>
  <mergeCells count="5">
    <mergeCell ref="A10:A13"/>
    <mergeCell ref="A14:A17"/>
    <mergeCell ref="A18:A21"/>
    <mergeCell ref="A6:A9"/>
    <mergeCell ref="A2:F2"/>
  </mergeCells>
  <hyperlinks>
    <hyperlink ref="A1" location="Overview!A1" display="Back to Overview" xr:uid="{00000000-0004-0000-09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0"/>
  <sheetViews>
    <sheetView showGridLines="0" workbookViewId="0">
      <selection activeCell="H14" sqref="H14"/>
    </sheetView>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29" t="s">
        <v>30</v>
      </c>
    </row>
    <row r="2" spans="1:6" ht="33" customHeight="1" x14ac:dyDescent="0.2">
      <c r="A2" s="226" t="str">
        <f>Overview!C4&amp;" - Effective from "&amp;Overview!D4&amp;" - "&amp;Overview!F4&amp;" TNUoS Mapping"</f>
        <v>2025/26 - Effective from 1 April 2025 -  TNUoS Mapping</v>
      </c>
      <c r="B2" s="226"/>
      <c r="C2" s="226"/>
      <c r="D2" s="226"/>
      <c r="E2" s="226"/>
      <c r="F2" s="226"/>
    </row>
    <row r="3" spans="1:6" x14ac:dyDescent="0.2">
      <c r="A3" s="149" t="s">
        <v>693</v>
      </c>
      <c r="B3" s="149" t="s">
        <v>694</v>
      </c>
      <c r="C3" s="159"/>
      <c r="D3" s="159"/>
      <c r="E3" s="159"/>
      <c r="F3" s="159"/>
    </row>
    <row r="4" spans="1:6" x14ac:dyDescent="0.2">
      <c r="A4" s="160" t="s">
        <v>692</v>
      </c>
      <c r="B4" s="160" t="s">
        <v>695</v>
      </c>
      <c r="C4" s="159"/>
      <c r="D4" s="159"/>
      <c r="E4" s="159"/>
      <c r="F4" s="159"/>
    </row>
    <row r="5" spans="1:6" x14ac:dyDescent="0.2">
      <c r="A5" s="161" t="s">
        <v>506</v>
      </c>
      <c r="B5" s="161" t="s">
        <v>696</v>
      </c>
      <c r="C5" s="159"/>
      <c r="D5" s="159"/>
      <c r="E5" s="159"/>
      <c r="F5" s="159"/>
    </row>
    <row r="6" spans="1:6" x14ac:dyDescent="0.2">
      <c r="A6" s="161" t="s">
        <v>639</v>
      </c>
      <c r="B6" s="161" t="str">
        <f>$B$5</f>
        <v>n/a (Non-Final Demand Site)</v>
      </c>
      <c r="C6" s="159"/>
      <c r="D6" s="159"/>
      <c r="E6" s="159"/>
      <c r="F6" s="159"/>
    </row>
    <row r="7" spans="1:6" x14ac:dyDescent="0.2">
      <c r="A7" s="160" t="s">
        <v>640</v>
      </c>
      <c r="B7" s="160" t="s">
        <v>697</v>
      </c>
      <c r="C7" s="159"/>
      <c r="D7" s="159"/>
      <c r="E7" s="159"/>
      <c r="F7" s="159"/>
    </row>
    <row r="8" spans="1:6" x14ac:dyDescent="0.2">
      <c r="A8" s="160" t="s">
        <v>641</v>
      </c>
      <c r="B8" s="160" t="s">
        <v>698</v>
      </c>
      <c r="C8" s="159"/>
      <c r="D8" s="159"/>
      <c r="E8" s="159"/>
      <c r="F8" s="159"/>
    </row>
    <row r="9" spans="1:6" x14ac:dyDescent="0.2">
      <c r="A9" s="160" t="s">
        <v>642</v>
      </c>
      <c r="B9" s="160" t="s">
        <v>699</v>
      </c>
      <c r="C9" s="159"/>
      <c r="D9" s="159"/>
      <c r="E9" s="159"/>
      <c r="F9" s="159"/>
    </row>
    <row r="10" spans="1:6" x14ac:dyDescent="0.2">
      <c r="A10" s="160" t="s">
        <v>643</v>
      </c>
      <c r="B10" s="160" t="s">
        <v>700</v>
      </c>
      <c r="C10" s="159"/>
      <c r="D10" s="159"/>
      <c r="E10" s="159"/>
      <c r="F10" s="159"/>
    </row>
    <row r="11" spans="1:6" x14ac:dyDescent="0.2">
      <c r="A11" s="161" t="s">
        <v>177</v>
      </c>
      <c r="B11" s="161" t="str">
        <f t="shared" ref="B11:B12" si="0">$B$5</f>
        <v>n/a (Non-Final Demand Site)</v>
      </c>
      <c r="C11" s="159"/>
      <c r="D11" s="159"/>
      <c r="E11" s="159"/>
      <c r="F11" s="159"/>
    </row>
    <row r="12" spans="1:6" x14ac:dyDescent="0.2">
      <c r="A12" s="161" t="s">
        <v>507</v>
      </c>
      <c r="B12" s="161" t="str">
        <f t="shared" si="0"/>
        <v>n/a (Non-Final Demand Site)</v>
      </c>
      <c r="C12" s="159"/>
      <c r="D12" s="159"/>
      <c r="E12" s="159"/>
      <c r="F12" s="159"/>
    </row>
    <row r="13" spans="1:6" x14ac:dyDescent="0.2">
      <c r="A13" s="160" t="s">
        <v>508</v>
      </c>
      <c r="B13" s="160" t="s">
        <v>701</v>
      </c>
      <c r="C13" s="159"/>
      <c r="D13" s="159"/>
      <c r="E13" s="159"/>
      <c r="F13" s="159"/>
    </row>
    <row r="14" spans="1:6" x14ac:dyDescent="0.2">
      <c r="A14" s="160" t="s">
        <v>509</v>
      </c>
      <c r="B14" s="160" t="s">
        <v>702</v>
      </c>
      <c r="C14" s="159"/>
      <c r="D14" s="159"/>
      <c r="E14" s="159"/>
      <c r="F14" s="159"/>
    </row>
    <row r="15" spans="1:6" x14ac:dyDescent="0.2">
      <c r="A15" s="160" t="s">
        <v>510</v>
      </c>
      <c r="B15" s="160" t="s">
        <v>703</v>
      </c>
      <c r="C15" s="159"/>
      <c r="D15" s="159"/>
      <c r="E15" s="159"/>
      <c r="F15" s="159"/>
    </row>
    <row r="16" spans="1:6" x14ac:dyDescent="0.2">
      <c r="A16" s="160" t="s">
        <v>511</v>
      </c>
      <c r="B16" s="160" t="s">
        <v>704</v>
      </c>
      <c r="C16" s="159"/>
      <c r="D16" s="159"/>
      <c r="E16" s="159"/>
      <c r="F16" s="159"/>
    </row>
    <row r="17" spans="1:6" x14ac:dyDescent="0.2">
      <c r="A17" s="161" t="s">
        <v>512</v>
      </c>
      <c r="B17" s="161" t="str">
        <f>$B$5</f>
        <v>n/a (Non-Final Demand Site)</v>
      </c>
      <c r="C17" s="159"/>
      <c r="D17" s="159"/>
      <c r="E17" s="159"/>
      <c r="F17" s="159"/>
    </row>
    <row r="18" spans="1:6" x14ac:dyDescent="0.2">
      <c r="A18" s="160" t="s">
        <v>513</v>
      </c>
      <c r="B18" s="160" t="s">
        <v>701</v>
      </c>
      <c r="C18" s="159"/>
      <c r="D18" s="159"/>
      <c r="E18" s="159"/>
      <c r="F18" s="159"/>
    </row>
    <row r="19" spans="1:6" x14ac:dyDescent="0.2">
      <c r="A19" s="160" t="s">
        <v>514</v>
      </c>
      <c r="B19" s="160" t="s">
        <v>702</v>
      </c>
      <c r="C19" s="159"/>
      <c r="D19" s="159"/>
      <c r="E19" s="159"/>
      <c r="F19" s="159"/>
    </row>
    <row r="20" spans="1:6" x14ac:dyDescent="0.2">
      <c r="A20" s="160" t="s">
        <v>515</v>
      </c>
      <c r="B20" s="160" t="s">
        <v>703</v>
      </c>
      <c r="C20" s="159"/>
      <c r="D20" s="159"/>
      <c r="E20" s="159"/>
      <c r="F20" s="159"/>
    </row>
    <row r="21" spans="1:6" x14ac:dyDescent="0.2">
      <c r="A21" s="160" t="s">
        <v>516</v>
      </c>
      <c r="B21" s="160" t="s">
        <v>704</v>
      </c>
      <c r="C21" s="159"/>
      <c r="D21" s="159"/>
      <c r="E21" s="159"/>
      <c r="F21" s="159"/>
    </row>
    <row r="22" spans="1:6" x14ac:dyDescent="0.2">
      <c r="A22" s="161" t="s">
        <v>517</v>
      </c>
      <c r="B22" s="161" t="str">
        <f>$B$5</f>
        <v>n/a (Non-Final Demand Site)</v>
      </c>
      <c r="C22" s="159"/>
      <c r="D22" s="159"/>
      <c r="E22" s="159"/>
      <c r="F22" s="159"/>
    </row>
    <row r="23" spans="1:6" x14ac:dyDescent="0.2">
      <c r="A23" s="160" t="s">
        <v>518</v>
      </c>
      <c r="B23" s="160" t="s">
        <v>705</v>
      </c>
      <c r="C23" s="159"/>
      <c r="D23" s="159"/>
      <c r="E23" s="159"/>
      <c r="F23" s="159"/>
    </row>
    <row r="24" spans="1:6" x14ac:dyDescent="0.2">
      <c r="A24" s="160" t="s">
        <v>519</v>
      </c>
      <c r="B24" s="160" t="s">
        <v>706</v>
      </c>
      <c r="C24" s="159"/>
      <c r="D24" s="159"/>
      <c r="E24" s="159"/>
      <c r="F24" s="159"/>
    </row>
    <row r="25" spans="1:6" x14ac:dyDescent="0.2">
      <c r="A25" s="160" t="s">
        <v>520</v>
      </c>
      <c r="B25" s="160" t="s">
        <v>707</v>
      </c>
      <c r="C25" s="159"/>
      <c r="D25" s="159"/>
      <c r="E25" s="159"/>
      <c r="F25" s="159"/>
    </row>
    <row r="26" spans="1:6" x14ac:dyDescent="0.2">
      <c r="A26" s="160" t="s">
        <v>521</v>
      </c>
      <c r="B26" s="160" t="s">
        <v>708</v>
      </c>
      <c r="C26" s="159"/>
      <c r="D26" s="159"/>
      <c r="E26" s="159"/>
      <c r="F26" s="159"/>
    </row>
    <row r="27" spans="1:6" x14ac:dyDescent="0.2">
      <c r="A27" s="161" t="s">
        <v>181</v>
      </c>
      <c r="B27" s="161" t="s">
        <v>709</v>
      </c>
      <c r="C27" s="159"/>
      <c r="D27" s="159"/>
      <c r="E27" s="159"/>
      <c r="F27" s="159"/>
    </row>
    <row r="28" spans="1:6" x14ac:dyDescent="0.2">
      <c r="A28" s="161" t="s">
        <v>182</v>
      </c>
      <c r="B28" s="161" t="str">
        <f t="shared" ref="B28:B36" si="1">$B$5</f>
        <v>n/a (Non-Final Demand Site)</v>
      </c>
      <c r="C28" s="159"/>
      <c r="D28" s="159"/>
      <c r="E28" s="159"/>
      <c r="F28" s="159"/>
    </row>
    <row r="29" spans="1:6" x14ac:dyDescent="0.2">
      <c r="A29" s="161" t="s">
        <v>183</v>
      </c>
      <c r="B29" s="161" t="str">
        <f t="shared" si="1"/>
        <v>n/a (Non-Final Demand Site)</v>
      </c>
      <c r="C29" s="159"/>
      <c r="D29" s="159"/>
      <c r="E29" s="159"/>
      <c r="F29" s="159"/>
    </row>
    <row r="30" spans="1:6" x14ac:dyDescent="0.2">
      <c r="A30" s="161" t="s">
        <v>184</v>
      </c>
      <c r="B30" s="161" t="str">
        <f t="shared" si="1"/>
        <v>n/a (Non-Final Demand Site)</v>
      </c>
      <c r="C30" s="159"/>
      <c r="D30" s="159"/>
      <c r="E30" s="159"/>
      <c r="F30" s="159"/>
    </row>
    <row r="31" spans="1:6" x14ac:dyDescent="0.2">
      <c r="A31" s="161" t="s">
        <v>185</v>
      </c>
      <c r="B31" s="161" t="str">
        <f t="shared" si="1"/>
        <v>n/a (Non-Final Demand Site)</v>
      </c>
      <c r="C31" s="159"/>
      <c r="D31" s="159"/>
      <c r="E31" s="159"/>
      <c r="F31" s="159"/>
    </row>
    <row r="32" spans="1:6" x14ac:dyDescent="0.2">
      <c r="A32" s="161" t="s">
        <v>186</v>
      </c>
      <c r="B32" s="161" t="str">
        <f t="shared" si="1"/>
        <v>n/a (Non-Final Demand Site)</v>
      </c>
      <c r="C32" s="159"/>
      <c r="D32" s="159"/>
      <c r="E32" s="159"/>
      <c r="F32" s="159"/>
    </row>
    <row r="33" spans="1:6" x14ac:dyDescent="0.2">
      <c r="A33" s="161" t="s">
        <v>187</v>
      </c>
      <c r="B33" s="161" t="str">
        <f t="shared" si="1"/>
        <v>n/a (Non-Final Demand Site)</v>
      </c>
      <c r="C33" s="159"/>
      <c r="D33" s="159"/>
      <c r="E33" s="159"/>
      <c r="F33" s="159"/>
    </row>
    <row r="34" spans="1:6" x14ac:dyDescent="0.2">
      <c r="A34" s="161" t="s">
        <v>188</v>
      </c>
      <c r="B34" s="161" t="str">
        <f t="shared" si="1"/>
        <v>n/a (Non-Final Demand Site)</v>
      </c>
      <c r="C34" s="159"/>
      <c r="D34" s="159"/>
      <c r="E34" s="159"/>
      <c r="F34" s="159"/>
    </row>
    <row r="35" spans="1:6" x14ac:dyDescent="0.2">
      <c r="A35" s="161" t="s">
        <v>189</v>
      </c>
      <c r="B35" s="161" t="str">
        <f t="shared" si="1"/>
        <v>n/a (Non-Final Demand Site)</v>
      </c>
      <c r="C35" s="159"/>
      <c r="D35" s="159"/>
      <c r="E35" s="159"/>
      <c r="F35" s="159"/>
    </row>
    <row r="36" spans="1:6" x14ac:dyDescent="0.2">
      <c r="A36" s="161" t="s">
        <v>714</v>
      </c>
      <c r="B36" s="161" t="str">
        <f t="shared" si="1"/>
        <v>n/a (Non-Final Demand Site)</v>
      </c>
      <c r="C36" s="159"/>
      <c r="D36" s="159"/>
      <c r="E36" s="159"/>
      <c r="F36" s="159"/>
    </row>
    <row r="37" spans="1:6" x14ac:dyDescent="0.2">
      <c r="A37" s="160" t="s">
        <v>715</v>
      </c>
      <c r="B37" s="160" t="s">
        <v>710</v>
      </c>
      <c r="C37" s="159"/>
      <c r="D37" s="159"/>
      <c r="E37" s="159"/>
      <c r="F37" s="159"/>
    </row>
    <row r="38" spans="1:6" x14ac:dyDescent="0.2">
      <c r="A38" s="160" t="s">
        <v>716</v>
      </c>
      <c r="B38" s="160" t="s">
        <v>711</v>
      </c>
      <c r="C38" s="159"/>
      <c r="D38" s="159"/>
      <c r="E38" s="159"/>
      <c r="F38" s="159"/>
    </row>
    <row r="39" spans="1:6" x14ac:dyDescent="0.2">
      <c r="A39" s="160" t="s">
        <v>717</v>
      </c>
      <c r="B39" s="160" t="s">
        <v>712</v>
      </c>
      <c r="C39" s="159"/>
      <c r="D39" s="159"/>
      <c r="E39" s="159"/>
      <c r="F39" s="159"/>
    </row>
    <row r="40" spans="1:6" x14ac:dyDescent="0.2">
      <c r="A40" s="160" t="s">
        <v>718</v>
      </c>
      <c r="B40" s="160" t="s">
        <v>713</v>
      </c>
      <c r="C40" s="159"/>
      <c r="D40" s="159"/>
      <c r="E40" s="159"/>
      <c r="F40" s="159"/>
    </row>
  </sheetData>
  <mergeCells count="1">
    <mergeCell ref="A2:F2"/>
  </mergeCells>
  <hyperlinks>
    <hyperlink ref="A1" location="Overview!A1" display="Back to Overview" xr:uid="{00000000-0004-0000-0A00-000000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pageSetUpPr fitToPage="1"/>
  </sheetPr>
  <dimension ref="A1:EX24"/>
  <sheetViews>
    <sheetView zoomScaleNormal="100" workbookViewId="0">
      <selection activeCell="B1" sqref="B1"/>
    </sheetView>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75" t="s">
        <v>30</v>
      </c>
    </row>
    <row r="2" spans="1:154" s="2" customFormat="1" ht="21.75" customHeight="1" x14ac:dyDescent="0.2">
      <c r="B2" s="287" t="str">
        <f>Overview!B4&amp; " - Effective from "&amp;Overview!D4&amp;" - "&amp;Overview!E4</f>
        <v>Aidien Limited - GSP_B - Effective from 1 April 2025 - Final</v>
      </c>
      <c r="C2" s="288"/>
      <c r="D2" s="288"/>
      <c r="E2" s="288"/>
      <c r="F2" s="288"/>
      <c r="G2" s="288"/>
      <c r="H2" s="288"/>
      <c r="I2" s="288"/>
      <c r="J2" s="288"/>
      <c r="K2" s="288"/>
      <c r="L2" s="288"/>
      <c r="M2" s="288"/>
      <c r="N2" s="288"/>
      <c r="O2" s="288"/>
      <c r="P2" s="288"/>
      <c r="Q2" s="288"/>
      <c r="R2" s="288"/>
      <c r="S2" s="288"/>
      <c r="T2" s="289"/>
      <c r="U2"/>
      <c r="V2"/>
      <c r="W2"/>
      <c r="X2"/>
      <c r="Y2"/>
      <c r="Z2"/>
      <c r="AA2"/>
      <c r="AB2" s="28"/>
      <c r="AC2" s="50" t="s">
        <v>194</v>
      </c>
      <c r="AD2" s="50" t="s">
        <v>196</v>
      </c>
      <c r="AE2" s="50" t="s">
        <v>195</v>
      </c>
      <c r="AF2" s="14" t="s">
        <v>36</v>
      </c>
      <c r="AG2" s="14" t="s">
        <v>37</v>
      </c>
      <c r="AH2" s="28" t="s">
        <v>162</v>
      </c>
      <c r="AI2" s="14" t="s">
        <v>63</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84" customFormat="1" ht="9" customHeight="1" x14ac:dyDescent="0.2">
      <c r="A3" s="83"/>
      <c r="B3" s="83"/>
      <c r="C3" s="83"/>
      <c r="D3" s="83"/>
      <c r="E3" s="83"/>
      <c r="F3" s="83"/>
      <c r="G3" s="83"/>
      <c r="H3" s="83"/>
      <c r="I3" s="83"/>
      <c r="J3" s="83"/>
      <c r="K3" s="83"/>
      <c r="L3"/>
      <c r="M3"/>
      <c r="N3"/>
      <c r="O3"/>
      <c r="P3"/>
      <c r="Q3"/>
      <c r="R3"/>
      <c r="S3"/>
      <c r="T3"/>
      <c r="U3"/>
      <c r="V3"/>
      <c r="W3"/>
      <c r="X3"/>
      <c r="Y3"/>
      <c r="Z3"/>
      <c r="AA3"/>
      <c r="AB3" s="16" t="s">
        <v>174</v>
      </c>
      <c r="AC3" s="115" t="s">
        <v>200</v>
      </c>
      <c r="AD3" s="116" t="s">
        <v>202</v>
      </c>
      <c r="AE3" s="117" t="s">
        <v>195</v>
      </c>
      <c r="AF3" s="123" t="s">
        <v>204</v>
      </c>
      <c r="AG3" s="118" t="s">
        <v>207</v>
      </c>
      <c r="AH3" s="118" t="s">
        <v>207</v>
      </c>
      <c r="AI3" s="119" t="s">
        <v>207</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93" t="s">
        <v>198</v>
      </c>
      <c r="C4" s="294"/>
      <c r="D4" s="294"/>
      <c r="E4" s="294"/>
      <c r="F4" s="294"/>
      <c r="G4" s="294"/>
      <c r="H4" s="294"/>
      <c r="I4" s="295"/>
      <c r="L4" s="293" t="s">
        <v>199</v>
      </c>
      <c r="M4" s="294"/>
      <c r="N4" s="294"/>
      <c r="O4" s="294"/>
      <c r="P4" s="294"/>
      <c r="Q4" s="294"/>
      <c r="R4" s="294"/>
      <c r="S4" s="294"/>
      <c r="T4" s="295"/>
      <c r="AB4" s="16" t="s">
        <v>175</v>
      </c>
      <c r="AC4" s="115" t="s">
        <v>200</v>
      </c>
      <c r="AD4" s="116" t="s">
        <v>202</v>
      </c>
      <c r="AE4" s="117" t="s">
        <v>195</v>
      </c>
      <c r="AF4" s="118" t="s">
        <v>207</v>
      </c>
      <c r="AG4" s="118" t="s">
        <v>207</v>
      </c>
      <c r="AH4" s="118" t="s">
        <v>207</v>
      </c>
      <c r="AI4" s="119" t="s">
        <v>207</v>
      </c>
    </row>
    <row r="5" spans="1:154" ht="18" customHeight="1" x14ac:dyDescent="0.2">
      <c r="B5" s="297" t="s">
        <v>138</v>
      </c>
      <c r="C5" s="297"/>
      <c r="D5" s="297"/>
      <c r="E5" s="297"/>
      <c r="F5" s="297"/>
      <c r="G5" s="297"/>
      <c r="H5" s="297"/>
      <c r="I5" s="297"/>
      <c r="L5" s="297" t="s">
        <v>140</v>
      </c>
      <c r="M5" s="297"/>
      <c r="N5" s="297"/>
      <c r="O5" s="297"/>
      <c r="P5" s="297"/>
      <c r="Q5" s="297"/>
      <c r="R5" s="297"/>
      <c r="S5" s="297"/>
      <c r="T5" s="297"/>
      <c r="AB5" s="16" t="s">
        <v>176</v>
      </c>
      <c r="AC5" s="115" t="s">
        <v>200</v>
      </c>
      <c r="AD5" s="116" t="s">
        <v>202</v>
      </c>
      <c r="AE5" s="117" t="s">
        <v>195</v>
      </c>
      <c r="AF5" s="123" t="s">
        <v>204</v>
      </c>
      <c r="AG5" s="118" t="s">
        <v>207</v>
      </c>
      <c r="AH5" s="118" t="s">
        <v>207</v>
      </c>
      <c r="AI5" s="119" t="s">
        <v>207</v>
      </c>
    </row>
    <row r="6" spans="1:154" s="85" customFormat="1" ht="27.75" customHeight="1" x14ac:dyDescent="0.2">
      <c r="B6" s="296" t="s">
        <v>144</v>
      </c>
      <c r="C6" s="296"/>
      <c r="D6" s="296"/>
      <c r="E6" s="296"/>
      <c r="F6" s="296"/>
      <c r="G6" s="296"/>
      <c r="H6" s="296"/>
      <c r="I6" s="296"/>
      <c r="L6" s="296" t="s">
        <v>145</v>
      </c>
      <c r="M6" s="296"/>
      <c r="N6" s="296"/>
      <c r="O6" s="296"/>
      <c r="P6" s="296"/>
      <c r="Q6" s="296"/>
      <c r="R6" s="296"/>
      <c r="S6" s="296"/>
      <c r="T6" s="296"/>
      <c r="AB6" s="16" t="s">
        <v>177</v>
      </c>
      <c r="AC6" s="115" t="s">
        <v>200</v>
      </c>
      <c r="AD6" s="116" t="s">
        <v>202</v>
      </c>
      <c r="AE6" s="117" t="s">
        <v>195</v>
      </c>
      <c r="AF6" s="118" t="s">
        <v>207</v>
      </c>
      <c r="AG6" s="118" t="s">
        <v>207</v>
      </c>
      <c r="AH6" s="118" t="s">
        <v>207</v>
      </c>
      <c r="AI6" s="119" t="s">
        <v>207</v>
      </c>
    </row>
    <row r="7" spans="1:154" ht="18" customHeight="1" x14ac:dyDescent="0.2">
      <c r="B7" s="297" t="s">
        <v>139</v>
      </c>
      <c r="C7" s="297"/>
      <c r="D7" s="297"/>
      <c r="E7" s="297"/>
      <c r="F7" s="297"/>
      <c r="G7" s="297"/>
      <c r="H7" s="297"/>
      <c r="I7" s="297"/>
      <c r="L7" s="297" t="s">
        <v>141</v>
      </c>
      <c r="M7" s="297"/>
      <c r="N7" s="297"/>
      <c r="O7" s="297"/>
      <c r="P7" s="297"/>
      <c r="Q7" s="297"/>
      <c r="R7" s="297"/>
      <c r="S7" s="297"/>
      <c r="T7" s="297"/>
      <c r="AB7" s="16" t="s">
        <v>178</v>
      </c>
      <c r="AC7" s="115" t="s">
        <v>200</v>
      </c>
      <c r="AD7" s="116" t="s">
        <v>202</v>
      </c>
      <c r="AE7" s="117" t="s">
        <v>195</v>
      </c>
      <c r="AF7" s="123" t="s">
        <v>204</v>
      </c>
      <c r="AG7" s="123" t="s">
        <v>205</v>
      </c>
      <c r="AH7" s="124" t="s">
        <v>206</v>
      </c>
      <c r="AI7" s="125" t="s">
        <v>63</v>
      </c>
    </row>
    <row r="8" spans="1:154" ht="8.25" customHeight="1" x14ac:dyDescent="0.2">
      <c r="AB8" s="16" t="s">
        <v>179</v>
      </c>
      <c r="AC8" s="115" t="s">
        <v>200</v>
      </c>
      <c r="AD8" s="116" t="s">
        <v>202</v>
      </c>
      <c r="AE8" s="117" t="s">
        <v>195</v>
      </c>
      <c r="AF8" s="123" t="s">
        <v>204</v>
      </c>
      <c r="AG8" s="123" t="s">
        <v>205</v>
      </c>
      <c r="AH8" s="124" t="s">
        <v>206</v>
      </c>
      <c r="AI8" s="120" t="s">
        <v>63</v>
      </c>
    </row>
    <row r="9" spans="1:154" ht="72" customHeight="1" x14ac:dyDescent="0.2">
      <c r="B9" s="86" t="s">
        <v>142</v>
      </c>
      <c r="C9" s="87" t="str">
        <f>IFERROR(VLOOKUP($B$10,$AB$2:$AI$18,2,FALSE),AC2)</f>
        <v>Red unit charge
p/kWh</v>
      </c>
      <c r="D9" s="87" t="str">
        <f>IFERROR(VLOOKUP($B$10,$AB$2:$AI$18,3,FALSE),AD2)</f>
        <v>Amber unit charge
p/kWh</v>
      </c>
      <c r="E9" s="87" t="str">
        <f>IFERROR(VLOOKUP($B$10,$AB$2:$AI$18,4,FALSE),AE2)</f>
        <v>Green unit charge
p/kWh</v>
      </c>
      <c r="F9" s="87" t="str">
        <f>IFERROR(VLOOKUP($B$10,$AB$2:$AI$18,5,FALSE),AF2)</f>
        <v>Fixed charge 
p/MPAN/day</v>
      </c>
      <c r="G9" s="87" t="str">
        <f>IFERROR(VLOOKUP($B$10,$AB$2:$AI$18,6,FALSE),AG2)</f>
        <v>Capacity charge 
p/kVA/day</v>
      </c>
      <c r="H9" s="87" t="str">
        <f>IFERROR(VLOOKUP($B$10,$AB$2:$AI$18,7,FALSE),AH2)</f>
        <v>Exceeded Capacity charge 
p/kVA/day</v>
      </c>
      <c r="I9" s="87" t="str">
        <f>IFERROR(VLOOKUP($B$10,$AB$2:$AI$18,8,FALSE),AI2)</f>
        <v>Reactive power charge
p/kVArh</v>
      </c>
      <c r="L9" s="86" t="s">
        <v>143</v>
      </c>
      <c r="M9" s="103" t="e">
        <f>#REF!</f>
        <v>#REF!</v>
      </c>
      <c r="N9" s="103" t="e">
        <f>#REF!</f>
        <v>#REF!</v>
      </c>
      <c r="O9" s="103" t="e">
        <f>#REF!</f>
        <v>#REF!</v>
      </c>
      <c r="P9" s="103" t="e">
        <f>#REF!</f>
        <v>#REF!</v>
      </c>
      <c r="Q9" s="104" t="e">
        <f>#REF!</f>
        <v>#REF!</v>
      </c>
      <c r="R9" s="104" t="e">
        <f>#REF!</f>
        <v>#REF!</v>
      </c>
      <c r="S9" s="104" t="e">
        <f>#REF!</f>
        <v>#REF!</v>
      </c>
      <c r="T9" s="104" t="e">
        <f>#REF!</f>
        <v>#REF!</v>
      </c>
      <c r="AB9" s="16" t="s">
        <v>180</v>
      </c>
      <c r="AC9" s="115" t="s">
        <v>200</v>
      </c>
      <c r="AD9" s="116" t="s">
        <v>202</v>
      </c>
      <c r="AE9" s="117" t="s">
        <v>195</v>
      </c>
      <c r="AF9" s="123" t="s">
        <v>204</v>
      </c>
      <c r="AG9" s="123" t="s">
        <v>205</v>
      </c>
      <c r="AH9" s="124" t="s">
        <v>206</v>
      </c>
      <c r="AI9" s="120" t="s">
        <v>63</v>
      </c>
    </row>
    <row r="10" spans="1:154" ht="30" customHeight="1" x14ac:dyDescent="0.2">
      <c r="B10" s="77" t="s">
        <v>178</v>
      </c>
      <c r="C10" s="101" t="str">
        <f>IFERROR(VLOOKUP($B$10,'Annex 1 LV, HV and UMS charges'!$A:$K,4,FALSE),"")</f>
        <v/>
      </c>
      <c r="D10" s="102" t="str">
        <f>IFERROR(VLOOKUP($B$10,'Annex 1 LV, HV and UMS charges'!$A:$K,5,FALSE),"")</f>
        <v/>
      </c>
      <c r="E10" s="102" t="str">
        <f>IFERROR(VLOOKUP($B$10,'Annex 1 LV, HV and UMS charges'!$A:$K,6,FALSE),"")</f>
        <v/>
      </c>
      <c r="F10" s="79" t="str">
        <f>IFERROR(VLOOKUP($B$10,'Annex 1 LV, HV and UMS charges'!$A:$K,7,FALSE),"")</f>
        <v/>
      </c>
      <c r="G10" s="79" t="str">
        <f>IFERROR(VLOOKUP($B$10,'Annex 1 LV, HV and UMS charges'!$A:$K,8,FALSE),"")</f>
        <v/>
      </c>
      <c r="H10" s="79" t="str">
        <f>IFERROR(VLOOKUP($B$10,'Annex 1 LV, HV and UMS charges'!$A:$K,9,FALSE),"")</f>
        <v/>
      </c>
      <c r="I10" s="79" t="str">
        <f>IFERROR(VLOOKUP($B$10,'Annex 1 LV, HV and UMS charges'!$A:$K,10,FALSE),"")</f>
        <v/>
      </c>
      <c r="L10" s="77"/>
      <c r="M10" s="79" t="str">
        <f>IFERROR(VLOOKUP($L$10,#REF!,2,FALSE),"")</f>
        <v/>
      </c>
      <c r="N10" s="79" t="str">
        <f>IFERROR(VLOOKUP($L$10,#REF!,3,FALSE),"")</f>
        <v/>
      </c>
      <c r="O10" s="79" t="str">
        <f>IFERROR(VLOOKUP($L$10,#REF!,4,FALSE),"")</f>
        <v/>
      </c>
      <c r="P10" s="79" t="str">
        <f>IFERROR(VLOOKUP($L$10,#REF!,5,FALSE),"")</f>
        <v/>
      </c>
      <c r="Q10" s="89" t="str">
        <f>IFERROR(VLOOKUP($L$10,#REF!,6,FALSE),"")</f>
        <v/>
      </c>
      <c r="R10" s="89" t="str">
        <f>IFERROR(VLOOKUP($L$10,#REF!,7,FALSE),"")</f>
        <v/>
      </c>
      <c r="S10" s="89" t="str">
        <f>IFERROR(VLOOKUP($L$10,#REF!,8,FALSE),"")</f>
        <v/>
      </c>
      <c r="T10" s="89" t="str">
        <f>IFERROR(VLOOKUP($L$10,#REF!,9,FALSE),"")</f>
        <v/>
      </c>
      <c r="AB10" s="16" t="s">
        <v>181</v>
      </c>
      <c r="AC10" s="121" t="s">
        <v>201</v>
      </c>
      <c r="AD10" s="122" t="s">
        <v>203</v>
      </c>
      <c r="AE10" s="117" t="s">
        <v>195</v>
      </c>
      <c r="AF10" s="118" t="s">
        <v>207</v>
      </c>
      <c r="AG10" s="118" t="s">
        <v>207</v>
      </c>
      <c r="AH10" s="118" t="s">
        <v>207</v>
      </c>
      <c r="AI10" s="118" t="s">
        <v>207</v>
      </c>
    </row>
    <row r="11" spans="1:154" ht="7.5" customHeight="1" x14ac:dyDescent="0.2">
      <c r="AB11" s="16" t="s">
        <v>182</v>
      </c>
      <c r="AC11" s="115" t="s">
        <v>200</v>
      </c>
      <c r="AD11" s="116" t="s">
        <v>202</v>
      </c>
      <c r="AE11" s="117" t="s">
        <v>195</v>
      </c>
      <c r="AF11" s="123" t="s">
        <v>204</v>
      </c>
      <c r="AG11" s="118" t="s">
        <v>207</v>
      </c>
      <c r="AH11" s="118" t="s">
        <v>207</v>
      </c>
      <c r="AI11" s="118" t="s">
        <v>207</v>
      </c>
    </row>
    <row r="12" spans="1:154" ht="88.5" customHeight="1" x14ac:dyDescent="0.2">
      <c r="B12" s="90" t="s">
        <v>108</v>
      </c>
      <c r="C12" s="87" t="str">
        <f>C9</f>
        <v>Red unit charge
p/kWh</v>
      </c>
      <c r="D12" s="87" t="str">
        <f>D9</f>
        <v>Amber unit charge
p/kWh</v>
      </c>
      <c r="E12" s="87" t="str">
        <f>E9</f>
        <v>Green unit charge
p/kWh</v>
      </c>
      <c r="F12" s="87" t="s">
        <v>109</v>
      </c>
      <c r="G12" s="87" t="s">
        <v>106</v>
      </c>
      <c r="H12" s="87" t="s">
        <v>163</v>
      </c>
      <c r="I12" s="87" t="s">
        <v>107</v>
      </c>
      <c r="L12" s="90" t="s">
        <v>108</v>
      </c>
      <c r="M12" s="87" t="s">
        <v>128</v>
      </c>
      <c r="N12" s="87" t="s">
        <v>109</v>
      </c>
      <c r="O12" s="87" t="s">
        <v>124</v>
      </c>
      <c r="P12" s="87" t="s">
        <v>163</v>
      </c>
      <c r="Q12" s="88" t="s">
        <v>126</v>
      </c>
      <c r="R12" s="88" t="s">
        <v>109</v>
      </c>
      <c r="S12" s="88" t="s">
        <v>125</v>
      </c>
      <c r="T12" s="88" t="s">
        <v>163</v>
      </c>
      <c r="AB12" s="16" t="s">
        <v>183</v>
      </c>
      <c r="AC12" s="115" t="s">
        <v>200</v>
      </c>
      <c r="AD12" s="116" t="s">
        <v>202</v>
      </c>
      <c r="AE12" s="117" t="s">
        <v>195</v>
      </c>
      <c r="AF12" s="123" t="s">
        <v>204</v>
      </c>
      <c r="AG12" s="118" t="s">
        <v>207</v>
      </c>
      <c r="AH12" s="118" t="s">
        <v>207</v>
      </c>
      <c r="AI12" s="118" t="s">
        <v>207</v>
      </c>
    </row>
    <row r="13" spans="1:154" ht="30" customHeight="1" x14ac:dyDescent="0.2">
      <c r="B13" s="91" t="s">
        <v>110</v>
      </c>
      <c r="C13" s="96"/>
      <c r="D13" s="96"/>
      <c r="E13" s="96"/>
      <c r="F13" s="96"/>
      <c r="G13" s="96"/>
      <c r="H13" s="96"/>
      <c r="I13" s="96"/>
      <c r="L13" s="91" t="s">
        <v>110</v>
      </c>
      <c r="M13" s="80"/>
      <c r="N13" s="80"/>
      <c r="O13" s="80"/>
      <c r="P13" s="80"/>
      <c r="Q13" s="81"/>
      <c r="R13" s="81">
        <f>N13</f>
        <v>0</v>
      </c>
      <c r="S13" s="81"/>
      <c r="T13" s="81"/>
      <c r="AB13" s="16" t="s">
        <v>184</v>
      </c>
      <c r="AC13" s="115" t="s">
        <v>200</v>
      </c>
      <c r="AD13" s="116" t="s">
        <v>202</v>
      </c>
      <c r="AE13" s="117" t="s">
        <v>195</v>
      </c>
      <c r="AF13" s="123" t="s">
        <v>204</v>
      </c>
      <c r="AG13" s="118" t="s">
        <v>207</v>
      </c>
      <c r="AH13" s="118" t="s">
        <v>207</v>
      </c>
      <c r="AI13" s="120" t="s">
        <v>63</v>
      </c>
    </row>
    <row r="14" spans="1:154" ht="30" customHeight="1" x14ac:dyDescent="0.2">
      <c r="B14" s="92" t="s">
        <v>112</v>
      </c>
      <c r="C14" s="78">
        <f t="shared" ref="C14:I14" si="0">C13</f>
        <v>0</v>
      </c>
      <c r="D14" s="78">
        <f t="shared" si="0"/>
        <v>0</v>
      </c>
      <c r="E14" s="78">
        <f t="shared" si="0"/>
        <v>0</v>
      </c>
      <c r="F14" s="78">
        <f t="shared" si="0"/>
        <v>0</v>
      </c>
      <c r="G14" s="78">
        <f t="shared" si="0"/>
        <v>0</v>
      </c>
      <c r="H14" s="78">
        <f t="shared" si="0"/>
        <v>0</v>
      </c>
      <c r="I14" s="78">
        <f t="shared" si="0"/>
        <v>0</v>
      </c>
      <c r="L14" s="92" t="s">
        <v>112</v>
      </c>
      <c r="M14" s="78">
        <f>M13</f>
        <v>0</v>
      </c>
      <c r="N14" s="78">
        <f t="shared" ref="N14:T14" si="1">N13</f>
        <v>0</v>
      </c>
      <c r="O14" s="78">
        <f t="shared" si="1"/>
        <v>0</v>
      </c>
      <c r="P14" s="78">
        <f t="shared" si="1"/>
        <v>0</v>
      </c>
      <c r="Q14" s="82">
        <f t="shared" si="1"/>
        <v>0</v>
      </c>
      <c r="R14" s="82">
        <f t="shared" si="1"/>
        <v>0</v>
      </c>
      <c r="S14" s="82">
        <f t="shared" si="1"/>
        <v>0</v>
      </c>
      <c r="T14" s="82">
        <f t="shared" si="1"/>
        <v>0</v>
      </c>
      <c r="AB14" s="16" t="s">
        <v>185</v>
      </c>
      <c r="AC14" s="115" t="s">
        <v>200</v>
      </c>
      <c r="AD14" s="116" t="s">
        <v>202</v>
      </c>
      <c r="AE14" s="117" t="s">
        <v>195</v>
      </c>
      <c r="AF14" s="123" t="s">
        <v>204</v>
      </c>
      <c r="AG14" s="118" t="s">
        <v>207</v>
      </c>
      <c r="AH14" s="118" t="s">
        <v>207</v>
      </c>
      <c r="AI14" s="118" t="s">
        <v>207</v>
      </c>
    </row>
    <row r="15" spans="1:154" ht="7.5" customHeight="1" x14ac:dyDescent="0.2">
      <c r="AB15" s="16" t="s">
        <v>186</v>
      </c>
      <c r="AC15" s="115" t="s">
        <v>200</v>
      </c>
      <c r="AD15" s="116" t="s">
        <v>202</v>
      </c>
      <c r="AE15" s="117" t="s">
        <v>195</v>
      </c>
      <c r="AF15" s="123" t="s">
        <v>204</v>
      </c>
      <c r="AG15" s="118" t="s">
        <v>207</v>
      </c>
      <c r="AH15" s="118" t="s">
        <v>207</v>
      </c>
      <c r="AI15" s="120" t="s">
        <v>63</v>
      </c>
    </row>
    <row r="16" spans="1:154" ht="63.75" customHeight="1" x14ac:dyDescent="0.2">
      <c r="B16" s="90" t="s">
        <v>111</v>
      </c>
      <c r="C16" s="87" t="s">
        <v>121</v>
      </c>
      <c r="D16" s="87" t="s">
        <v>122</v>
      </c>
      <c r="E16" s="87" t="s">
        <v>123</v>
      </c>
      <c r="F16" s="87" t="s">
        <v>117</v>
      </c>
      <c r="G16" s="87" t="s">
        <v>116</v>
      </c>
      <c r="H16" s="87" t="s">
        <v>164</v>
      </c>
      <c r="I16" s="87" t="s">
        <v>115</v>
      </c>
      <c r="L16" s="90" t="s">
        <v>111</v>
      </c>
      <c r="M16" s="87" t="s">
        <v>129</v>
      </c>
      <c r="N16" s="87" t="s">
        <v>127</v>
      </c>
      <c r="O16" s="87" t="s">
        <v>132</v>
      </c>
      <c r="P16" s="87" t="s">
        <v>165</v>
      </c>
      <c r="Q16" s="88" t="s">
        <v>130</v>
      </c>
      <c r="R16" s="88" t="s">
        <v>131</v>
      </c>
      <c r="S16" s="88" t="s">
        <v>133</v>
      </c>
      <c r="T16" s="88" t="s">
        <v>166</v>
      </c>
      <c r="AB16" s="16" t="s">
        <v>187</v>
      </c>
      <c r="AC16" s="115" t="s">
        <v>200</v>
      </c>
      <c r="AD16" s="116" t="s">
        <v>202</v>
      </c>
      <c r="AE16" s="117" t="s">
        <v>195</v>
      </c>
      <c r="AF16" s="123" t="s">
        <v>204</v>
      </c>
      <c r="AG16" s="118" t="s">
        <v>207</v>
      </c>
      <c r="AH16" s="118" t="s">
        <v>207</v>
      </c>
      <c r="AI16" s="118" t="s">
        <v>207</v>
      </c>
    </row>
    <row r="17" spans="2:35" ht="30" customHeight="1" x14ac:dyDescent="0.2">
      <c r="B17" s="91" t="s">
        <v>113</v>
      </c>
      <c r="C17" s="97" t="str">
        <f>IFERROR(C10*C13/100,"")</f>
        <v/>
      </c>
      <c r="D17" s="97" t="str">
        <f t="shared" ref="D17:I17" si="2">IFERROR(D10*D13/100,"")</f>
        <v/>
      </c>
      <c r="E17" s="97" t="str">
        <f t="shared" si="2"/>
        <v/>
      </c>
      <c r="F17" s="97" t="str">
        <f t="shared" si="2"/>
        <v/>
      </c>
      <c r="G17" s="97" t="str">
        <f>IFERROR(G10*G13*F13/100,"")</f>
        <v/>
      </c>
      <c r="H17" s="97" t="str">
        <f>IFERROR(H10*H13*F13/100,"")</f>
        <v/>
      </c>
      <c r="I17" s="97" t="str">
        <f t="shared" si="2"/>
        <v/>
      </c>
      <c r="L17" s="93" t="s">
        <v>113</v>
      </c>
      <c r="M17" s="97" t="str">
        <f>IFERROR(M10*M13/100,"")</f>
        <v/>
      </c>
      <c r="N17" s="97" t="str">
        <f>IFERROR(N10*N13/100,"")</f>
        <v/>
      </c>
      <c r="O17" s="97" t="str">
        <f>IFERROR(O10*O13*N13/100,"")</f>
        <v/>
      </c>
      <c r="P17" s="97" t="str">
        <f>IFERROR(P10*P13*N13/100,"")</f>
        <v/>
      </c>
      <c r="Q17" s="98" t="str">
        <f>IFERROR(Q10*Q13/100,"")</f>
        <v/>
      </c>
      <c r="R17" s="98" t="str">
        <f>IFERROR(R10*R13/100,"")</f>
        <v/>
      </c>
      <c r="S17" s="98" t="str">
        <f>IFERROR(S10*S13*R13/100,"")</f>
        <v/>
      </c>
      <c r="T17" s="98" t="str">
        <f>IFERROR(T10*T13*R13/100,"")</f>
        <v/>
      </c>
      <c r="AB17" s="16" t="s">
        <v>188</v>
      </c>
      <c r="AC17" s="115" t="s">
        <v>200</v>
      </c>
      <c r="AD17" s="116" t="s">
        <v>202</v>
      </c>
      <c r="AE17" s="117" t="s">
        <v>195</v>
      </c>
      <c r="AF17" s="123" t="s">
        <v>204</v>
      </c>
      <c r="AG17" s="118" t="s">
        <v>207</v>
      </c>
      <c r="AH17" s="118" t="s">
        <v>207</v>
      </c>
      <c r="AI17" s="120" t="s">
        <v>63</v>
      </c>
    </row>
    <row r="18" spans="2:35" ht="30" customHeight="1" x14ac:dyDescent="0.2">
      <c r="B18" s="92" t="s">
        <v>114</v>
      </c>
      <c r="C18" s="99" t="str">
        <f>IFERROR(C10*C14/100,"")</f>
        <v/>
      </c>
      <c r="D18" s="99" t="str">
        <f t="shared" ref="D18:I18" si="3">IFERROR(D10*D14/100,"")</f>
        <v/>
      </c>
      <c r="E18" s="99" t="str">
        <f t="shared" si="3"/>
        <v/>
      </c>
      <c r="F18" s="99" t="str">
        <f t="shared" si="3"/>
        <v/>
      </c>
      <c r="G18" s="99" t="str">
        <f>IFERROR(G10*G14*F14/100,"")</f>
        <v/>
      </c>
      <c r="H18" s="99" t="str">
        <f>IFERROR(H10*H14*F14/100,"")</f>
        <v/>
      </c>
      <c r="I18" s="99" t="str">
        <f t="shared" si="3"/>
        <v/>
      </c>
      <c r="L18" s="94" t="s">
        <v>114</v>
      </c>
      <c r="M18" s="99" t="str">
        <f>IFERROR(M10*M14/100,"")</f>
        <v/>
      </c>
      <c r="N18" s="99" t="str">
        <f>IFERROR(N10*N14/100,"")</f>
        <v/>
      </c>
      <c r="O18" s="99" t="str">
        <f>IFERROR(O10*O14*N14/100,"")</f>
        <v/>
      </c>
      <c r="P18" s="99" t="str">
        <f>IFERROR(P10*P14*N14/100,"")</f>
        <v/>
      </c>
      <c r="Q18" s="100" t="str">
        <f>IFERROR(Q10*Q14/100,"")</f>
        <v/>
      </c>
      <c r="R18" s="100" t="str">
        <f>IFERROR(R10*R14/100,"")</f>
        <v/>
      </c>
      <c r="S18" s="100" t="str">
        <f>IFERROR(S10*S14*R14/100,"")</f>
        <v/>
      </c>
      <c r="T18" s="100" t="str">
        <f>IFERROR(T10*T14*R14/100,"")</f>
        <v/>
      </c>
      <c r="AB18" s="16" t="s">
        <v>189</v>
      </c>
      <c r="AC18" s="115" t="s">
        <v>200</v>
      </c>
      <c r="AD18" s="116" t="s">
        <v>202</v>
      </c>
      <c r="AE18" s="117" t="s">
        <v>195</v>
      </c>
      <c r="AF18" s="123" t="s">
        <v>204</v>
      </c>
      <c r="AG18" s="118" t="s">
        <v>207</v>
      </c>
      <c r="AH18" s="118" t="s">
        <v>207</v>
      </c>
      <c r="AI18" s="118" t="s">
        <v>207</v>
      </c>
    </row>
    <row r="19" spans="2:35" ht="7.5" customHeight="1" x14ac:dyDescent="0.2"/>
    <row r="20" spans="2:35" ht="39.75" customHeight="1" x14ac:dyDescent="0.2">
      <c r="C20" s="95" t="s">
        <v>118</v>
      </c>
      <c r="M20" s="87" t="s">
        <v>134</v>
      </c>
      <c r="N20" s="88" t="s">
        <v>135</v>
      </c>
    </row>
    <row r="21" spans="2:35" ht="30" customHeight="1" x14ac:dyDescent="0.2">
      <c r="B21" s="91" t="s">
        <v>113</v>
      </c>
      <c r="C21" s="97">
        <f>SUM(C17:I17)</f>
        <v>0</v>
      </c>
      <c r="L21" s="91" t="s">
        <v>113</v>
      </c>
      <c r="M21" s="97">
        <f>SUM(M17:P17)</f>
        <v>0</v>
      </c>
      <c r="N21" s="98">
        <f>SUM(Q17:T17)</f>
        <v>0</v>
      </c>
    </row>
    <row r="22" spans="2:35" ht="30" customHeight="1" x14ac:dyDescent="0.2">
      <c r="B22" s="92" t="s">
        <v>114</v>
      </c>
      <c r="C22" s="99">
        <f>SUM(C18:I18)</f>
        <v>0</v>
      </c>
      <c r="L22" s="92" t="s">
        <v>114</v>
      </c>
      <c r="M22" s="99">
        <f>SUM(M18:P18)</f>
        <v>0</v>
      </c>
      <c r="N22" s="100">
        <f>SUM(Q18:T18)</f>
        <v>0</v>
      </c>
    </row>
    <row r="24" spans="2:35" ht="30.75" customHeight="1" x14ac:dyDescent="0.2">
      <c r="B24" s="290" t="s">
        <v>136</v>
      </c>
      <c r="C24" s="291"/>
      <c r="D24" s="292"/>
      <c r="L24" s="290" t="s">
        <v>137</v>
      </c>
      <c r="M24" s="291"/>
      <c r="N24" s="292"/>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dataValidations count="1">
    <dataValidation type="list" errorStyle="information" allowBlank="1" showInputMessage="1" showErrorMessage="1" promptTitle="Choose site" prompt="Select the EHV site that you would like to calculate charges." sqref="L10" xr:uid="{00000000-0002-0000-0B00-000000000000}">
      <formula1>#REF!</formula1>
    </dataValidation>
  </dataValidations>
  <hyperlinks>
    <hyperlink ref="B1" location="Overview!A1" display="Back to Overview" xr:uid="{00000000-0004-0000-0B00-000000000000}"/>
  </hyperlinks>
  <pageMargins left="0.70866141732283472" right="0.70866141732283472" top="0.74803149606299213" bottom="0.74803149606299213" header="0.31496062992125984" footer="0.31496062992125984"/>
  <pageSetup paperSize="9" scale="50"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1">
        <x14:dataValidation type="list" errorStyle="information" allowBlank="1" showInputMessage="1" showErrorMessage="1" promptTitle="Tariff selection" prompt="Choose tariff from drop down list" xr:uid="{00000000-0002-0000-0B00-000001000000}">
          <x14:formula1>
            <xm:f>'Annex 1 LV, HV and UMS charges'!$A$12:$A$43</xm:f>
          </x14:formula1>
          <xm:sqref>B10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19</vt:i4>
      </vt:variant>
    </vt:vector>
  </HeadingPairs>
  <TitlesOfParts>
    <vt:vector size="34"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2023-12-14T14:23:23Z</cp:lastPrinted>
  <dcterms:created xsi:type="dcterms:W3CDTF">2009-11-12T11:38:00Z</dcterms:created>
  <dcterms:modified xsi:type="dcterms:W3CDTF">2025-03-19T16:51:26Z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y fmtid="{D5CDD505-2E9C-101B-9397-08002B2CF9AE}" pid="13" name="SV_QUERY_LIST_4F35BF76-6C0D-4D9B-82B2-816C12CF3733">
    <vt:lpwstr>empty_477D106A-C0D6-4607-AEBD-E2C9D60EA279</vt:lpwstr>
  </property>
  <property fmtid="{D5CDD505-2E9C-101B-9397-08002B2CF9AE}" pid="14" name="SV_HIDDEN_GRID_QUERY_LIST_4F35BF76-6C0D-4D9B-82B2-816C12CF3733">
    <vt:lpwstr>empty_477D106A-C0D6-4607-AEBD-E2C9D60EA279</vt:lpwstr>
  </property>
</Properties>
</file>