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F0B1C2AC-BBE6-482D-8081-36510B831ABB}"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charges'!$A$10:$Q$56</definedName>
    <definedName name="_xlnm._FilterDatabase" localSheetId="6" hidden="1">'Annex 4 LDNO charges'!$A$13:$K$203</definedName>
    <definedName name="_xlnm._FilterDatabase" localSheetId="9" hidden="1">'Annex 7 Pass-Through Costs'!$A$4:$E$164</definedName>
    <definedName name="_xlnm._FilterDatabase" localSheetId="10" hidden="1">'Nodal prices'!$A$4:$D$4</definedName>
    <definedName name="_xlnm._FilterDatabase" localSheetId="11" hidden="1">'SSC unit rate lookup'!$A$28:$D$764</definedName>
    <definedName name="OLE_LINK1" localSheetId="5">'Annex 3 Preserved charges'!#REF!</definedName>
    <definedName name="_xlnm.Print_Area" localSheetId="1">'Annex 1 LV, HV and UMS charges'!$A$2:$K$44</definedName>
    <definedName name="_xlnm.Print_Area" localSheetId="2">'Annex 2 Designated EHV charges'!$A$2:$P$56</definedName>
    <definedName name="_xlnm.Print_Area" localSheetId="3">'Annex 2a Import'!$A$2:$H$150</definedName>
    <definedName name="_xlnm.Print_Area" localSheetId="4">'Annex 2b Export'!$A$2:$H$140</definedName>
    <definedName name="_xlnm.Print_Area" localSheetId="5">'Annex 3 Preserved charges'!$A$2:$J$17</definedName>
    <definedName name="_xlnm.Print_Area" localSheetId="6">'Annex 4 LDNO charges'!$A$2:$J$203</definedName>
    <definedName name="_xlnm.Print_Area" localSheetId="7">'Annex 5 LLFs'!$A$2:$G$47</definedName>
    <definedName name="_xlnm.Print_Area" localSheetId="8">'Annex 6 New or Amended EHV'!$A$2:$S$28</definedName>
    <definedName name="_xlnm.Print_Area" localSheetId="9">'Annex 7 Pass-Through Costs'!$A$2:$E$164</definedName>
    <definedName name="_xlnm.Print_Area" localSheetId="10">'Nodal prices'!$A$2:$D$27</definedName>
    <definedName name="_xlnm.Print_Titles" localSheetId="1">'Annex 1 LV, HV and UMS charges'!$2:$12</definedName>
    <definedName name="_xlnm.Print_Titles" localSheetId="2">'Annex 2 Designated EHV charges'!$10:$10</definedName>
    <definedName name="_xlnm.Print_Titles" localSheetId="3">'Annex 2a Import'!$2:$4</definedName>
    <definedName name="_xlnm.Print_Titles" localSheetId="4">'Annex 2b Export'!$2:$4</definedName>
    <definedName name="_xlnm.Print_Titles" localSheetId="6">'Annex 4 LDNO charges'!$13:$13</definedName>
    <definedName name="_xlnm.Print_Titles" localSheetId="7">'Annex 5 LLFs'!$25:$25</definedName>
    <definedName name="_xlnm.Print_Titles" localSheetId="8">'Annex 6 New or Amended EHV'!$4:$5</definedName>
    <definedName name="_xlnm.Print_Titles" localSheetId="9">'Annex 7 Pass-Through Costs'!$4:$4</definedName>
    <definedName name="_xlnm.Print_Titles" localSheetId="10">'Nodal prices'!$2:$4</definedName>
    <definedName name="_xlnm.Print_Titles" localSheetId="11">'SSC unit rate lookup'!$28:$28</definedName>
    <definedName name="Z_5032A364_B81A_48DA_88DA_AB3B86B47EE9_.wvu.PrintArea" localSheetId="1" hidden="1">'Annex 1 LV, HV and UMS charges'!$A$2:$K$44</definedName>
    <definedName name="Z_5032A364_B81A_48DA_88DA_AB3B86B47EE9_.wvu.PrintArea" localSheetId="2" hidden="1">'Annex 2 Designated EHV charges'!$A$2:$I$20</definedName>
    <definedName name="Z_5032A364_B81A_48DA_88DA_AB3B86B47EE9_.wvu.PrintArea" localSheetId="5" hidden="1">'Annex 3 Preserved charges'!$A$2:$J$17</definedName>
    <definedName name="Z_5032A364_B81A_48DA_88DA_AB3B86B47EE9_.wvu.PrintArea" localSheetId="6" hidden="1">'Annex 4 LDNO charges'!$A$2:$I$9</definedName>
    <definedName name="Z_5032A364_B81A_48DA_88DA_AB3B86B47EE9_.wvu.PrintArea" localSheetId="7" hidden="1">'Annex 5 LLFs'!$A$3:$F$39</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prices'!$A$2:$D$27</definedName>
    <definedName name="Z_5032A364_B81A_48DA_88DA_AB3B86B47EE9_.wvu.PrintTitles" localSheetId="1" hidden="1">'Annex 1 LV, HV and UMS charges'!$2:$12</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prices'!$2:$4</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15" l="1"/>
  <c r="T10" i="15" l="1"/>
  <c r="S10" i="15"/>
  <c r="R10" i="15"/>
  <c r="Q10" i="15"/>
  <c r="P10" i="15"/>
  <c r="O10" i="15"/>
  <c r="N10" i="15"/>
  <c r="M10" i="15"/>
  <c r="M9" i="15"/>
  <c r="I9" i="15"/>
  <c r="D9" i="15"/>
  <c r="E9" i="15"/>
  <c r="F9" i="15"/>
  <c r="G9" i="15"/>
  <c r="H9" i="15"/>
  <c r="B6" i="24" l="1"/>
  <c r="C6" i="24"/>
  <c r="B7" i="24"/>
  <c r="C7" i="24"/>
  <c r="B8" i="24"/>
  <c r="C8" i="24"/>
  <c r="B9" i="24"/>
  <c r="C9" i="24"/>
  <c r="B10" i="24"/>
  <c r="C10" i="24"/>
  <c r="B11" i="24"/>
  <c r="C11" i="24"/>
  <c r="B12" i="24"/>
  <c r="C12" i="24"/>
  <c r="B13" i="24"/>
  <c r="C13" i="24"/>
  <c r="B14" i="24"/>
  <c r="C14" i="24"/>
  <c r="B15" i="24"/>
  <c r="C15" i="24"/>
  <c r="B16" i="24"/>
  <c r="C16" i="24"/>
  <c r="B17" i="24"/>
  <c r="C17" i="24"/>
  <c r="B18" i="24"/>
  <c r="C18" i="24"/>
  <c r="B19" i="24"/>
  <c r="C19" i="24"/>
  <c r="B20" i="24"/>
  <c r="C20" i="24"/>
  <c r="B21" i="24"/>
  <c r="C21" i="24"/>
  <c r="B22" i="24"/>
  <c r="C22" i="24"/>
  <c r="B23" i="24"/>
  <c r="C23" i="24"/>
  <c r="B24" i="24"/>
  <c r="C24" i="24"/>
  <c r="B25" i="24"/>
  <c r="C25" i="24"/>
  <c r="B26" i="24"/>
  <c r="C26" i="24"/>
  <c r="B27" i="24"/>
  <c r="C27" i="24"/>
  <c r="B28" i="24"/>
  <c r="C28" i="24"/>
  <c r="B29" i="24"/>
  <c r="C29" i="24"/>
  <c r="B30" i="24"/>
  <c r="C30" i="24"/>
  <c r="B31" i="24"/>
  <c r="C31" i="24"/>
  <c r="B32" i="24"/>
  <c r="C32" i="24"/>
  <c r="B33" i="24"/>
  <c r="C33" i="24"/>
  <c r="B34" i="24"/>
  <c r="C34" i="24"/>
  <c r="B35" i="24"/>
  <c r="C35" i="24"/>
  <c r="B36" i="24"/>
  <c r="C36" i="24"/>
  <c r="B37" i="24"/>
  <c r="C37" i="24"/>
  <c r="B38" i="24"/>
  <c r="C38" i="24"/>
  <c r="B39" i="24"/>
  <c r="C39" i="24"/>
  <c r="B40" i="24"/>
  <c r="C40" i="24"/>
  <c r="B41" i="24"/>
  <c r="C41" i="24"/>
  <c r="B42" i="24"/>
  <c r="C42" i="24"/>
  <c r="B43" i="24"/>
  <c r="C43" i="24"/>
  <c r="B44" i="24"/>
  <c r="C44" i="24"/>
  <c r="B45" i="24"/>
  <c r="C45" i="24"/>
  <c r="B46" i="24"/>
  <c r="C46" i="24"/>
  <c r="B47" i="24"/>
  <c r="C47" i="24"/>
  <c r="B48" i="24"/>
  <c r="C48" i="24"/>
  <c r="B49" i="24"/>
  <c r="C49" i="24"/>
  <c r="B50" i="24"/>
  <c r="C50" i="24"/>
  <c r="B51" i="24"/>
  <c r="C51" i="24"/>
  <c r="B52" i="24"/>
  <c r="C52" i="24"/>
  <c r="B53" i="24"/>
  <c r="C53" i="24"/>
  <c r="B54" i="24"/>
  <c r="C54" i="24"/>
  <c r="B55" i="24"/>
  <c r="C55" i="24"/>
  <c r="B56" i="24"/>
  <c r="C56" i="24"/>
  <c r="B57" i="24"/>
  <c r="C57" i="24"/>
  <c r="B58" i="24"/>
  <c r="C58" i="24"/>
  <c r="B59" i="24"/>
  <c r="C59" i="24"/>
  <c r="B60" i="24"/>
  <c r="C60" i="24"/>
  <c r="B61" i="24"/>
  <c r="C61" i="24"/>
  <c r="B62" i="24"/>
  <c r="C62" i="24"/>
  <c r="B63" i="24"/>
  <c r="C63" i="24"/>
  <c r="B64" i="24"/>
  <c r="C64" i="24"/>
  <c r="B65" i="24"/>
  <c r="C65" i="24"/>
  <c r="B66" i="24"/>
  <c r="C66" i="24"/>
  <c r="B67" i="24"/>
  <c r="C67" i="24"/>
  <c r="B68" i="24"/>
  <c r="C68" i="24"/>
  <c r="B69" i="24"/>
  <c r="C69" i="24"/>
  <c r="B70" i="24"/>
  <c r="C70" i="24"/>
  <c r="B71" i="24"/>
  <c r="C71" i="24"/>
  <c r="B72" i="24"/>
  <c r="C72" i="24"/>
  <c r="B73" i="24"/>
  <c r="C73" i="24"/>
  <c r="B74" i="24"/>
  <c r="C74" i="24"/>
  <c r="B75" i="24"/>
  <c r="C75" i="24"/>
  <c r="B76" i="24"/>
  <c r="C76" i="24"/>
  <c r="B77" i="24"/>
  <c r="C77" i="24"/>
  <c r="B78" i="24"/>
  <c r="C78" i="24"/>
  <c r="B79" i="24"/>
  <c r="C79" i="24"/>
  <c r="B80" i="24"/>
  <c r="C80" i="24"/>
  <c r="B81" i="24"/>
  <c r="C81" i="24"/>
  <c r="B82" i="24"/>
  <c r="C82" i="24"/>
  <c r="B83" i="24"/>
  <c r="C83" i="24"/>
  <c r="B84" i="24"/>
  <c r="C84" i="24"/>
  <c r="B85" i="24"/>
  <c r="C85" i="24"/>
  <c r="B86" i="24"/>
  <c r="C86" i="24"/>
  <c r="B87" i="24"/>
  <c r="C87" i="24"/>
  <c r="B88" i="24"/>
  <c r="C88" i="24"/>
  <c r="B89" i="24"/>
  <c r="C89" i="24"/>
  <c r="B90" i="24"/>
  <c r="C90" i="24"/>
  <c r="B91" i="24"/>
  <c r="C91" i="24"/>
  <c r="B92" i="24"/>
  <c r="C92" i="24"/>
  <c r="B93" i="24"/>
  <c r="C93" i="24"/>
  <c r="B94" i="24"/>
  <c r="C94" i="24"/>
  <c r="B95" i="24"/>
  <c r="C95" i="24"/>
  <c r="B96" i="24"/>
  <c r="C96" i="24"/>
  <c r="B97" i="24"/>
  <c r="C97" i="24"/>
  <c r="B98" i="24"/>
  <c r="C98" i="24"/>
  <c r="B99" i="24"/>
  <c r="C99" i="24"/>
  <c r="B100" i="24"/>
  <c r="C100" i="24"/>
  <c r="B101" i="24"/>
  <c r="C101" i="24"/>
  <c r="B102" i="24"/>
  <c r="C102" i="24"/>
  <c r="B103" i="24"/>
  <c r="C103" i="24"/>
  <c r="B104" i="24"/>
  <c r="C104" i="24"/>
  <c r="B105" i="24"/>
  <c r="C105" i="24"/>
  <c r="B106" i="24"/>
  <c r="C106" i="24"/>
  <c r="B107" i="24"/>
  <c r="C107" i="24"/>
  <c r="B108" i="24"/>
  <c r="C108" i="24"/>
  <c r="B109" i="24"/>
  <c r="C109" i="24"/>
  <c r="B110" i="24"/>
  <c r="C110" i="24"/>
  <c r="B111" i="24"/>
  <c r="C111" i="24"/>
  <c r="B112" i="24"/>
  <c r="C112" i="24"/>
  <c r="B113" i="24"/>
  <c r="C113" i="24"/>
  <c r="B114" i="24"/>
  <c r="C114" i="24"/>
  <c r="B115" i="24"/>
  <c r="C115" i="24"/>
  <c r="B116" i="24"/>
  <c r="C116" i="24"/>
  <c r="B117" i="24"/>
  <c r="C117" i="24"/>
  <c r="B118" i="24"/>
  <c r="C118" i="24"/>
  <c r="B119" i="24"/>
  <c r="C119" i="24"/>
  <c r="B120" i="24"/>
  <c r="C120" i="24"/>
  <c r="B121" i="24"/>
  <c r="C121" i="24"/>
  <c r="B122" i="24"/>
  <c r="C122" i="24"/>
  <c r="B123" i="24"/>
  <c r="C123" i="24"/>
  <c r="B124" i="24"/>
  <c r="C124" i="24"/>
  <c r="B125" i="24"/>
  <c r="C125" i="24"/>
  <c r="B126" i="24"/>
  <c r="C126" i="24"/>
  <c r="B127" i="24"/>
  <c r="C127" i="24"/>
  <c r="B128" i="24"/>
  <c r="C128" i="24"/>
  <c r="B129" i="24"/>
  <c r="C129" i="24"/>
  <c r="B130" i="24"/>
  <c r="C130" i="24"/>
  <c r="B131" i="24"/>
  <c r="C131" i="24"/>
  <c r="B132" i="24"/>
  <c r="C132" i="24"/>
  <c r="B133" i="24"/>
  <c r="C133" i="24"/>
  <c r="B134" i="24"/>
  <c r="C134" i="24"/>
  <c r="B135" i="24"/>
  <c r="C135" i="24"/>
  <c r="B136" i="24"/>
  <c r="C136" i="24"/>
  <c r="B137" i="24"/>
  <c r="C137" i="24"/>
  <c r="B138" i="24"/>
  <c r="C138" i="24"/>
  <c r="B139" i="24"/>
  <c r="C139" i="24"/>
  <c r="B140" i="24"/>
  <c r="C140" i="24"/>
  <c r="B141" i="24"/>
  <c r="C141" i="24"/>
  <c r="B142" i="24"/>
  <c r="C142" i="24"/>
  <c r="B143" i="24"/>
  <c r="C143" i="24"/>
  <c r="B144" i="24"/>
  <c r="C144" i="24"/>
  <c r="B145" i="24"/>
  <c r="C145" i="24"/>
  <c r="B146" i="24"/>
  <c r="C146" i="24"/>
  <c r="B147" i="24"/>
  <c r="C147" i="24"/>
  <c r="B148" i="24"/>
  <c r="C148" i="24"/>
  <c r="B149" i="24"/>
  <c r="C149" i="24"/>
  <c r="B150" i="24"/>
  <c r="C150" i="24"/>
  <c r="B151" i="24"/>
  <c r="C151" i="24"/>
  <c r="B152" i="24"/>
  <c r="C152" i="24"/>
  <c r="B153" i="24"/>
  <c r="C153" i="24"/>
  <c r="B154" i="24"/>
  <c r="C154" i="24"/>
  <c r="B155" i="24"/>
  <c r="C155" i="24"/>
  <c r="B156" i="24"/>
  <c r="C156" i="24"/>
  <c r="B157" i="24"/>
  <c r="C157" i="24"/>
  <c r="B158" i="24"/>
  <c r="C158" i="24"/>
  <c r="B159" i="24"/>
  <c r="C159" i="24"/>
  <c r="B160" i="24"/>
  <c r="C160" i="24"/>
  <c r="B161" i="24"/>
  <c r="C161" i="24"/>
  <c r="B162" i="24"/>
  <c r="C162" i="24"/>
  <c r="C5" i="24"/>
  <c r="B5" i="24"/>
  <c r="A5" i="13" l="1" a="1"/>
  <c r="A5" i="13" s="1"/>
  <c r="I14" i="15" l="1"/>
  <c r="A2" i="27" l="1"/>
  <c r="A2" i="14" l="1"/>
  <c r="A2" i="13"/>
  <c r="A2" i="12" l="1"/>
  <c r="B37" i="27"/>
  <c r="B36" i="27"/>
  <c r="B35" i="27"/>
  <c r="B34" i="27"/>
  <c r="B33" i="27"/>
  <c r="B32" i="27"/>
  <c r="B31" i="27"/>
  <c r="B30" i="27"/>
  <c r="B29" i="27"/>
  <c r="B23" i="27"/>
  <c r="B18" i="27"/>
  <c r="B13" i="27"/>
  <c r="B12" i="27"/>
  <c r="B7" i="27"/>
  <c r="A2" i="26"/>
  <c r="H5" i="13" l="1"/>
  <c r="E5" i="13"/>
  <c r="F5" i="13"/>
  <c r="G5" i="13"/>
  <c r="A2" i="24"/>
  <c r="E12" i="15" l="1"/>
  <c r="D12" i="15"/>
  <c r="C12" i="15"/>
  <c r="B13" i="1" l="1"/>
  <c r="H14" i="15" l="1"/>
  <c r="B2" i="15" l="1"/>
  <c r="A2" i="7"/>
  <c r="A17" i="8"/>
  <c r="A4" i="8"/>
  <c r="A3" i="6"/>
  <c r="A2" i="5"/>
  <c r="A2" i="4" l="1"/>
  <c r="A2" i="2" l="1"/>
  <c r="G10" i="15" s="1"/>
  <c r="I10" i="15" l="1"/>
  <c r="H10" i="15"/>
  <c r="B11" i="1"/>
  <c r="B9" i="1"/>
  <c r="H17" i="15" l="1"/>
  <c r="R9" i="15"/>
  <c r="S9" i="15"/>
  <c r="T9" i="15"/>
  <c r="Q9" i="15"/>
  <c r="N9" i="15"/>
  <c r="O9" i="15"/>
  <c r="P9" i="15"/>
  <c r="Q5" i="8" l="1"/>
  <c r="K5" i="8"/>
  <c r="L5" i="8"/>
  <c r="M5" i="8"/>
  <c r="N5" i="8"/>
  <c r="O5" i="8"/>
  <c r="P5" i="8"/>
  <c r="J5" i="8"/>
  <c r="F4" i="14"/>
  <c r="G4" i="14"/>
  <c r="H4" i="14"/>
  <c r="E4" i="14"/>
  <c r="F4" i="13"/>
  <c r="G4" i="13"/>
  <c r="H4" i="13"/>
  <c r="E4" i="13"/>
  <c r="C14" i="15" l="1"/>
  <c r="A5" i="14" a="1"/>
  <c r="A5" i="14" s="1"/>
  <c r="F5" i="14" l="1"/>
  <c r="G5" i="14"/>
  <c r="E5" i="14"/>
  <c r="H5" i="14"/>
  <c r="D5" i="14"/>
  <c r="A6" i="14" a="1"/>
  <c r="A6" i="14" s="1"/>
  <c r="B5" i="14"/>
  <c r="C5" i="14"/>
  <c r="D5" i="13"/>
  <c r="C5" i="13"/>
  <c r="B5" i="13"/>
  <c r="A6" i="13" a="1"/>
  <c r="A6" i="13" s="1"/>
  <c r="B6" i="14" l="1"/>
  <c r="C6" i="14"/>
  <c r="D6" i="14"/>
  <c r="E6" i="14"/>
  <c r="F6" i="14"/>
  <c r="G6" i="14"/>
  <c r="H6" i="14"/>
  <c r="B6" i="13"/>
  <c r="C6" i="13"/>
  <c r="D6" i="13"/>
  <c r="E6" i="13"/>
  <c r="F6" i="13"/>
  <c r="G6" i="13"/>
  <c r="H6" i="13"/>
  <c r="A7" i="14" a="1"/>
  <c r="A7" i="14" s="1"/>
  <c r="A7" i="13" a="1"/>
  <c r="A7" i="13" s="1"/>
  <c r="R13" i="15"/>
  <c r="R14" i="15" s="1"/>
  <c r="N14" i="15"/>
  <c r="O14" i="15"/>
  <c r="P14" i="15"/>
  <c r="Q14" i="15"/>
  <c r="S14" i="15"/>
  <c r="T14" i="15"/>
  <c r="M14" i="15"/>
  <c r="Q17" i="15"/>
  <c r="P17" i="15"/>
  <c r="O17" i="15"/>
  <c r="N17" i="15"/>
  <c r="M17" i="15"/>
  <c r="D14" i="15"/>
  <c r="E14" i="15"/>
  <c r="F14" i="15"/>
  <c r="H18" i="15" s="1"/>
  <c r="G14" i="15"/>
  <c r="B7" i="14" l="1"/>
  <c r="C7" i="14"/>
  <c r="D7" i="14"/>
  <c r="G7" i="14"/>
  <c r="H7" i="14"/>
  <c r="E7" i="14"/>
  <c r="F7" i="14"/>
  <c r="B7" i="13"/>
  <c r="C7" i="13"/>
  <c r="D7" i="13"/>
  <c r="E7" i="13"/>
  <c r="F7" i="13"/>
  <c r="G7" i="13"/>
  <c r="H7" i="13"/>
  <c r="A8" i="14" a="1"/>
  <c r="A8" i="14" s="1"/>
  <c r="A8" i="13" a="1"/>
  <c r="A8" i="13" s="1"/>
  <c r="S17" i="15"/>
  <c r="T18" i="15"/>
  <c r="R17" i="15"/>
  <c r="P18" i="15"/>
  <c r="M21" i="15"/>
  <c r="T17" i="15"/>
  <c r="M18" i="15"/>
  <c r="Q18" i="15"/>
  <c r="N18" i="15"/>
  <c r="S18" i="15"/>
  <c r="O18" i="15"/>
  <c r="R18" i="15"/>
  <c r="D8" i="14" l="1"/>
  <c r="B8" i="14"/>
  <c r="C8" i="14"/>
  <c r="E8" i="14"/>
  <c r="F8" i="14"/>
  <c r="G8" i="14"/>
  <c r="H8" i="14"/>
  <c r="C8" i="13"/>
  <c r="D8" i="13"/>
  <c r="B8" i="13"/>
  <c r="E8" i="13"/>
  <c r="F8" i="13"/>
  <c r="G8" i="13"/>
  <c r="H8" i="13"/>
  <c r="A9" i="14" a="1"/>
  <c r="A9" i="14" s="1"/>
  <c r="A9" i="13" a="1"/>
  <c r="A9" i="13" s="1"/>
  <c r="N21" i="15"/>
  <c r="M22" i="15"/>
  <c r="N22" i="15"/>
  <c r="E10" i="15"/>
  <c r="C10" i="15"/>
  <c r="C17" i="15" s="1"/>
  <c r="F10" i="15"/>
  <c r="D10" i="15"/>
  <c r="C9" i="14" l="1"/>
  <c r="D9" i="14"/>
  <c r="B9" i="14"/>
  <c r="G9" i="14"/>
  <c r="H9" i="14"/>
  <c r="E9" i="14"/>
  <c r="F9" i="14"/>
  <c r="B9" i="13"/>
  <c r="C9" i="13"/>
  <c r="D9" i="13"/>
  <c r="E9" i="13"/>
  <c r="F9" i="13"/>
  <c r="G9" i="13"/>
  <c r="H9" i="13"/>
  <c r="A10" i="14" a="1"/>
  <c r="A10" i="14" s="1"/>
  <c r="A10" i="13" a="1"/>
  <c r="A10" i="13" s="1"/>
  <c r="C18" i="15"/>
  <c r="G17" i="15"/>
  <c r="G18" i="15"/>
  <c r="D17" i="15"/>
  <c r="D18" i="15"/>
  <c r="E18" i="15"/>
  <c r="E17" i="15"/>
  <c r="F17" i="15"/>
  <c r="F18" i="15"/>
  <c r="I17" i="15"/>
  <c r="I18" i="15"/>
  <c r="B10" i="14" l="1"/>
  <c r="C10" i="14"/>
  <c r="D10" i="14"/>
  <c r="E10" i="14"/>
  <c r="F10" i="14"/>
  <c r="G10" i="14"/>
  <c r="H10" i="14"/>
  <c r="B10" i="13"/>
  <c r="C10" i="13"/>
  <c r="D10" i="13"/>
  <c r="E10" i="13"/>
  <c r="F10" i="13"/>
  <c r="G10" i="13"/>
  <c r="H10" i="13"/>
  <c r="C21" i="15"/>
  <c r="C22" i="15"/>
  <c r="A11" i="14" a="1"/>
  <c r="A11" i="14" s="1"/>
  <c r="A11" i="13" a="1"/>
  <c r="A11" i="13" s="1"/>
  <c r="A12" i="14" l="1" a="1"/>
  <c r="A12" i="14" s="1"/>
  <c r="A13" i="14" s="1" a="1"/>
  <c r="A13" i="14" s="1"/>
  <c r="C11" i="14"/>
  <c r="B11" i="14"/>
  <c r="G11" i="14"/>
  <c r="D11" i="14"/>
  <c r="H11" i="14"/>
  <c r="E11" i="14"/>
  <c r="F11" i="14"/>
  <c r="A12" i="13" a="1"/>
  <c r="A12" i="13" s="1"/>
  <c r="A13" i="13" s="1" a="1"/>
  <c r="A13" i="13" s="1"/>
  <c r="B11" i="13"/>
  <c r="C11" i="13"/>
  <c r="D11" i="13"/>
  <c r="E11" i="13"/>
  <c r="F11" i="13"/>
  <c r="G11" i="13"/>
  <c r="H11" i="13"/>
  <c r="B13" i="14" l="1"/>
  <c r="C13" i="14"/>
  <c r="D13" i="14"/>
  <c r="G13" i="14"/>
  <c r="H13" i="14"/>
  <c r="E13" i="14"/>
  <c r="F13" i="14"/>
  <c r="B12" i="14"/>
  <c r="C12" i="14"/>
  <c r="D12" i="14"/>
  <c r="E12" i="14"/>
  <c r="F12" i="14"/>
  <c r="G12" i="14"/>
  <c r="H12" i="14"/>
  <c r="D13" i="13"/>
  <c r="B13" i="13"/>
  <c r="E13" i="13"/>
  <c r="F13" i="13"/>
  <c r="G13" i="13"/>
  <c r="C13" i="13"/>
  <c r="H13" i="13"/>
  <c r="B12" i="13"/>
  <c r="C12" i="13"/>
  <c r="D12" i="13"/>
  <c r="E12" i="13"/>
  <c r="F12" i="13"/>
  <c r="G12" i="13"/>
  <c r="H12" i="13"/>
  <c r="A14" i="14" a="1"/>
  <c r="A14" i="14" s="1"/>
  <c r="A14" i="13" a="1"/>
  <c r="A14" i="13" s="1"/>
  <c r="B14" i="14" l="1"/>
  <c r="D14" i="14"/>
  <c r="C14" i="14"/>
  <c r="E14" i="14"/>
  <c r="F14" i="14"/>
  <c r="G14" i="14"/>
  <c r="H14" i="14"/>
  <c r="B14" i="13"/>
  <c r="C14" i="13"/>
  <c r="D14" i="13"/>
  <c r="E14" i="13"/>
  <c r="F14" i="13"/>
  <c r="G14" i="13"/>
  <c r="H14" i="13"/>
  <c r="A15" i="14" a="1"/>
  <c r="A15" i="14" s="1"/>
  <c r="A15" i="13" a="1"/>
  <c r="A15" i="13" s="1"/>
  <c r="B15" i="14" l="1"/>
  <c r="C15" i="14"/>
  <c r="D15" i="14"/>
  <c r="G15" i="14"/>
  <c r="H15" i="14"/>
  <c r="E15" i="14"/>
  <c r="F15" i="14"/>
  <c r="B15" i="13"/>
  <c r="C15" i="13"/>
  <c r="D15" i="13"/>
  <c r="E15" i="13"/>
  <c r="F15" i="13"/>
  <c r="G15" i="13"/>
  <c r="H15" i="13"/>
  <c r="A16" i="14" a="1"/>
  <c r="A16" i="14" s="1"/>
  <c r="A16" i="13" a="1"/>
  <c r="A16" i="13" s="1"/>
  <c r="D16" i="14" l="1"/>
  <c r="B16" i="14"/>
  <c r="C16" i="14"/>
  <c r="E16" i="14"/>
  <c r="F16" i="14"/>
  <c r="G16" i="14"/>
  <c r="H16" i="14"/>
  <c r="C16" i="13"/>
  <c r="D16" i="13"/>
  <c r="B16" i="13"/>
  <c r="E16" i="13"/>
  <c r="F16" i="13"/>
  <c r="G16" i="13"/>
  <c r="H16" i="13"/>
  <c r="A17" i="14" a="1"/>
  <c r="A17" i="14" s="1"/>
  <c r="A17" i="13" a="1"/>
  <c r="A17" i="13" s="1"/>
  <c r="C17" i="14" l="1"/>
  <c r="D17" i="14"/>
  <c r="G17" i="14"/>
  <c r="H17" i="14"/>
  <c r="B17" i="14"/>
  <c r="E17" i="14"/>
  <c r="F17" i="14"/>
  <c r="B17" i="13"/>
  <c r="C17" i="13"/>
  <c r="D17" i="13"/>
  <c r="E17" i="13"/>
  <c r="F17" i="13"/>
  <c r="G17" i="13"/>
  <c r="H17" i="13"/>
  <c r="A18" i="14" a="1"/>
  <c r="A18" i="14" s="1"/>
  <c r="A18" i="13" a="1"/>
  <c r="A18" i="13" s="1"/>
  <c r="B18" i="14" l="1"/>
  <c r="C18" i="14"/>
  <c r="D18" i="14"/>
  <c r="E18" i="14"/>
  <c r="F18" i="14"/>
  <c r="G18" i="14"/>
  <c r="H18" i="14"/>
  <c r="B18" i="13"/>
  <c r="C18" i="13"/>
  <c r="E18" i="13"/>
  <c r="D18" i="13"/>
  <c r="F18" i="13"/>
  <c r="G18" i="13"/>
  <c r="H18" i="13"/>
  <c r="A19" i="14" a="1"/>
  <c r="A19" i="14" s="1"/>
  <c r="A19" i="13" a="1"/>
  <c r="A19" i="13" s="1"/>
  <c r="C19" i="14" l="1"/>
  <c r="B19" i="14"/>
  <c r="G19" i="14"/>
  <c r="H19" i="14"/>
  <c r="D19" i="14"/>
  <c r="E19" i="14"/>
  <c r="F19" i="14"/>
  <c r="B19" i="13"/>
  <c r="C19" i="13"/>
  <c r="D19" i="13"/>
  <c r="E19" i="13"/>
  <c r="F19" i="13"/>
  <c r="G19" i="13"/>
  <c r="H19" i="13"/>
  <c r="A20" i="14" a="1"/>
  <c r="A20" i="14" s="1"/>
  <c r="A20" i="13" a="1"/>
  <c r="A20" i="13" s="1"/>
  <c r="B20" i="14" l="1"/>
  <c r="C20" i="14"/>
  <c r="D20" i="14"/>
  <c r="E20" i="14"/>
  <c r="F20" i="14"/>
  <c r="G20" i="14"/>
  <c r="H20" i="14"/>
  <c r="B20" i="13"/>
  <c r="C20" i="13"/>
  <c r="D20" i="13"/>
  <c r="E20" i="13"/>
  <c r="F20" i="13"/>
  <c r="G20" i="13"/>
  <c r="H20" i="13"/>
  <c r="A21" i="14" a="1"/>
  <c r="A21" i="14" s="1"/>
  <c r="A21" i="13" a="1"/>
  <c r="A21" i="13" s="1"/>
  <c r="B21" i="14" l="1"/>
  <c r="C21" i="14"/>
  <c r="D21" i="14"/>
  <c r="G21" i="14"/>
  <c r="H21" i="14"/>
  <c r="E21" i="14"/>
  <c r="F21" i="14"/>
  <c r="D21" i="13"/>
  <c r="B21" i="13"/>
  <c r="E21" i="13"/>
  <c r="F21" i="13"/>
  <c r="G21" i="13"/>
  <c r="H21" i="13"/>
  <c r="C21" i="13"/>
  <c r="A22" i="14" a="1"/>
  <c r="A22" i="14" s="1"/>
  <c r="A22" i="13" a="1"/>
  <c r="A22" i="13" s="1"/>
  <c r="B22" i="14" l="1"/>
  <c r="D22" i="14"/>
  <c r="E22" i="14"/>
  <c r="F22" i="14"/>
  <c r="G22" i="14"/>
  <c r="C22" i="14"/>
  <c r="H22" i="14"/>
  <c r="B22" i="13"/>
  <c r="C22" i="13"/>
  <c r="D22" i="13"/>
  <c r="E22" i="13"/>
  <c r="F22" i="13"/>
  <c r="G22" i="13"/>
  <c r="H22" i="13"/>
  <c r="A23" i="14" a="1"/>
  <c r="A23" i="14" s="1"/>
  <c r="A23" i="13" a="1"/>
  <c r="A23" i="13" s="1"/>
  <c r="B23" i="14" l="1"/>
  <c r="C23" i="14"/>
  <c r="D23" i="14"/>
  <c r="G23" i="14"/>
  <c r="H23" i="14"/>
  <c r="E23" i="14"/>
  <c r="F23" i="14"/>
  <c r="B23" i="13"/>
  <c r="C23" i="13"/>
  <c r="D23" i="13"/>
  <c r="E23" i="13"/>
  <c r="F23" i="13"/>
  <c r="G23" i="13"/>
  <c r="H23" i="13"/>
  <c r="A24" i="14" a="1"/>
  <c r="A24" i="14" s="1"/>
  <c r="A24" i="13" a="1"/>
  <c r="A24" i="13" s="1"/>
  <c r="D24" i="14" l="1"/>
  <c r="B24" i="14"/>
  <c r="C24" i="14"/>
  <c r="E24" i="14"/>
  <c r="F24" i="14"/>
  <c r="G24" i="14"/>
  <c r="H24" i="14"/>
  <c r="A25" i="13" a="1"/>
  <c r="A25" i="13" s="1"/>
  <c r="A26" i="13" s="1" a="1"/>
  <c r="A26" i="13" s="1"/>
  <c r="C24" i="13"/>
  <c r="D24" i="13"/>
  <c r="E24" i="13"/>
  <c r="F24" i="13"/>
  <c r="G24" i="13"/>
  <c r="B24" i="13"/>
  <c r="H24" i="13"/>
  <c r="A25" i="14" a="1"/>
  <c r="A25" i="14" s="1"/>
  <c r="C25" i="14" l="1"/>
  <c r="D25" i="14"/>
  <c r="G25" i="14"/>
  <c r="H25" i="14"/>
  <c r="B25" i="14"/>
  <c r="E25" i="14"/>
  <c r="F25" i="14"/>
  <c r="B26" i="13"/>
  <c r="C26" i="13"/>
  <c r="D26" i="13"/>
  <c r="E26" i="13"/>
  <c r="F26" i="13"/>
  <c r="G26" i="13"/>
  <c r="H26" i="13"/>
  <c r="B25" i="13"/>
  <c r="C25" i="13"/>
  <c r="D25" i="13"/>
  <c r="E25" i="13"/>
  <c r="F25" i="13"/>
  <c r="G25" i="13"/>
  <c r="H25" i="13"/>
  <c r="A26" i="14" a="1"/>
  <c r="A26" i="14" s="1"/>
  <c r="A27" i="13" a="1"/>
  <c r="A27" i="13" s="1"/>
  <c r="B26" i="14" l="1"/>
  <c r="C26" i="14"/>
  <c r="D26" i="14"/>
  <c r="E26" i="14"/>
  <c r="F26" i="14"/>
  <c r="G26" i="14"/>
  <c r="H26" i="14"/>
  <c r="B27" i="13"/>
  <c r="C27" i="13"/>
  <c r="D27" i="13"/>
  <c r="E27" i="13"/>
  <c r="F27" i="13"/>
  <c r="G27" i="13"/>
  <c r="H27" i="13"/>
  <c r="A27" i="14" a="1"/>
  <c r="A27" i="14" s="1"/>
  <c r="A28" i="13" a="1"/>
  <c r="A28" i="13" s="1"/>
  <c r="C27" i="14" l="1"/>
  <c r="B27" i="14"/>
  <c r="G27" i="14"/>
  <c r="H27" i="14"/>
  <c r="D27" i="14"/>
  <c r="E27" i="14"/>
  <c r="F27" i="14"/>
  <c r="B28" i="13"/>
  <c r="C28" i="13"/>
  <c r="D28" i="13"/>
  <c r="E28" i="13"/>
  <c r="F28" i="13"/>
  <c r="G28" i="13"/>
  <c r="H28" i="13"/>
  <c r="A28" i="14" a="1"/>
  <c r="A28" i="14" s="1"/>
  <c r="A29" i="13" a="1"/>
  <c r="A29" i="13" s="1"/>
  <c r="B28" i="14" l="1"/>
  <c r="C28" i="14"/>
  <c r="D28" i="14"/>
  <c r="E28" i="14"/>
  <c r="F28" i="14"/>
  <c r="G28" i="14"/>
  <c r="H28" i="14"/>
  <c r="D29" i="13"/>
  <c r="B29" i="13"/>
  <c r="E29" i="13"/>
  <c r="C29" i="13"/>
  <c r="F29" i="13"/>
  <c r="G29" i="13"/>
  <c r="H29" i="13"/>
  <c r="A29" i="14" a="1"/>
  <c r="A29" i="14" s="1"/>
  <c r="A30" i="13" a="1"/>
  <c r="A30" i="13" s="1"/>
  <c r="B29" i="14" l="1"/>
  <c r="C29" i="14"/>
  <c r="D29" i="14"/>
  <c r="G29" i="14"/>
  <c r="H29" i="14"/>
  <c r="E29" i="14"/>
  <c r="F29" i="14"/>
  <c r="B30" i="13"/>
  <c r="C30" i="13"/>
  <c r="D30" i="13"/>
  <c r="E30" i="13"/>
  <c r="F30" i="13"/>
  <c r="G30" i="13"/>
  <c r="H30" i="13"/>
  <c r="A30" i="14" a="1"/>
  <c r="A30" i="14" s="1"/>
  <c r="A31" i="13" a="1"/>
  <c r="A31" i="13" s="1"/>
  <c r="B30" i="14" l="1"/>
  <c r="D30" i="14"/>
  <c r="C30" i="14"/>
  <c r="E30" i="14"/>
  <c r="F30" i="14"/>
  <c r="G30" i="14"/>
  <c r="H30" i="14"/>
  <c r="B31" i="13"/>
  <c r="C31" i="13"/>
  <c r="D31" i="13"/>
  <c r="E31" i="13"/>
  <c r="F31" i="13"/>
  <c r="G31" i="13"/>
  <c r="H31" i="13"/>
  <c r="A31" i="14" a="1"/>
  <c r="A31" i="14" s="1"/>
  <c r="A32" i="13" a="1"/>
  <c r="A32" i="13" s="1"/>
  <c r="B31" i="14" l="1"/>
  <c r="C31" i="14"/>
  <c r="D31" i="14"/>
  <c r="G31" i="14"/>
  <c r="H31" i="14"/>
  <c r="E31" i="14"/>
  <c r="F31" i="14"/>
  <c r="C32" i="13"/>
  <c r="D32" i="13"/>
  <c r="B32" i="13"/>
  <c r="E32" i="13"/>
  <c r="F32" i="13"/>
  <c r="G32" i="13"/>
  <c r="H32" i="13"/>
  <c r="A32" i="14" a="1"/>
  <c r="A32" i="14" s="1"/>
  <c r="A33" i="13" a="1"/>
  <c r="A33" i="13" s="1"/>
  <c r="D32" i="14" l="1"/>
  <c r="B32" i="14"/>
  <c r="C32" i="14"/>
  <c r="E32" i="14"/>
  <c r="F32" i="14"/>
  <c r="G32" i="14"/>
  <c r="H32" i="14"/>
  <c r="B33" i="13"/>
  <c r="C33" i="13"/>
  <c r="D33" i="13"/>
  <c r="E33" i="13"/>
  <c r="F33" i="13"/>
  <c r="G33" i="13"/>
  <c r="H33" i="13"/>
  <c r="A33" i="14" a="1"/>
  <c r="A33" i="14" s="1"/>
  <c r="A34" i="13" a="1"/>
  <c r="A34" i="13" s="1"/>
  <c r="C33" i="14" l="1"/>
  <c r="D33" i="14"/>
  <c r="G33" i="14"/>
  <c r="B33" i="14"/>
  <c r="H33" i="14"/>
  <c r="E33" i="14"/>
  <c r="F33" i="14"/>
  <c r="B34" i="13"/>
  <c r="C34" i="13"/>
  <c r="D34" i="13"/>
  <c r="E34" i="13"/>
  <c r="F34" i="13"/>
  <c r="G34" i="13"/>
  <c r="H34" i="13"/>
  <c r="A34" i="14" a="1"/>
  <c r="A34" i="14" s="1"/>
  <c r="A35" i="13" a="1"/>
  <c r="A35" i="13" s="1"/>
  <c r="B34" i="14" l="1"/>
  <c r="C34" i="14"/>
  <c r="D34" i="14"/>
  <c r="E34" i="14"/>
  <c r="F34" i="14"/>
  <c r="G34" i="14"/>
  <c r="H34" i="14"/>
  <c r="B35" i="13"/>
  <c r="C35" i="13"/>
  <c r="D35" i="13"/>
  <c r="E35" i="13"/>
  <c r="F35" i="13"/>
  <c r="G35" i="13"/>
  <c r="H35" i="13"/>
  <c r="A35" i="14" a="1"/>
  <c r="A35" i="14" s="1"/>
  <c r="A36" i="13" a="1"/>
  <c r="A36" i="13" s="1"/>
  <c r="C35" i="14" l="1"/>
  <c r="B35" i="14"/>
  <c r="G35" i="14"/>
  <c r="H35" i="14"/>
  <c r="D35" i="14"/>
  <c r="E35" i="14"/>
  <c r="F35" i="14"/>
  <c r="B36" i="13"/>
  <c r="C36" i="13"/>
  <c r="D36" i="13"/>
  <c r="E36" i="13"/>
  <c r="F36" i="13"/>
  <c r="G36" i="13"/>
  <c r="H36" i="13"/>
  <c r="A36" i="14" a="1"/>
  <c r="A36" i="14" s="1"/>
  <c r="A37" i="13" a="1"/>
  <c r="A37" i="13" s="1"/>
  <c r="B36" i="14" l="1"/>
  <c r="C36" i="14"/>
  <c r="D36" i="14"/>
  <c r="E36" i="14"/>
  <c r="F36" i="14"/>
  <c r="G36" i="14"/>
  <c r="H36" i="14"/>
  <c r="A38" i="13" a="1"/>
  <c r="A38" i="13" s="1"/>
  <c r="A39" i="13" s="1" a="1"/>
  <c r="A39" i="13" s="1"/>
  <c r="D37" i="13"/>
  <c r="B37" i="13"/>
  <c r="E37" i="13"/>
  <c r="F37" i="13"/>
  <c r="G37" i="13"/>
  <c r="H37" i="13"/>
  <c r="C37" i="13"/>
  <c r="A37" i="14" a="1"/>
  <c r="A37" i="14" s="1"/>
  <c r="B37" i="14" l="1"/>
  <c r="C37" i="14"/>
  <c r="D37" i="14"/>
  <c r="G37" i="14"/>
  <c r="H37" i="14"/>
  <c r="E37" i="14"/>
  <c r="F37" i="14"/>
  <c r="B39" i="13"/>
  <c r="C39" i="13"/>
  <c r="D39" i="13"/>
  <c r="E39" i="13"/>
  <c r="F39" i="13"/>
  <c r="G39" i="13"/>
  <c r="H39" i="13"/>
  <c r="B38" i="13"/>
  <c r="C38" i="13"/>
  <c r="D38" i="13"/>
  <c r="E38" i="13"/>
  <c r="F38" i="13"/>
  <c r="G38" i="13"/>
  <c r="H38" i="13"/>
  <c r="A38" i="14" a="1"/>
  <c r="A38" i="14" s="1"/>
  <c r="A40" i="13" a="1"/>
  <c r="A40" i="13" s="1"/>
  <c r="B38" i="14" l="1"/>
  <c r="D38" i="14"/>
  <c r="E38" i="14"/>
  <c r="C38" i="14"/>
  <c r="F38" i="14"/>
  <c r="G38" i="14"/>
  <c r="H38" i="14"/>
  <c r="C40" i="13"/>
  <c r="D40" i="13"/>
  <c r="B40" i="13"/>
  <c r="F40" i="13"/>
  <c r="H40" i="13"/>
  <c r="E40" i="13"/>
  <c r="G40" i="13"/>
  <c r="A39" i="14" a="1"/>
  <c r="A39" i="14" s="1"/>
  <c r="A41" i="13" a="1"/>
  <c r="A41" i="13" s="1"/>
  <c r="B39" i="14" l="1"/>
  <c r="C39" i="14"/>
  <c r="D39" i="14"/>
  <c r="G39" i="14"/>
  <c r="H39" i="14"/>
  <c r="E39" i="14"/>
  <c r="F39" i="14"/>
  <c r="B41" i="13"/>
  <c r="C41" i="13"/>
  <c r="D41" i="13"/>
  <c r="E41" i="13"/>
  <c r="F41" i="13"/>
  <c r="G41" i="13"/>
  <c r="H41" i="13"/>
  <c r="A40" i="14" a="1"/>
  <c r="A40" i="14" s="1"/>
  <c r="A42" i="13" a="1"/>
  <c r="A42" i="13" s="1"/>
  <c r="D40" i="14" l="1"/>
  <c r="B40" i="14"/>
  <c r="C40" i="14"/>
  <c r="E40" i="14"/>
  <c r="F40" i="14"/>
  <c r="G40" i="14"/>
  <c r="H40" i="14"/>
  <c r="B42" i="13"/>
  <c r="C42" i="13"/>
  <c r="F42" i="13"/>
  <c r="D42" i="13"/>
  <c r="H42" i="13"/>
  <c r="E42" i="13"/>
  <c r="G42" i="13"/>
  <c r="A41" i="14" a="1"/>
  <c r="A41" i="14" s="1"/>
  <c r="A43" i="13" a="1"/>
  <c r="A43" i="13" s="1"/>
  <c r="C41" i="14" l="1"/>
  <c r="D41" i="14"/>
  <c r="G41" i="14"/>
  <c r="H41" i="14"/>
  <c r="B41" i="14"/>
  <c r="E41" i="14"/>
  <c r="F41" i="14"/>
  <c r="B43" i="13"/>
  <c r="C43" i="13"/>
  <c r="D43" i="13"/>
  <c r="F43" i="13"/>
  <c r="G43" i="13"/>
  <c r="H43" i="13"/>
  <c r="E43" i="13"/>
  <c r="A42" i="14" a="1"/>
  <c r="A42" i="14" s="1"/>
  <c r="A44" i="13" a="1"/>
  <c r="A44" i="13" s="1"/>
  <c r="B42" i="14" l="1"/>
  <c r="C42" i="14"/>
  <c r="D42" i="14"/>
  <c r="F42" i="14"/>
  <c r="G42" i="14"/>
  <c r="H42" i="14"/>
  <c r="E42" i="14"/>
  <c r="B44" i="13"/>
  <c r="C44" i="13"/>
  <c r="D44" i="13"/>
  <c r="F44" i="13"/>
  <c r="H44" i="13"/>
  <c r="E44" i="13"/>
  <c r="G44" i="13"/>
  <c r="A43" i="14" a="1"/>
  <c r="A43" i="14" s="1"/>
  <c r="A45" i="13" a="1"/>
  <c r="A45" i="13" s="1"/>
  <c r="C43" i="14" l="1"/>
  <c r="B43" i="14"/>
  <c r="G43" i="14"/>
  <c r="H43" i="14"/>
  <c r="D43" i="14"/>
  <c r="E43" i="14"/>
  <c r="F43" i="14"/>
  <c r="D45" i="13"/>
  <c r="B45" i="13"/>
  <c r="F45" i="13"/>
  <c r="G45" i="13"/>
  <c r="H45" i="13"/>
  <c r="C45" i="13"/>
  <c r="E45" i="13"/>
  <c r="A44" i="14" a="1"/>
  <c r="A44" i="14" s="1"/>
  <c r="A46" i="13" a="1"/>
  <c r="A46" i="13" s="1"/>
  <c r="B44" i="14" l="1"/>
  <c r="C44" i="14"/>
  <c r="D44" i="14"/>
  <c r="F44" i="14"/>
  <c r="H44" i="14"/>
  <c r="E44" i="14"/>
  <c r="G44" i="14"/>
  <c r="B46" i="13"/>
  <c r="C46" i="13"/>
  <c r="D46" i="13"/>
  <c r="F46" i="13"/>
  <c r="H46" i="13"/>
  <c r="E46" i="13"/>
  <c r="G46" i="13"/>
  <c r="A45" i="14" a="1"/>
  <c r="A45" i="14" s="1"/>
  <c r="A47" i="13" a="1"/>
  <c r="A47" i="13" s="1"/>
  <c r="B45" i="14" l="1"/>
  <c r="C45" i="14"/>
  <c r="D45" i="14"/>
  <c r="G45" i="14"/>
  <c r="H45" i="14"/>
  <c r="F45" i="14"/>
  <c r="E45" i="14"/>
  <c r="B47" i="13"/>
  <c r="C47" i="13"/>
  <c r="D47" i="13"/>
  <c r="F47" i="13"/>
  <c r="G47" i="13"/>
  <c r="H47" i="13"/>
  <c r="E47" i="13"/>
  <c r="A46" i="14" a="1"/>
  <c r="A46" i="14" s="1"/>
  <c r="A48" i="13" a="1"/>
  <c r="A48" i="13" s="1"/>
  <c r="B46" i="14" l="1"/>
  <c r="D46" i="14"/>
  <c r="F46" i="14"/>
  <c r="H46" i="14"/>
  <c r="C46" i="14"/>
  <c r="E46" i="14"/>
  <c r="G46" i="14"/>
  <c r="C48" i="13"/>
  <c r="D48" i="13"/>
  <c r="B48" i="13"/>
  <c r="F48" i="13"/>
  <c r="H48" i="13"/>
  <c r="E48" i="13"/>
  <c r="G48" i="13"/>
  <c r="A47" i="14" a="1"/>
  <c r="A47" i="14" s="1"/>
  <c r="A49" i="13" a="1"/>
  <c r="A49" i="13" s="1"/>
  <c r="B47" i="14" l="1"/>
  <c r="C47" i="14"/>
  <c r="D47" i="14"/>
  <c r="G47" i="14"/>
  <c r="H47" i="14"/>
  <c r="E47" i="14"/>
  <c r="F47" i="14"/>
  <c r="B49" i="13"/>
  <c r="C49" i="13"/>
  <c r="D49" i="13"/>
  <c r="F49" i="13"/>
  <c r="G49" i="13"/>
  <c r="H49" i="13"/>
  <c r="E49" i="13"/>
  <c r="A48" i="14" a="1"/>
  <c r="A48" i="14" s="1"/>
  <c r="A50" i="13" a="1"/>
  <c r="A50" i="13" s="1"/>
  <c r="D48" i="14" l="1"/>
  <c r="B48" i="14"/>
  <c r="C48" i="14"/>
  <c r="F48" i="14"/>
  <c r="H48" i="14"/>
  <c r="E48" i="14"/>
  <c r="G48" i="14"/>
  <c r="B50" i="13"/>
  <c r="C50" i="13"/>
  <c r="D50" i="13"/>
  <c r="F50" i="13"/>
  <c r="H50" i="13"/>
  <c r="G50" i="13"/>
  <c r="E50" i="13"/>
  <c r="A49" i="14" a="1"/>
  <c r="A49" i="14" s="1"/>
  <c r="A51" i="13" a="1"/>
  <c r="A51" i="13" s="1"/>
  <c r="C49" i="14" l="1"/>
  <c r="D49" i="14"/>
  <c r="G49" i="14"/>
  <c r="H49" i="14"/>
  <c r="F49" i="14"/>
  <c r="B49" i="14"/>
  <c r="E49" i="14"/>
  <c r="B51" i="13"/>
  <c r="C51" i="13"/>
  <c r="D51" i="13"/>
  <c r="F51" i="13"/>
  <c r="G51" i="13"/>
  <c r="H51" i="13"/>
  <c r="E51" i="13"/>
  <c r="A50" i="14" a="1"/>
  <c r="A50" i="14" s="1"/>
  <c r="A52" i="13" a="1"/>
  <c r="A52" i="13" s="1"/>
  <c r="B50" i="14" l="1"/>
  <c r="C50" i="14"/>
  <c r="D50" i="14"/>
  <c r="F50" i="14"/>
  <c r="H50" i="14"/>
  <c r="E50" i="14"/>
  <c r="G50" i="14"/>
  <c r="B52" i="13"/>
  <c r="C52" i="13"/>
  <c r="D52" i="13"/>
  <c r="F52" i="13"/>
  <c r="H52" i="13"/>
  <c r="E52" i="13"/>
  <c r="G52" i="13"/>
  <c r="A51" i="14" a="1"/>
  <c r="A51" i="14" s="1"/>
  <c r="A53" i="13" a="1"/>
  <c r="A53" i="13" s="1"/>
  <c r="C51" i="14" l="1"/>
  <c r="B51" i="14"/>
  <c r="D51" i="14"/>
  <c r="G51" i="14"/>
  <c r="H51" i="14"/>
  <c r="E51" i="14"/>
  <c r="F51" i="14"/>
  <c r="D53" i="13"/>
  <c r="B53" i="13"/>
  <c r="F53" i="13"/>
  <c r="C53" i="13"/>
  <c r="G53" i="13"/>
  <c r="H53" i="13"/>
  <c r="E53" i="13"/>
  <c r="A52" i="14" a="1"/>
  <c r="A52" i="14" s="1"/>
  <c r="A54" i="13" a="1"/>
  <c r="A54" i="13" s="1"/>
  <c r="B52" i="14" l="1"/>
  <c r="C52" i="14"/>
  <c r="D52" i="14"/>
  <c r="F52" i="14"/>
  <c r="H52" i="14"/>
  <c r="E52" i="14"/>
  <c r="G52" i="14"/>
  <c r="B54" i="13"/>
  <c r="C54" i="13"/>
  <c r="D54" i="13"/>
  <c r="F54" i="13"/>
  <c r="H54" i="13"/>
  <c r="E54" i="13"/>
  <c r="G54" i="13"/>
  <c r="A53" i="14" a="1"/>
  <c r="A53" i="14" s="1"/>
  <c r="A55" i="13" a="1"/>
  <c r="A55" i="13" s="1"/>
  <c r="B53" i="14" l="1"/>
  <c r="C53" i="14"/>
  <c r="D53" i="14"/>
  <c r="G53" i="14"/>
  <c r="H53" i="14"/>
  <c r="F53" i="14"/>
  <c r="E53" i="14"/>
  <c r="B55" i="13"/>
  <c r="C55" i="13"/>
  <c r="D55" i="13"/>
  <c r="F55" i="13"/>
  <c r="G55" i="13"/>
  <c r="H55" i="13"/>
  <c r="E55" i="13"/>
  <c r="A54" i="14" a="1"/>
  <c r="A54" i="14" s="1"/>
  <c r="A56" i="13" a="1"/>
  <c r="A56" i="13" s="1"/>
  <c r="B54" i="14" l="1"/>
  <c r="D54" i="14"/>
  <c r="C54" i="14"/>
  <c r="F54" i="14"/>
  <c r="H54" i="14"/>
  <c r="E54" i="14"/>
  <c r="G54" i="14"/>
  <c r="C56" i="13"/>
  <c r="D56" i="13"/>
  <c r="B56" i="13"/>
  <c r="F56" i="13"/>
  <c r="H56" i="13"/>
  <c r="E56" i="13"/>
  <c r="G56" i="13"/>
  <c r="A55" i="14" a="1"/>
  <c r="A55" i="14" s="1"/>
  <c r="A57" i="13" a="1"/>
  <c r="A57" i="13" s="1"/>
  <c r="B55" i="14" l="1"/>
  <c r="C55" i="14"/>
  <c r="D55" i="14"/>
  <c r="G55" i="14"/>
  <c r="H55" i="14"/>
  <c r="E55" i="14"/>
  <c r="F55" i="14"/>
  <c r="B57" i="13"/>
  <c r="C57" i="13"/>
  <c r="D57" i="13"/>
  <c r="F57" i="13"/>
  <c r="G57" i="13"/>
  <c r="H57" i="13"/>
  <c r="E57" i="13"/>
  <c r="A56" i="14" a="1"/>
  <c r="A56" i="14" s="1"/>
  <c r="A58" i="13" a="1"/>
  <c r="A58" i="13" s="1"/>
  <c r="D56" i="14" l="1"/>
  <c r="B56" i="14"/>
  <c r="C56" i="14"/>
  <c r="F56" i="14"/>
  <c r="H56" i="14"/>
  <c r="E56" i="14"/>
  <c r="G56" i="14"/>
  <c r="B58" i="13"/>
  <c r="C58" i="13"/>
  <c r="D58" i="13"/>
  <c r="F58" i="13"/>
  <c r="H58" i="13"/>
  <c r="E58" i="13"/>
  <c r="G58" i="13"/>
  <c r="A57" i="14" a="1"/>
  <c r="A57" i="14" s="1"/>
  <c r="A59" i="13" a="1"/>
  <c r="A59" i="13" s="1"/>
  <c r="C57" i="14" l="1"/>
  <c r="D57" i="14"/>
  <c r="G57" i="14"/>
  <c r="H57" i="14"/>
  <c r="B57" i="14"/>
  <c r="F57" i="14"/>
  <c r="E57" i="14"/>
  <c r="B59" i="13"/>
  <c r="C59" i="13"/>
  <c r="D59" i="13"/>
  <c r="F59" i="13"/>
  <c r="G59" i="13"/>
  <c r="H59" i="13"/>
  <c r="E59" i="13"/>
  <c r="A58" i="14" a="1"/>
  <c r="A58" i="14" s="1"/>
  <c r="A60" i="13" a="1"/>
  <c r="A60" i="13" s="1"/>
  <c r="B58" i="14" l="1"/>
  <c r="C58" i="14"/>
  <c r="D58" i="14"/>
  <c r="F58" i="14"/>
  <c r="H58" i="14"/>
  <c r="E58" i="14"/>
  <c r="G58" i="14"/>
  <c r="B60" i="13"/>
  <c r="C60" i="13"/>
  <c r="D60" i="13"/>
  <c r="F60" i="13"/>
  <c r="H60" i="13"/>
  <c r="E60" i="13"/>
  <c r="G60" i="13"/>
  <c r="A59" i="14" a="1"/>
  <c r="A59" i="14" s="1"/>
  <c r="A61" i="13" a="1"/>
  <c r="A61" i="13" s="1"/>
  <c r="C59" i="14" l="1"/>
  <c r="B59" i="14"/>
  <c r="G59" i="14"/>
  <c r="H59" i="14"/>
  <c r="D59" i="14"/>
  <c r="E59" i="14"/>
  <c r="F59" i="14"/>
  <c r="D61" i="13"/>
  <c r="B61" i="13"/>
  <c r="F61" i="13"/>
  <c r="H61" i="13"/>
  <c r="C61" i="13"/>
  <c r="E61" i="13"/>
  <c r="G61" i="13"/>
  <c r="A60" i="14" a="1"/>
  <c r="A60" i="14" s="1"/>
  <c r="A62" i="13" a="1"/>
  <c r="A62" i="13" s="1"/>
  <c r="B60" i="14" l="1"/>
  <c r="C60" i="14"/>
  <c r="D60" i="14"/>
  <c r="F60" i="14"/>
  <c r="E60" i="14"/>
  <c r="G60" i="14"/>
  <c r="H60" i="14"/>
  <c r="B62" i="13"/>
  <c r="C62" i="13"/>
  <c r="D62" i="13"/>
  <c r="F62" i="13"/>
  <c r="H62" i="13"/>
  <c r="E62" i="13"/>
  <c r="G62" i="13"/>
  <c r="A61" i="14" a="1"/>
  <c r="A61" i="14" s="1"/>
  <c r="A63" i="13" a="1"/>
  <c r="A63" i="13" s="1"/>
  <c r="B61" i="14" l="1"/>
  <c r="C61" i="14"/>
  <c r="D61" i="14"/>
  <c r="G61" i="14"/>
  <c r="H61" i="14"/>
  <c r="E61" i="14"/>
  <c r="F61" i="14"/>
  <c r="B63" i="13"/>
  <c r="C63" i="13"/>
  <c r="D63" i="13"/>
  <c r="F63" i="13"/>
  <c r="H63" i="13"/>
  <c r="E63" i="13"/>
  <c r="G63" i="13"/>
  <c r="A62" i="14" a="1"/>
  <c r="A62" i="14" s="1"/>
  <c r="A64" i="13" a="1"/>
  <c r="A64" i="13" s="1"/>
  <c r="B62" i="14" l="1"/>
  <c r="D62" i="14"/>
  <c r="F62" i="14"/>
  <c r="C62" i="14"/>
  <c r="E62" i="14"/>
  <c r="G62" i="14"/>
  <c r="H62" i="14"/>
  <c r="C64" i="13"/>
  <c r="D64" i="13"/>
  <c r="F64" i="13"/>
  <c r="B64" i="13"/>
  <c r="H64" i="13"/>
  <c r="E64" i="13"/>
  <c r="G64" i="13"/>
  <c r="A63" i="14" a="1"/>
  <c r="A63" i="14" s="1"/>
  <c r="A65" i="13" a="1"/>
  <c r="A65" i="13" s="1"/>
  <c r="B63" i="14" l="1"/>
  <c r="C63" i="14"/>
  <c r="D63" i="14"/>
  <c r="G63" i="14"/>
  <c r="H63" i="14"/>
  <c r="E63" i="14"/>
  <c r="F63" i="14"/>
  <c r="B65" i="13"/>
  <c r="C65" i="13"/>
  <c r="D65" i="13"/>
  <c r="F65" i="13"/>
  <c r="H65" i="13"/>
  <c r="E65" i="13"/>
  <c r="G65" i="13"/>
  <c r="A64" i="14" a="1"/>
  <c r="A64" i="14" s="1"/>
  <c r="A66" i="13" a="1"/>
  <c r="A66" i="13" s="1"/>
  <c r="D64" i="14" l="1"/>
  <c r="B64" i="14"/>
  <c r="C64" i="14"/>
  <c r="F64" i="14"/>
  <c r="G64" i="14"/>
  <c r="H64" i="14"/>
  <c r="E64" i="14"/>
  <c r="B66" i="13"/>
  <c r="C66" i="13"/>
  <c r="F66" i="13"/>
  <c r="D66" i="13"/>
  <c r="H66" i="13"/>
  <c r="E66" i="13"/>
  <c r="G66" i="13"/>
  <c r="A65" i="14" a="1"/>
  <c r="A65" i="14" s="1"/>
  <c r="A67" i="13" a="1"/>
  <c r="A67" i="13" s="1"/>
  <c r="C65" i="14" l="1"/>
  <c r="D65" i="14"/>
  <c r="G65" i="14"/>
  <c r="H65" i="14"/>
  <c r="B65" i="14"/>
  <c r="E65" i="14"/>
  <c r="F65" i="14"/>
  <c r="B67" i="13"/>
  <c r="C67" i="13"/>
  <c r="D67" i="13"/>
  <c r="F67" i="13"/>
  <c r="H67" i="13"/>
  <c r="E67" i="13"/>
  <c r="G67" i="13"/>
  <c r="A66" i="14" a="1"/>
  <c r="A66" i="14" s="1"/>
  <c r="A68" i="13" a="1"/>
  <c r="A68" i="13" s="1"/>
  <c r="B66" i="14" l="1"/>
  <c r="C66" i="14"/>
  <c r="D66" i="14"/>
  <c r="E66" i="14"/>
  <c r="F66" i="14"/>
  <c r="G66" i="14"/>
  <c r="H66" i="14"/>
  <c r="B68" i="13"/>
  <c r="C68" i="13"/>
  <c r="D68" i="13"/>
  <c r="F68" i="13"/>
  <c r="H68" i="13"/>
  <c r="E68" i="13"/>
  <c r="G68" i="13"/>
  <c r="A67" i="14" a="1"/>
  <c r="A67" i="14" s="1"/>
  <c r="A69" i="13" a="1"/>
  <c r="A69" i="13" s="1"/>
  <c r="C67" i="14" l="1"/>
  <c r="B67" i="14"/>
  <c r="G67" i="14"/>
  <c r="H67" i="14"/>
  <c r="D67" i="14"/>
  <c r="E67" i="14"/>
  <c r="F67" i="14"/>
  <c r="D69" i="13"/>
  <c r="B69" i="13"/>
  <c r="C69" i="13"/>
  <c r="F69" i="13"/>
  <c r="H69" i="13"/>
  <c r="E69" i="13"/>
  <c r="G69" i="13"/>
  <c r="A68" i="14" a="1"/>
  <c r="A68" i="14" s="1"/>
  <c r="A70" i="13" a="1"/>
  <c r="A70" i="13" s="1"/>
  <c r="B68" i="14" l="1"/>
  <c r="C68" i="14"/>
  <c r="D68" i="14"/>
  <c r="E68" i="14"/>
  <c r="F68" i="14"/>
  <c r="G68" i="14"/>
  <c r="H68" i="14"/>
  <c r="B70" i="13"/>
  <c r="C70" i="13"/>
  <c r="D70" i="13"/>
  <c r="F70" i="13"/>
  <c r="H70" i="13"/>
  <c r="E70" i="13"/>
  <c r="G70" i="13"/>
  <c r="A69" i="14" a="1"/>
  <c r="A69" i="14" s="1"/>
  <c r="A71" i="13" a="1"/>
  <c r="A71" i="13" s="1"/>
  <c r="B69" i="14" l="1"/>
  <c r="C69" i="14"/>
  <c r="D69" i="14"/>
  <c r="G69" i="14"/>
  <c r="H69" i="14"/>
  <c r="E69" i="14"/>
  <c r="F69" i="14"/>
  <c r="B71" i="13"/>
  <c r="C71" i="13"/>
  <c r="D71" i="13"/>
  <c r="F71" i="13"/>
  <c r="H71" i="13"/>
  <c r="E71" i="13"/>
  <c r="G71" i="13"/>
  <c r="A70" i="14" a="1"/>
  <c r="A70" i="14" s="1"/>
  <c r="A72" i="13" a="1"/>
  <c r="A72" i="13" s="1"/>
  <c r="B70" i="14" l="1"/>
  <c r="D70" i="14"/>
  <c r="E70" i="14"/>
  <c r="F70" i="14"/>
  <c r="C70" i="14"/>
  <c r="G70" i="14"/>
  <c r="H70" i="14"/>
  <c r="C72" i="13"/>
  <c r="D72" i="13"/>
  <c r="B72" i="13"/>
  <c r="F72" i="13"/>
  <c r="H72" i="13"/>
  <c r="E72" i="13"/>
  <c r="G72" i="13"/>
  <c r="A71" i="14" a="1"/>
  <c r="A71" i="14" s="1"/>
  <c r="A73" i="13" a="1"/>
  <c r="A73" i="13" s="1"/>
  <c r="B71" i="14" l="1"/>
  <c r="C71" i="14"/>
  <c r="D71" i="14"/>
  <c r="G71" i="14"/>
  <c r="H71" i="14"/>
  <c r="E71" i="14"/>
  <c r="F71" i="14"/>
  <c r="B73" i="13"/>
  <c r="C73" i="13"/>
  <c r="D73" i="13"/>
  <c r="F73" i="13"/>
  <c r="H73" i="13"/>
  <c r="E73" i="13"/>
  <c r="G73" i="13"/>
  <c r="A72" i="14" a="1"/>
  <c r="A72" i="14" s="1"/>
  <c r="A74" i="13" a="1"/>
  <c r="A74" i="13" s="1"/>
  <c r="D72" i="14" l="1"/>
  <c r="B72" i="14"/>
  <c r="C72" i="14"/>
  <c r="G72" i="14"/>
  <c r="H72" i="14"/>
  <c r="E72" i="14"/>
  <c r="F72" i="14"/>
  <c r="B74" i="13"/>
  <c r="C74" i="13"/>
  <c r="D74" i="13"/>
  <c r="F74" i="13"/>
  <c r="H74" i="13"/>
  <c r="E74" i="13"/>
  <c r="G74" i="13"/>
  <c r="A73" i="14" a="1"/>
  <c r="A73" i="14" s="1"/>
  <c r="A75" i="13" a="1"/>
  <c r="A75" i="13" s="1"/>
  <c r="C73" i="14" l="1"/>
  <c r="D73" i="14"/>
  <c r="B73" i="14"/>
  <c r="G73" i="14"/>
  <c r="H73" i="14"/>
  <c r="E73" i="14"/>
  <c r="F73" i="14"/>
  <c r="B75" i="13"/>
  <c r="C75" i="13"/>
  <c r="D75" i="13"/>
  <c r="F75" i="13"/>
  <c r="H75" i="13"/>
  <c r="E75" i="13"/>
  <c r="G75" i="13"/>
  <c r="A74" i="14" a="1"/>
  <c r="A74" i="14" s="1"/>
  <c r="A76" i="13" a="1"/>
  <c r="A76" i="13" s="1"/>
  <c r="B74" i="14" l="1"/>
  <c r="C74" i="14"/>
  <c r="D74" i="14"/>
  <c r="E74" i="14"/>
  <c r="F74" i="14"/>
  <c r="G74" i="14"/>
  <c r="H74" i="14"/>
  <c r="B76" i="13"/>
  <c r="C76" i="13"/>
  <c r="D76" i="13"/>
  <c r="F76" i="13"/>
  <c r="H76" i="13"/>
  <c r="E76" i="13"/>
  <c r="G76" i="13"/>
  <c r="A75" i="14" a="1"/>
  <c r="A75" i="14" s="1"/>
  <c r="A77" i="13" a="1"/>
  <c r="A77" i="13" s="1"/>
  <c r="C75" i="14" l="1"/>
  <c r="B75" i="14"/>
  <c r="G75" i="14"/>
  <c r="D75" i="14"/>
  <c r="H75" i="14"/>
  <c r="E75" i="14"/>
  <c r="F75" i="14"/>
  <c r="D77" i="13"/>
  <c r="B77" i="13"/>
  <c r="F77" i="13"/>
  <c r="C77" i="13"/>
  <c r="H77" i="13"/>
  <c r="E77" i="13"/>
  <c r="G77" i="13"/>
  <c r="A76" i="14" a="1"/>
  <c r="A76" i="14" s="1"/>
  <c r="A78" i="13" a="1"/>
  <c r="A78" i="13" s="1"/>
  <c r="B76" i="14" l="1"/>
  <c r="C76" i="14"/>
  <c r="D76" i="14"/>
  <c r="E76" i="14"/>
  <c r="F76" i="14"/>
  <c r="G76" i="14"/>
  <c r="H76" i="14"/>
  <c r="B78" i="13"/>
  <c r="C78" i="13"/>
  <c r="D78" i="13"/>
  <c r="F78" i="13"/>
  <c r="H78" i="13"/>
  <c r="E78" i="13"/>
  <c r="G78" i="13"/>
  <c r="A77" i="14" a="1"/>
  <c r="A77" i="14" s="1"/>
  <c r="A79" i="13" a="1"/>
  <c r="A79" i="13" s="1"/>
  <c r="B77" i="14" l="1"/>
  <c r="C77" i="14"/>
  <c r="D77" i="14"/>
  <c r="G77" i="14"/>
  <c r="H77" i="14"/>
  <c r="E77" i="14"/>
  <c r="F77" i="14"/>
  <c r="B79" i="13"/>
  <c r="C79" i="13"/>
  <c r="D79" i="13"/>
  <c r="F79" i="13"/>
  <c r="H79" i="13"/>
  <c r="E79" i="13"/>
  <c r="G79" i="13"/>
  <c r="A78" i="14" a="1"/>
  <c r="A78" i="14" s="1"/>
  <c r="A80" i="13" a="1"/>
  <c r="A80" i="13" s="1"/>
  <c r="B78" i="14" l="1"/>
  <c r="D78" i="14"/>
  <c r="C78" i="14"/>
  <c r="E78" i="14"/>
  <c r="F78" i="14"/>
  <c r="G78" i="14"/>
  <c r="H78" i="14"/>
  <c r="C80" i="13"/>
  <c r="D80" i="13"/>
  <c r="B80" i="13"/>
  <c r="F80" i="13"/>
  <c r="H80" i="13"/>
  <c r="E80" i="13"/>
  <c r="G80" i="13"/>
  <c r="A79" i="14" a="1"/>
  <c r="A79" i="14" s="1"/>
  <c r="A81" i="13" a="1"/>
  <c r="A81" i="13" s="1"/>
  <c r="B79" i="14" l="1"/>
  <c r="C79" i="14"/>
  <c r="D79" i="14"/>
  <c r="G79" i="14"/>
  <c r="E79" i="14"/>
  <c r="F79" i="14"/>
  <c r="H79" i="14"/>
  <c r="B81" i="13"/>
  <c r="C81" i="13"/>
  <c r="D81" i="13"/>
  <c r="F81" i="13"/>
  <c r="H81" i="13"/>
  <c r="E81" i="13"/>
  <c r="G81" i="13"/>
  <c r="A80" i="14" a="1"/>
  <c r="A80" i="14" s="1"/>
  <c r="A82" i="13" a="1"/>
  <c r="A82" i="13" s="1"/>
  <c r="D80" i="14" l="1"/>
  <c r="B80" i="14"/>
  <c r="C80" i="14"/>
  <c r="F80" i="14"/>
  <c r="G80" i="14"/>
  <c r="H80" i="14"/>
  <c r="E80" i="14"/>
  <c r="B82" i="13"/>
  <c r="C82" i="13"/>
  <c r="D82" i="13"/>
  <c r="F82" i="13"/>
  <c r="H82" i="13"/>
  <c r="E82" i="13"/>
  <c r="G82" i="13"/>
  <c r="A81" i="14" a="1"/>
  <c r="A81" i="14" s="1"/>
  <c r="A83" i="13" a="1"/>
  <c r="A83" i="13" s="1"/>
  <c r="C81" i="14" l="1"/>
  <c r="D81" i="14"/>
  <c r="G81" i="14"/>
  <c r="B81" i="14"/>
  <c r="E81" i="14"/>
  <c r="F81" i="14"/>
  <c r="H81" i="14"/>
  <c r="B83" i="13"/>
  <c r="C83" i="13"/>
  <c r="D83" i="13"/>
  <c r="F83" i="13"/>
  <c r="H83" i="13"/>
  <c r="E83" i="13"/>
  <c r="G83" i="13"/>
  <c r="A82" i="14" a="1"/>
  <c r="A82" i="14" s="1"/>
  <c r="A84" i="13" a="1"/>
  <c r="A84" i="13" s="1"/>
  <c r="B82" i="14" l="1"/>
  <c r="C82" i="14"/>
  <c r="D82" i="14"/>
  <c r="G82" i="14"/>
  <c r="H82" i="14"/>
  <c r="E82" i="14"/>
  <c r="F82" i="14"/>
  <c r="B84" i="13"/>
  <c r="C84" i="13"/>
  <c r="D84" i="13"/>
  <c r="F84" i="13"/>
  <c r="H84" i="13"/>
  <c r="E84" i="13"/>
  <c r="G84" i="13"/>
  <c r="A83" i="14" a="1"/>
  <c r="A83" i="14" s="1"/>
  <c r="A85" i="13" a="1"/>
  <c r="A85" i="13" s="1"/>
  <c r="C83" i="14" l="1"/>
  <c r="B83" i="14"/>
  <c r="G83" i="14"/>
  <c r="D83" i="14"/>
  <c r="E83" i="14"/>
  <c r="F83" i="14"/>
  <c r="H83" i="14"/>
  <c r="D85" i="13"/>
  <c r="B85" i="13"/>
  <c r="F85" i="13"/>
  <c r="H85" i="13"/>
  <c r="C85" i="13"/>
  <c r="E85" i="13"/>
  <c r="G85" i="13"/>
  <c r="A84" i="14" a="1"/>
  <c r="A84" i="14" s="1"/>
  <c r="A86" i="13" a="1"/>
  <c r="A86" i="13" s="1"/>
  <c r="B84" i="14" l="1"/>
  <c r="C84" i="14"/>
  <c r="D84" i="14"/>
  <c r="H84" i="14"/>
  <c r="E84" i="14"/>
  <c r="F84" i="14"/>
  <c r="G84" i="14"/>
  <c r="B86" i="13"/>
  <c r="C86" i="13"/>
  <c r="D86" i="13"/>
  <c r="F86" i="13"/>
  <c r="H86" i="13"/>
  <c r="E86" i="13"/>
  <c r="G86" i="13"/>
  <c r="A85" i="14" a="1"/>
  <c r="A85" i="14" s="1"/>
  <c r="A87" i="13" a="1"/>
  <c r="A87" i="13" s="1"/>
  <c r="B85" i="14" l="1"/>
  <c r="C85" i="14"/>
  <c r="D85" i="14"/>
  <c r="G85" i="14"/>
  <c r="E85" i="14"/>
  <c r="F85" i="14"/>
  <c r="H85" i="14"/>
  <c r="B87" i="13"/>
  <c r="C87" i="13"/>
  <c r="D87" i="13"/>
  <c r="F87" i="13"/>
  <c r="H87" i="13"/>
  <c r="E87" i="13"/>
  <c r="G87" i="13"/>
  <c r="A86" i="14" a="1"/>
  <c r="A86" i="14" s="1"/>
  <c r="A88" i="13" a="1"/>
  <c r="A88" i="13" s="1"/>
  <c r="B86" i="14" l="1"/>
  <c r="D86" i="14"/>
  <c r="C86" i="14"/>
  <c r="E86" i="14"/>
  <c r="F86" i="14"/>
  <c r="G86" i="14"/>
  <c r="H86" i="14"/>
  <c r="C88" i="13"/>
  <c r="D88" i="13"/>
  <c r="F88" i="13"/>
  <c r="B88" i="13"/>
  <c r="H88" i="13"/>
  <c r="E88" i="13"/>
  <c r="G88" i="13"/>
  <c r="A87" i="14" a="1"/>
  <c r="A87" i="14" s="1"/>
  <c r="A89" i="13" a="1"/>
  <c r="A89" i="13" s="1"/>
  <c r="B87" i="14" l="1"/>
  <c r="C87" i="14"/>
  <c r="D87" i="14"/>
  <c r="G87" i="14"/>
  <c r="E87" i="14"/>
  <c r="F87" i="14"/>
  <c r="H87" i="14"/>
  <c r="B89" i="13"/>
  <c r="C89" i="13"/>
  <c r="D89" i="13"/>
  <c r="F89" i="13"/>
  <c r="H89" i="13"/>
  <c r="E89" i="13"/>
  <c r="G89" i="13"/>
  <c r="A88" i="14" a="1"/>
  <c r="A88" i="14" s="1"/>
  <c r="A90" i="13" a="1"/>
  <c r="A90" i="13" s="1"/>
  <c r="D88" i="14" l="1"/>
  <c r="B88" i="14"/>
  <c r="C88" i="14"/>
  <c r="E88" i="14"/>
  <c r="F88" i="14"/>
  <c r="G88" i="14"/>
  <c r="H88" i="14"/>
  <c r="B90" i="13"/>
  <c r="C90" i="13"/>
  <c r="D90" i="13"/>
  <c r="F90" i="13"/>
  <c r="H90" i="13"/>
  <c r="E90" i="13"/>
  <c r="G90" i="13"/>
  <c r="A89" i="14" a="1"/>
  <c r="A89" i="14" s="1"/>
  <c r="A91" i="13" a="1"/>
  <c r="A91" i="13" s="1"/>
  <c r="C89" i="14" l="1"/>
  <c r="D89" i="14"/>
  <c r="G89" i="14"/>
  <c r="B89" i="14"/>
  <c r="F89" i="14"/>
  <c r="H89" i="14"/>
  <c r="E89" i="14"/>
  <c r="B91" i="13"/>
  <c r="C91" i="13"/>
  <c r="D91" i="13"/>
  <c r="F91" i="13"/>
  <c r="H91" i="13"/>
  <c r="E91" i="13"/>
  <c r="G91" i="13"/>
  <c r="A90" i="14" a="1"/>
  <c r="A90" i="14" s="1"/>
  <c r="A92" i="13" a="1"/>
  <c r="A92" i="13" s="1"/>
  <c r="B90" i="14" l="1"/>
  <c r="C90" i="14"/>
  <c r="D90" i="14"/>
  <c r="E90" i="14"/>
  <c r="F90" i="14"/>
  <c r="G90" i="14"/>
  <c r="H90" i="14"/>
  <c r="B92" i="13"/>
  <c r="C92" i="13"/>
  <c r="D92" i="13"/>
  <c r="H92" i="13"/>
  <c r="G92" i="13"/>
  <c r="E92" i="13"/>
  <c r="F92" i="13"/>
  <c r="A91" i="14" a="1"/>
  <c r="A91" i="14" s="1"/>
  <c r="A93" i="13" a="1"/>
  <c r="A93" i="13" s="1"/>
  <c r="C91" i="14" l="1"/>
  <c r="B91" i="14"/>
  <c r="G91" i="14"/>
  <c r="H91" i="14"/>
  <c r="D91" i="14"/>
  <c r="E91" i="14"/>
  <c r="F91" i="14"/>
  <c r="D93" i="13"/>
  <c r="B93" i="13"/>
  <c r="C93" i="13"/>
  <c r="F93" i="13"/>
  <c r="H93" i="13"/>
  <c r="E93" i="13"/>
  <c r="G93" i="13"/>
  <c r="A92" i="14" a="1"/>
  <c r="A92" i="14" s="1"/>
  <c r="A94" i="13" a="1"/>
  <c r="A94" i="13" s="1"/>
  <c r="B92" i="14" l="1"/>
  <c r="C92" i="14"/>
  <c r="D92" i="14"/>
  <c r="E92" i="14"/>
  <c r="F92" i="14"/>
  <c r="G92" i="14"/>
  <c r="H92" i="14"/>
  <c r="B94" i="13"/>
  <c r="C94" i="13"/>
  <c r="D94" i="13"/>
  <c r="H94" i="13"/>
  <c r="E94" i="13"/>
  <c r="F94" i="13"/>
  <c r="G94" i="13"/>
  <c r="A93" i="14" a="1"/>
  <c r="A93" i="14" s="1"/>
  <c r="A95" i="13" a="1"/>
  <c r="A95" i="13" s="1"/>
  <c r="B93" i="14" l="1"/>
  <c r="C93" i="14"/>
  <c r="D93" i="14"/>
  <c r="G93" i="14"/>
  <c r="E93" i="14"/>
  <c r="F93" i="14"/>
  <c r="H93" i="14"/>
  <c r="B95" i="13"/>
  <c r="C95" i="13"/>
  <c r="D95" i="13"/>
  <c r="F95" i="13"/>
  <c r="H95" i="13"/>
  <c r="E95" i="13"/>
  <c r="G95" i="13"/>
  <c r="A94" i="14" a="1"/>
  <c r="A94" i="14" s="1"/>
  <c r="A96" i="13" a="1"/>
  <c r="A96" i="13" s="1"/>
  <c r="B94" i="14" l="1"/>
  <c r="D94" i="14"/>
  <c r="C94" i="14"/>
  <c r="E94" i="14"/>
  <c r="F94" i="14"/>
  <c r="G94" i="14"/>
  <c r="H94" i="14"/>
  <c r="C96" i="13"/>
  <c r="D96" i="13"/>
  <c r="B96" i="13"/>
  <c r="H96" i="13"/>
  <c r="E96" i="13"/>
  <c r="F96" i="13"/>
  <c r="G96" i="13"/>
  <c r="A95" i="14" a="1"/>
  <c r="A95" i="14" s="1"/>
  <c r="A97" i="13" a="1"/>
  <c r="A97" i="13" s="1"/>
  <c r="B95" i="14" l="1"/>
  <c r="C95" i="14"/>
  <c r="D95" i="14"/>
  <c r="G95" i="14"/>
  <c r="E95" i="14"/>
  <c r="F95" i="14"/>
  <c r="H95" i="14"/>
  <c r="B97" i="13"/>
  <c r="C97" i="13"/>
  <c r="D97" i="13"/>
  <c r="F97" i="13"/>
  <c r="H97" i="13"/>
  <c r="E97" i="13"/>
  <c r="G97" i="13"/>
  <c r="A96" i="14" a="1"/>
  <c r="A96" i="14" s="1"/>
  <c r="A98" i="13" a="1"/>
  <c r="A98" i="13" s="1"/>
  <c r="D96" i="14" l="1"/>
  <c r="B96" i="14"/>
  <c r="C96" i="14"/>
  <c r="F96" i="14"/>
  <c r="G96" i="14"/>
  <c r="H96" i="14"/>
  <c r="E96" i="14"/>
  <c r="B98" i="13"/>
  <c r="C98" i="13"/>
  <c r="D98" i="13"/>
  <c r="H98" i="13"/>
  <c r="E98" i="13"/>
  <c r="F98" i="13"/>
  <c r="G98" i="13"/>
  <c r="A97" i="14" a="1"/>
  <c r="A97" i="14" s="1"/>
  <c r="A99" i="13" a="1"/>
  <c r="A99" i="13" s="1"/>
  <c r="C97" i="14" l="1"/>
  <c r="D97" i="14"/>
  <c r="G97" i="14"/>
  <c r="B97" i="14"/>
  <c r="E97" i="14"/>
  <c r="F97" i="14"/>
  <c r="H97" i="14"/>
  <c r="B99" i="13"/>
  <c r="C99" i="13"/>
  <c r="D99" i="13"/>
  <c r="F99" i="13"/>
  <c r="H99" i="13"/>
  <c r="E99" i="13"/>
  <c r="G99" i="13"/>
  <c r="A98" i="14" a="1"/>
  <c r="A98" i="14" s="1"/>
  <c r="A100" i="13" a="1"/>
  <c r="A100" i="13" s="1"/>
  <c r="B98" i="14" l="1"/>
  <c r="C98" i="14"/>
  <c r="D98" i="14"/>
  <c r="G98" i="14"/>
  <c r="H98" i="14"/>
  <c r="E98" i="14"/>
  <c r="F98" i="14"/>
  <c r="B100" i="13"/>
  <c r="C100" i="13"/>
  <c r="D100" i="13"/>
  <c r="H100" i="13"/>
  <c r="E100" i="13"/>
  <c r="F100" i="13"/>
  <c r="G100" i="13"/>
  <c r="A99" i="14" a="1"/>
  <c r="A99" i="14" s="1"/>
  <c r="A101" i="13" a="1"/>
  <c r="A101" i="13" s="1"/>
  <c r="C99" i="14" l="1"/>
  <c r="B99" i="14"/>
  <c r="G99" i="14"/>
  <c r="D99" i="14"/>
  <c r="E99" i="14"/>
  <c r="F99" i="14"/>
  <c r="H99" i="14"/>
  <c r="D101" i="13"/>
  <c r="B101" i="13"/>
  <c r="F101" i="13"/>
  <c r="H101" i="13"/>
  <c r="C101" i="13"/>
  <c r="E101" i="13"/>
  <c r="G101" i="13"/>
  <c r="A100" i="14" a="1"/>
  <c r="A100" i="14" s="1"/>
  <c r="A102" i="13" a="1"/>
  <c r="A102" i="13" s="1"/>
  <c r="B100" i="14" l="1"/>
  <c r="C100" i="14"/>
  <c r="D100" i="14"/>
  <c r="H100" i="14"/>
  <c r="E100" i="14"/>
  <c r="F100" i="14"/>
  <c r="G100" i="14"/>
  <c r="B102" i="13"/>
  <c r="C102" i="13"/>
  <c r="D102" i="13"/>
  <c r="H102" i="13"/>
  <c r="F102" i="13"/>
  <c r="G102" i="13"/>
  <c r="E102" i="13"/>
  <c r="A101" i="14" a="1"/>
  <c r="A101" i="14" s="1"/>
  <c r="A103" i="13" a="1"/>
  <c r="A103" i="13" s="1"/>
  <c r="B101" i="14" l="1"/>
  <c r="C101" i="14"/>
  <c r="D101" i="14"/>
  <c r="G101" i="14"/>
  <c r="E101" i="14"/>
  <c r="F101" i="14"/>
  <c r="H101" i="14"/>
  <c r="B103" i="13"/>
  <c r="C103" i="13"/>
  <c r="D103" i="13"/>
  <c r="F103" i="13"/>
  <c r="H103" i="13"/>
  <c r="E103" i="13"/>
  <c r="G103" i="13"/>
  <c r="A102" i="14" a="1"/>
  <c r="A102" i="14" s="1"/>
  <c r="A104" i="13" a="1"/>
  <c r="A104" i="13" s="1"/>
  <c r="B102" i="14" l="1"/>
  <c r="D102" i="14"/>
  <c r="C102" i="14"/>
  <c r="E102" i="14"/>
  <c r="F102" i="14"/>
  <c r="G102" i="14"/>
  <c r="H102" i="14"/>
  <c r="C104" i="13"/>
  <c r="D104" i="13"/>
  <c r="B104" i="13"/>
  <c r="H104" i="13"/>
  <c r="E104" i="13"/>
  <c r="F104" i="13"/>
  <c r="G104" i="13"/>
  <c r="A103" i="14" a="1"/>
  <c r="A103" i="14" s="1"/>
  <c r="A105" i="13" a="1"/>
  <c r="A105" i="13" s="1"/>
  <c r="B103" i="14" l="1"/>
  <c r="C103" i="14"/>
  <c r="D103" i="14"/>
  <c r="G103" i="14"/>
  <c r="E103" i="14"/>
  <c r="F103" i="14"/>
  <c r="H103" i="14"/>
  <c r="B105" i="13"/>
  <c r="C105" i="13"/>
  <c r="D105" i="13"/>
  <c r="F105" i="13"/>
  <c r="H105" i="13"/>
  <c r="G105" i="13"/>
  <c r="E105" i="13"/>
  <c r="A104" i="14" a="1"/>
  <c r="A104" i="14" s="1"/>
  <c r="A106" i="13" a="1"/>
  <c r="A106" i="13" s="1"/>
  <c r="B104" i="14" l="1"/>
  <c r="C104" i="14"/>
  <c r="D104" i="14"/>
  <c r="E104" i="14"/>
  <c r="F104" i="14"/>
  <c r="G104" i="14"/>
  <c r="H104" i="14"/>
  <c r="B106" i="13"/>
  <c r="C106" i="13"/>
  <c r="D106" i="13"/>
  <c r="H106" i="13"/>
  <c r="E106" i="13"/>
  <c r="F106" i="13"/>
  <c r="G106" i="13"/>
  <c r="A105" i="14" a="1"/>
  <c r="A105" i="14" s="1"/>
  <c r="A107" i="13" a="1"/>
  <c r="A107" i="13" s="1"/>
  <c r="C105" i="14" l="1"/>
  <c r="D105" i="14"/>
  <c r="G105" i="14"/>
  <c r="B105" i="14"/>
  <c r="F105" i="14"/>
  <c r="H105" i="14"/>
  <c r="E105" i="14"/>
  <c r="B107" i="13"/>
  <c r="C107" i="13"/>
  <c r="D107" i="13"/>
  <c r="F107" i="13"/>
  <c r="H107" i="13"/>
  <c r="E107" i="13"/>
  <c r="G107" i="13"/>
  <c r="A106" i="14" a="1"/>
  <c r="A106" i="14" s="1"/>
  <c r="A108" i="13" a="1"/>
  <c r="A108" i="13" s="1"/>
  <c r="B106" i="14" l="1"/>
  <c r="C106" i="14"/>
  <c r="D106" i="14"/>
  <c r="E106" i="14"/>
  <c r="F106" i="14"/>
  <c r="G106" i="14"/>
  <c r="H106" i="14"/>
  <c r="B108" i="13"/>
  <c r="C108" i="13"/>
  <c r="D108" i="13"/>
  <c r="H108" i="13"/>
  <c r="G108" i="13"/>
  <c r="E108" i="13"/>
  <c r="F108" i="13"/>
  <c r="A107" i="14" a="1"/>
  <c r="A107" i="14" s="1"/>
  <c r="A109" i="13" a="1"/>
  <c r="A109" i="13" s="1"/>
  <c r="B107" i="14" l="1"/>
  <c r="G107" i="14"/>
  <c r="C107" i="14"/>
  <c r="H107" i="14"/>
  <c r="D107" i="14"/>
  <c r="E107" i="14"/>
  <c r="F107" i="14"/>
  <c r="D109" i="13"/>
  <c r="B109" i="13"/>
  <c r="F109" i="13"/>
  <c r="H109" i="13"/>
  <c r="C109" i="13"/>
  <c r="E109" i="13"/>
  <c r="G109" i="13"/>
  <c r="A108" i="14" a="1"/>
  <c r="A108" i="14" s="1"/>
  <c r="A110" i="13" a="1"/>
  <c r="A110" i="13" s="1"/>
  <c r="B108" i="14" l="1"/>
  <c r="C108" i="14"/>
  <c r="D108" i="14"/>
  <c r="E108" i="14"/>
  <c r="F108" i="14"/>
  <c r="G108" i="14"/>
  <c r="H108" i="14"/>
  <c r="B110" i="13"/>
  <c r="C110" i="13"/>
  <c r="D110" i="13"/>
  <c r="H110" i="13"/>
  <c r="E110" i="13"/>
  <c r="F110" i="13"/>
  <c r="G110" i="13"/>
  <c r="A109" i="14" a="1"/>
  <c r="A109" i="14" s="1"/>
  <c r="A111" i="13" a="1"/>
  <c r="A111" i="13" s="1"/>
  <c r="B109" i="14" l="1"/>
  <c r="C109" i="14"/>
  <c r="D109" i="14"/>
  <c r="G109" i="14"/>
  <c r="E109" i="14"/>
  <c r="F109" i="14"/>
  <c r="H109" i="14"/>
  <c r="B111" i="13"/>
  <c r="C111" i="13"/>
  <c r="D111" i="13"/>
  <c r="F111" i="13"/>
  <c r="H111" i="13"/>
  <c r="E111" i="13"/>
  <c r="G111" i="13"/>
  <c r="A110" i="14" a="1"/>
  <c r="A110" i="14" s="1"/>
  <c r="A112" i="13" a="1"/>
  <c r="A112" i="13" s="1"/>
  <c r="D110" i="14" l="1"/>
  <c r="B110" i="14"/>
  <c r="C110" i="14"/>
  <c r="E110" i="14"/>
  <c r="F110" i="14"/>
  <c r="G110" i="14"/>
  <c r="H110" i="14"/>
  <c r="C112" i="13"/>
  <c r="D112" i="13"/>
  <c r="B112" i="13"/>
  <c r="H112" i="13"/>
  <c r="E112" i="13"/>
  <c r="F112" i="13"/>
  <c r="G112" i="13"/>
  <c r="A111" i="14" a="1"/>
  <c r="A111" i="14" s="1"/>
  <c r="A113" i="13" a="1"/>
  <c r="A113" i="13" s="1"/>
  <c r="B111" i="14" l="1"/>
  <c r="C111" i="14"/>
  <c r="D111" i="14"/>
  <c r="G111" i="14"/>
  <c r="E111" i="14"/>
  <c r="F111" i="14"/>
  <c r="H111" i="14"/>
  <c r="B113" i="13"/>
  <c r="C113" i="13"/>
  <c r="D113" i="13"/>
  <c r="F113" i="13"/>
  <c r="H113" i="13"/>
  <c r="E113" i="13"/>
  <c r="G113" i="13"/>
  <c r="A112" i="14" a="1"/>
  <c r="A112" i="14" s="1"/>
  <c r="A114" i="13" a="1"/>
  <c r="A114" i="13" s="1"/>
  <c r="B112" i="14" l="1"/>
  <c r="C112" i="14"/>
  <c r="D112" i="14"/>
  <c r="F112" i="14"/>
  <c r="G112" i="14"/>
  <c r="H112" i="14"/>
  <c r="E112" i="14"/>
  <c r="B114" i="13"/>
  <c r="C114" i="13"/>
  <c r="D114" i="13"/>
  <c r="H114" i="13"/>
  <c r="E114" i="13"/>
  <c r="F114" i="13"/>
  <c r="G114" i="13"/>
  <c r="A113" i="14" a="1"/>
  <c r="A113" i="14" s="1"/>
  <c r="A115" i="13" a="1"/>
  <c r="A115" i="13" s="1"/>
  <c r="C113" i="14" l="1"/>
  <c r="D113" i="14"/>
  <c r="G113" i="14"/>
  <c r="B113" i="14"/>
  <c r="E113" i="14"/>
  <c r="F113" i="14"/>
  <c r="H113" i="14"/>
  <c r="B115" i="13"/>
  <c r="C115" i="13"/>
  <c r="D115" i="13"/>
  <c r="F115" i="13"/>
  <c r="H115" i="13"/>
  <c r="E115" i="13"/>
  <c r="G115" i="13"/>
  <c r="A114" i="14" a="1"/>
  <c r="A114" i="14" s="1"/>
  <c r="A116" i="13" a="1"/>
  <c r="A116" i="13" s="1"/>
  <c r="B114" i="14" l="1"/>
  <c r="C114" i="14"/>
  <c r="D114" i="14"/>
  <c r="G114" i="14"/>
  <c r="H114" i="14"/>
  <c r="E114" i="14"/>
  <c r="F114" i="14"/>
  <c r="B116" i="13"/>
  <c r="C116" i="13"/>
  <c r="D116" i="13"/>
  <c r="H116" i="13"/>
  <c r="E116" i="13"/>
  <c r="F116" i="13"/>
  <c r="G116" i="13"/>
  <c r="A115" i="14" a="1"/>
  <c r="A115" i="14" s="1"/>
  <c r="A117" i="13" a="1"/>
  <c r="A117" i="13" s="1"/>
  <c r="B115" i="14" l="1"/>
  <c r="G115" i="14"/>
  <c r="C115" i="14"/>
  <c r="D115" i="14"/>
  <c r="E115" i="14"/>
  <c r="F115" i="14"/>
  <c r="H115" i="14"/>
  <c r="D117" i="13"/>
  <c r="B117" i="13"/>
  <c r="F117" i="13"/>
  <c r="C117" i="13"/>
  <c r="H117" i="13"/>
  <c r="E117" i="13"/>
  <c r="G117" i="13"/>
  <c r="A116" i="14" a="1"/>
  <c r="A116" i="14" s="1"/>
  <c r="A118" i="13" a="1"/>
  <c r="A118" i="13" s="1"/>
  <c r="B116" i="14" l="1"/>
  <c r="C116" i="14"/>
  <c r="D116" i="14"/>
  <c r="H116" i="14"/>
  <c r="E116" i="14"/>
  <c r="F116" i="14"/>
  <c r="G116" i="14"/>
  <c r="B118" i="13"/>
  <c r="C118" i="13"/>
  <c r="D118" i="13"/>
  <c r="H118" i="13"/>
  <c r="F118" i="13"/>
  <c r="G118" i="13"/>
  <c r="E118" i="13"/>
  <c r="A117" i="14" a="1"/>
  <c r="A117" i="14" s="1"/>
  <c r="A119" i="13" a="1"/>
  <c r="A119" i="13" s="1"/>
  <c r="B117" i="14" l="1"/>
  <c r="C117" i="14"/>
  <c r="D117" i="14"/>
  <c r="G117" i="14"/>
  <c r="E117" i="14"/>
  <c r="F117" i="14"/>
  <c r="H117" i="14"/>
  <c r="A120" i="13" a="1"/>
  <c r="A120" i="13" s="1"/>
  <c r="A121" i="13" s="1" a="1"/>
  <c r="A121" i="13" s="1"/>
  <c r="B119" i="13"/>
  <c r="C119" i="13"/>
  <c r="D119" i="13"/>
  <c r="H119" i="13"/>
  <c r="E119" i="13"/>
  <c r="F119" i="13"/>
  <c r="G119" i="13"/>
  <c r="A118" i="14" a="1"/>
  <c r="A118" i="14" s="1"/>
  <c r="D118" i="14" l="1"/>
  <c r="B118" i="14"/>
  <c r="E118" i="14"/>
  <c r="C118" i="14"/>
  <c r="F118" i="14"/>
  <c r="G118" i="14"/>
  <c r="H118" i="14"/>
  <c r="B121" i="13"/>
  <c r="C121" i="13"/>
  <c r="D121" i="13"/>
  <c r="H121" i="13"/>
  <c r="E121" i="13"/>
  <c r="F121" i="13"/>
  <c r="G121" i="13"/>
  <c r="C120" i="13"/>
  <c r="D120" i="13"/>
  <c r="B120" i="13"/>
  <c r="H120" i="13"/>
  <c r="E120" i="13"/>
  <c r="F120" i="13"/>
  <c r="G120" i="13"/>
  <c r="A119" i="14" a="1"/>
  <c r="A119" i="14" s="1"/>
  <c r="A122" i="13" a="1"/>
  <c r="A122" i="13" s="1"/>
  <c r="B119" i="14" l="1"/>
  <c r="C119" i="14"/>
  <c r="D119" i="14"/>
  <c r="G119" i="14"/>
  <c r="E119" i="14"/>
  <c r="F119" i="14"/>
  <c r="H119" i="14"/>
  <c r="B122" i="13"/>
  <c r="C122" i="13"/>
  <c r="D122" i="13"/>
  <c r="H122" i="13"/>
  <c r="E122" i="13"/>
  <c r="F122" i="13"/>
  <c r="G122" i="13"/>
  <c r="A120" i="14" a="1"/>
  <c r="A120" i="14" s="1"/>
  <c r="A123" i="13" a="1"/>
  <c r="A123" i="13" s="1"/>
  <c r="B120" i="14" l="1"/>
  <c r="C120" i="14"/>
  <c r="D120" i="14"/>
  <c r="E120" i="14"/>
  <c r="F120" i="14"/>
  <c r="G120" i="14"/>
  <c r="H120" i="14"/>
  <c r="B123" i="13"/>
  <c r="C123" i="13"/>
  <c r="D123" i="13"/>
  <c r="H123" i="13"/>
  <c r="G123" i="13"/>
  <c r="E123" i="13"/>
  <c r="F123" i="13"/>
  <c r="A121" i="14" a="1"/>
  <c r="A121" i="14" s="1"/>
  <c r="A124" i="13" a="1"/>
  <c r="A124" i="13" s="1"/>
  <c r="C121" i="14" l="1"/>
  <c r="D121" i="14"/>
  <c r="G121" i="14"/>
  <c r="B121" i="14"/>
  <c r="F121" i="14"/>
  <c r="H121" i="14"/>
  <c r="E121" i="14"/>
  <c r="B124" i="13"/>
  <c r="C124" i="13"/>
  <c r="D124" i="13"/>
  <c r="H124" i="13"/>
  <c r="E124" i="13"/>
  <c r="F124" i="13"/>
  <c r="G124" i="13"/>
  <c r="A122" i="14" a="1"/>
  <c r="A122" i="14" s="1"/>
  <c r="A125" i="13" a="1"/>
  <c r="A125" i="13" s="1"/>
  <c r="B122" i="14" l="1"/>
  <c r="C122" i="14"/>
  <c r="D122" i="14"/>
  <c r="E122" i="14"/>
  <c r="F122" i="14"/>
  <c r="G122" i="14"/>
  <c r="H122" i="14"/>
  <c r="D125" i="13"/>
  <c r="B125" i="13"/>
  <c r="H125" i="13"/>
  <c r="C125" i="13"/>
  <c r="E125" i="13"/>
  <c r="F125" i="13"/>
  <c r="G125" i="13"/>
  <c r="A123" i="14" a="1"/>
  <c r="A123" i="14" s="1"/>
  <c r="A126" i="13" a="1"/>
  <c r="A126" i="13" s="1"/>
  <c r="B123" i="14" l="1"/>
  <c r="C123" i="14"/>
  <c r="D123" i="14"/>
  <c r="G123" i="14"/>
  <c r="H123" i="14"/>
  <c r="E123" i="14"/>
  <c r="F123" i="14"/>
  <c r="B126" i="13"/>
  <c r="C126" i="13"/>
  <c r="D126" i="13"/>
  <c r="H126" i="13"/>
  <c r="F126" i="13"/>
  <c r="G126" i="13"/>
  <c r="E126" i="13"/>
  <c r="A124" i="14" a="1"/>
  <c r="A124" i="14" s="1"/>
  <c r="A127" i="13" a="1"/>
  <c r="A127" i="13" s="1"/>
  <c r="B124" i="14" l="1"/>
  <c r="C124" i="14"/>
  <c r="D124" i="14"/>
  <c r="E124" i="14"/>
  <c r="F124" i="14"/>
  <c r="G124" i="14"/>
  <c r="H124" i="14"/>
  <c r="B127" i="13"/>
  <c r="C127" i="13"/>
  <c r="D127" i="13"/>
  <c r="H127" i="13"/>
  <c r="E127" i="13"/>
  <c r="F127" i="13"/>
  <c r="G127" i="13"/>
  <c r="A125" i="14" a="1"/>
  <c r="A125" i="14" s="1"/>
  <c r="A128" i="13" a="1"/>
  <c r="A128" i="13" s="1"/>
  <c r="B125" i="14" l="1"/>
  <c r="C125" i="14"/>
  <c r="D125" i="14"/>
  <c r="G125" i="14"/>
  <c r="H125" i="14"/>
  <c r="E125" i="14"/>
  <c r="F125" i="14"/>
  <c r="C128" i="13"/>
  <c r="D128" i="13"/>
  <c r="B128" i="13"/>
  <c r="H128" i="13"/>
  <c r="E128" i="13"/>
  <c r="F128" i="13"/>
  <c r="G128" i="13"/>
  <c r="A126" i="14" a="1"/>
  <c r="A126" i="14" s="1"/>
  <c r="A129" i="13" a="1"/>
  <c r="A129" i="13" s="1"/>
  <c r="D126" i="14" l="1"/>
  <c r="B126" i="14"/>
  <c r="C126" i="14"/>
  <c r="E126" i="14"/>
  <c r="F126" i="14"/>
  <c r="G126" i="14"/>
  <c r="H126" i="14"/>
  <c r="B129" i="13"/>
  <c r="C129" i="13"/>
  <c r="D129" i="13"/>
  <c r="E129" i="13"/>
  <c r="F129" i="13"/>
  <c r="G129" i="13"/>
  <c r="H129" i="13"/>
  <c r="A127" i="14" a="1"/>
  <c r="A127" i="14" s="1"/>
  <c r="A130" i="13" a="1"/>
  <c r="A130" i="13" s="1"/>
  <c r="B127" i="14" l="1"/>
  <c r="C127" i="14"/>
  <c r="D127" i="14"/>
  <c r="G127" i="14"/>
  <c r="H127" i="14"/>
  <c r="E127" i="14"/>
  <c r="F127" i="14"/>
  <c r="B130" i="13"/>
  <c r="C130" i="13"/>
  <c r="D130" i="13"/>
  <c r="H130" i="13"/>
  <c r="E130" i="13"/>
  <c r="F130" i="13"/>
  <c r="G130" i="13"/>
  <c r="A128" i="14" a="1"/>
  <c r="A128" i="14" s="1"/>
  <c r="A131" i="13" a="1"/>
  <c r="A131" i="13" s="1"/>
  <c r="B128" i="14" l="1"/>
  <c r="C128" i="14"/>
  <c r="D128" i="14"/>
  <c r="E128" i="14"/>
  <c r="F128" i="14"/>
  <c r="G128" i="14"/>
  <c r="H128" i="14"/>
  <c r="B131" i="13"/>
  <c r="C131" i="13"/>
  <c r="D131" i="13"/>
  <c r="F131" i="13"/>
  <c r="G131" i="13"/>
  <c r="H131" i="13"/>
  <c r="E131" i="13"/>
  <c r="A129" i="14" a="1"/>
  <c r="A129" i="14" s="1"/>
  <c r="A132" i="13" a="1"/>
  <c r="A132" i="13" s="1"/>
  <c r="C129" i="14" l="1"/>
  <c r="D129" i="14"/>
  <c r="G129" i="14"/>
  <c r="H129" i="14"/>
  <c r="B129" i="14"/>
  <c r="E129" i="14"/>
  <c r="F129" i="14"/>
  <c r="B132" i="13"/>
  <c r="C132" i="13"/>
  <c r="D132" i="13"/>
  <c r="H132" i="13"/>
  <c r="E132" i="13"/>
  <c r="F132" i="13"/>
  <c r="G132" i="13"/>
  <c r="A130" i="14" a="1"/>
  <c r="A130" i="14" s="1"/>
  <c r="A133" i="13" a="1"/>
  <c r="A133" i="13" s="1"/>
  <c r="B130" i="14" l="1"/>
  <c r="C130" i="14"/>
  <c r="D130" i="14"/>
  <c r="E130" i="14"/>
  <c r="F130" i="14"/>
  <c r="G130" i="14"/>
  <c r="H130" i="14"/>
  <c r="D133" i="13"/>
  <c r="B133" i="13"/>
  <c r="C133" i="13"/>
  <c r="G133" i="13"/>
  <c r="H133" i="13"/>
  <c r="E133" i="13"/>
  <c r="F133" i="13"/>
  <c r="A131" i="14" a="1"/>
  <c r="A131" i="14" s="1"/>
  <c r="A134" i="13" a="1"/>
  <c r="A134" i="13" s="1"/>
  <c r="B131" i="14" l="1"/>
  <c r="C131" i="14"/>
  <c r="D131" i="14"/>
  <c r="G131" i="14"/>
  <c r="H131" i="14"/>
  <c r="E131" i="14"/>
  <c r="F131" i="14"/>
  <c r="B134" i="13"/>
  <c r="C134" i="13"/>
  <c r="D134" i="13"/>
  <c r="H134" i="13"/>
  <c r="E134" i="13"/>
  <c r="F134" i="13"/>
  <c r="G134" i="13"/>
  <c r="A132" i="14" a="1"/>
  <c r="A132" i="14" s="1"/>
  <c r="A135" i="13" a="1"/>
  <c r="A135" i="13" s="1"/>
  <c r="B132" i="14" l="1"/>
  <c r="C132" i="14"/>
  <c r="D132" i="14"/>
  <c r="E132" i="14"/>
  <c r="F132" i="14"/>
  <c r="G132" i="14"/>
  <c r="H132" i="14"/>
  <c r="B135" i="13"/>
  <c r="C135" i="13"/>
  <c r="D135" i="13"/>
  <c r="H135" i="13"/>
  <c r="E135" i="13"/>
  <c r="F135" i="13"/>
  <c r="G135" i="13"/>
  <c r="A133" i="14" a="1"/>
  <c r="A133" i="14" s="1"/>
  <c r="A136" i="13" a="1"/>
  <c r="A136" i="13" s="1"/>
  <c r="B133" i="14" l="1"/>
  <c r="C133" i="14"/>
  <c r="D133" i="14"/>
  <c r="G133" i="14"/>
  <c r="H133" i="14"/>
  <c r="E133" i="14"/>
  <c r="F133" i="14"/>
  <c r="C136" i="13"/>
  <c r="D136" i="13"/>
  <c r="B136" i="13"/>
  <c r="E136" i="13"/>
  <c r="F136" i="13"/>
  <c r="G136" i="13"/>
  <c r="H136" i="13"/>
  <c r="A134" i="14" a="1"/>
  <c r="A134" i="14" s="1"/>
  <c r="A137" i="13" a="1"/>
  <c r="A137" i="13" s="1"/>
  <c r="D134" i="14" l="1"/>
  <c r="B134" i="14"/>
  <c r="C134" i="14"/>
  <c r="E134" i="14"/>
  <c r="F134" i="14"/>
  <c r="G134" i="14"/>
  <c r="H134" i="14"/>
  <c r="B137" i="13"/>
  <c r="C137" i="13"/>
  <c r="D137" i="13"/>
  <c r="H137" i="13"/>
  <c r="E137" i="13"/>
  <c r="F137" i="13"/>
  <c r="G137" i="13"/>
  <c r="A135" i="14" a="1"/>
  <c r="A135" i="14" s="1"/>
  <c r="A138" i="13" a="1"/>
  <c r="A138" i="13" s="1"/>
  <c r="B135" i="14" l="1"/>
  <c r="C135" i="14"/>
  <c r="D135" i="14"/>
  <c r="G135" i="14"/>
  <c r="H135" i="14"/>
  <c r="E135" i="14"/>
  <c r="F135" i="14"/>
  <c r="B138" i="13"/>
  <c r="C138" i="13"/>
  <c r="D138" i="13"/>
  <c r="E138" i="13"/>
  <c r="F138" i="13"/>
  <c r="G138" i="13"/>
  <c r="H138" i="13"/>
  <c r="A136" i="14" a="1"/>
  <c r="A136" i="14" s="1"/>
  <c r="A139" i="13" a="1"/>
  <c r="A139" i="13" s="1"/>
  <c r="B136" i="14" l="1"/>
  <c r="C136" i="14"/>
  <c r="D136" i="14"/>
  <c r="E136" i="14"/>
  <c r="F136" i="14"/>
  <c r="G136" i="14"/>
  <c r="H136" i="14"/>
  <c r="B139" i="13"/>
  <c r="C139" i="13"/>
  <c r="D139" i="13"/>
  <c r="H139" i="13"/>
  <c r="E139" i="13"/>
  <c r="F139" i="13"/>
  <c r="G139" i="13"/>
  <c r="A137" i="14" a="1"/>
  <c r="A137" i="14" s="1"/>
  <c r="A140" i="13" a="1"/>
  <c r="A140" i="13" s="1"/>
  <c r="C137" i="14" l="1"/>
  <c r="D137" i="14"/>
  <c r="B137" i="14"/>
  <c r="G137" i="14"/>
  <c r="H137" i="14"/>
  <c r="E137" i="14"/>
  <c r="F137" i="14"/>
  <c r="B140" i="13"/>
  <c r="C140" i="13"/>
  <c r="D140" i="13"/>
  <c r="E140" i="13"/>
  <c r="F140" i="13"/>
  <c r="G140" i="13"/>
  <c r="H140" i="13"/>
  <c r="A138" i="14" a="1"/>
  <c r="A138" i="14" s="1"/>
  <c r="A141" i="13" a="1"/>
  <c r="A141" i="13" s="1"/>
  <c r="B138" i="14" l="1"/>
  <c r="C138" i="14"/>
  <c r="D138" i="14"/>
  <c r="E138" i="14"/>
  <c r="F138" i="14"/>
  <c r="G138" i="14"/>
  <c r="H138" i="14"/>
  <c r="D141" i="13"/>
  <c r="B141" i="13"/>
  <c r="C141" i="13"/>
  <c r="H141" i="13"/>
  <c r="E141" i="13"/>
  <c r="F141" i="13"/>
  <c r="G141" i="13"/>
  <c r="A139" i="14" a="1"/>
  <c r="A139" i="14" s="1"/>
  <c r="A142" i="13" a="1"/>
  <c r="A142" i="13" s="1"/>
  <c r="B139" i="14" l="1"/>
  <c r="C139" i="14"/>
  <c r="G139" i="14"/>
  <c r="H139" i="14"/>
  <c r="E139" i="14"/>
  <c r="D139" i="14"/>
  <c r="F139" i="14"/>
  <c r="B142" i="13"/>
  <c r="C142" i="13"/>
  <c r="D142" i="13"/>
  <c r="E142" i="13"/>
  <c r="F142" i="13"/>
  <c r="G142" i="13"/>
  <c r="H142" i="13"/>
  <c r="A140" i="14" a="1"/>
  <c r="A140" i="14" s="1"/>
  <c r="A143" i="13" a="1"/>
  <c r="A143" i="13" s="1"/>
  <c r="B140" i="14" l="1"/>
  <c r="C140" i="14"/>
  <c r="D140" i="14"/>
  <c r="E140" i="14"/>
  <c r="F140" i="14"/>
  <c r="G140" i="14"/>
  <c r="H140" i="14"/>
  <c r="B143" i="13"/>
  <c r="C143" i="13"/>
  <c r="D143" i="13"/>
  <c r="H143" i="13"/>
  <c r="E143" i="13"/>
  <c r="F143" i="13"/>
  <c r="G143" i="13"/>
  <c r="A141" i="14" a="1"/>
  <c r="A141" i="14" s="1"/>
  <c r="A144" i="13" a="1"/>
  <c r="A144" i="13" s="1"/>
  <c r="B141" i="14" l="1"/>
  <c r="C141" i="14"/>
  <c r="D141" i="14"/>
  <c r="G141" i="14"/>
  <c r="H141" i="14"/>
  <c r="E141" i="14"/>
  <c r="F141" i="14"/>
  <c r="C144" i="13"/>
  <c r="D144" i="13"/>
  <c r="B144" i="13"/>
  <c r="E144" i="13"/>
  <c r="F144" i="13"/>
  <c r="G144" i="13"/>
  <c r="H144" i="13"/>
  <c r="A142" i="14" a="1"/>
  <c r="A142" i="14" s="1"/>
  <c r="A145" i="13" a="1"/>
  <c r="A145" i="13" s="1"/>
  <c r="D142" i="14" l="1"/>
  <c r="B142" i="14"/>
  <c r="C142" i="14"/>
  <c r="E142" i="14"/>
  <c r="F142" i="14"/>
  <c r="G142" i="14"/>
  <c r="H142" i="14"/>
  <c r="B145" i="13"/>
  <c r="C145" i="13"/>
  <c r="D145" i="13"/>
  <c r="H145" i="13"/>
  <c r="E145" i="13"/>
  <c r="F145" i="13"/>
  <c r="G145" i="13"/>
  <c r="A143" i="14" a="1"/>
  <c r="A143" i="14" s="1"/>
  <c r="A146" i="13" a="1"/>
  <c r="A146" i="13" s="1"/>
  <c r="B143" i="14" l="1"/>
  <c r="C143" i="14"/>
  <c r="D143" i="14"/>
  <c r="G143" i="14"/>
  <c r="H143" i="14"/>
  <c r="E143" i="14"/>
  <c r="F143" i="14"/>
  <c r="B146" i="13"/>
  <c r="C146" i="13"/>
  <c r="D146" i="13"/>
  <c r="E146" i="13"/>
  <c r="F146" i="13"/>
  <c r="G146" i="13"/>
  <c r="H146" i="13"/>
  <c r="A144" i="14" a="1"/>
  <c r="A144" i="14" s="1"/>
  <c r="A147" i="13" a="1"/>
  <c r="A147" i="13" s="1"/>
  <c r="B144" i="14" l="1"/>
  <c r="C144" i="14"/>
  <c r="D144" i="14"/>
  <c r="E144" i="14"/>
  <c r="F144" i="14"/>
  <c r="G144" i="14"/>
  <c r="H144" i="14"/>
  <c r="B147" i="13"/>
  <c r="C147" i="13"/>
  <c r="D147" i="13"/>
  <c r="H147" i="13"/>
  <c r="E147" i="13"/>
  <c r="F147" i="13"/>
  <c r="G147" i="13"/>
  <c r="A145" i="14" a="1"/>
  <c r="A145" i="14" s="1"/>
  <c r="A148" i="13" a="1"/>
  <c r="A148" i="13" s="1"/>
  <c r="C145" i="14" l="1"/>
  <c r="D145" i="14"/>
  <c r="B145" i="14"/>
  <c r="G145" i="14"/>
  <c r="H145" i="14"/>
  <c r="E145" i="14"/>
  <c r="F145" i="14"/>
  <c r="B148" i="13"/>
  <c r="C148" i="13"/>
  <c r="D148" i="13"/>
  <c r="E148" i="13"/>
  <c r="F148" i="13"/>
  <c r="G148" i="13"/>
  <c r="H148" i="13"/>
  <c r="A146" i="14" a="1"/>
  <c r="A146" i="14" s="1"/>
  <c r="A149" i="13" a="1"/>
  <c r="A149" i="13" s="1"/>
  <c r="B146" i="14" l="1"/>
  <c r="C146" i="14"/>
  <c r="D146" i="14"/>
  <c r="E146" i="14"/>
  <c r="F146" i="14"/>
  <c r="G146" i="14"/>
  <c r="H146" i="14"/>
  <c r="D149" i="13"/>
  <c r="B149" i="13"/>
  <c r="C149" i="13"/>
  <c r="H149" i="13"/>
  <c r="E149" i="13"/>
  <c r="F149" i="13"/>
  <c r="G149" i="13"/>
  <c r="A147" i="14" a="1"/>
  <c r="A147" i="14" s="1"/>
  <c r="A150" i="13" a="1"/>
  <c r="A150" i="13" s="1"/>
  <c r="B147" i="14" l="1"/>
  <c r="C147" i="14"/>
  <c r="D147" i="14"/>
  <c r="G147" i="14"/>
  <c r="H147" i="14"/>
  <c r="E147" i="14"/>
  <c r="F147" i="14"/>
  <c r="B150" i="13"/>
  <c r="C150" i="13"/>
  <c r="D150" i="13"/>
  <c r="E150" i="13"/>
  <c r="F150" i="13"/>
  <c r="G150" i="13"/>
  <c r="H150" i="13"/>
  <c r="A148" i="14" a="1"/>
  <c r="A148" i="14" s="1"/>
  <c r="A151" i="13" a="1"/>
  <c r="A151" i="13" s="1"/>
  <c r="B148" i="14" l="1"/>
  <c r="C148" i="14"/>
  <c r="D148" i="14"/>
  <c r="E148" i="14"/>
  <c r="F148" i="14"/>
  <c r="G148" i="14"/>
  <c r="H148" i="14"/>
  <c r="B151" i="13"/>
  <c r="C151" i="13"/>
  <c r="D151" i="13"/>
  <c r="H151" i="13"/>
  <c r="E151" i="13"/>
  <c r="F151" i="13"/>
  <c r="G151" i="13"/>
  <c r="A149" i="14" a="1"/>
  <c r="A149" i="14" s="1"/>
  <c r="A152" i="13" a="1"/>
  <c r="A152" i="13" s="1"/>
  <c r="B149" i="14" l="1"/>
  <c r="C149" i="14"/>
  <c r="D149" i="14"/>
  <c r="G149" i="14"/>
  <c r="H149" i="14"/>
  <c r="E149" i="14"/>
  <c r="F149" i="14"/>
  <c r="C152" i="13"/>
  <c r="D152" i="13"/>
  <c r="B152" i="13"/>
  <c r="E152" i="13"/>
  <c r="F152" i="13"/>
  <c r="G152" i="13"/>
  <c r="H152" i="13"/>
  <c r="A150" i="14" a="1"/>
  <c r="A150" i="14" s="1"/>
  <c r="A153" i="13" a="1"/>
  <c r="A153" i="13" s="1"/>
  <c r="D150" i="14" l="1"/>
  <c r="B150" i="14"/>
  <c r="C150" i="14"/>
  <c r="E150" i="14"/>
  <c r="F150" i="14"/>
  <c r="G150" i="14"/>
  <c r="H150" i="14"/>
  <c r="B153" i="13"/>
  <c r="C153" i="13"/>
  <c r="D153" i="13"/>
  <c r="H153" i="13"/>
  <c r="E153" i="13"/>
  <c r="F153" i="13"/>
  <c r="G153" i="13"/>
  <c r="A151" i="14" a="1"/>
  <c r="A151" i="14" s="1"/>
  <c r="A154" i="13" a="1"/>
  <c r="A154" i="13" s="1"/>
  <c r="B151" i="14" l="1"/>
  <c r="C151" i="14"/>
  <c r="D151" i="14"/>
  <c r="G151" i="14"/>
  <c r="H151" i="14"/>
  <c r="E151" i="14"/>
  <c r="F151" i="14"/>
  <c r="B154" i="13"/>
  <c r="C154" i="13"/>
  <c r="D154" i="13"/>
  <c r="E154" i="13"/>
  <c r="F154" i="13"/>
  <c r="G154" i="13"/>
  <c r="H154" i="13"/>
  <c r="A152" i="14" a="1"/>
  <c r="A152" i="14" s="1"/>
  <c r="A155" i="13" a="1"/>
  <c r="A155" i="13" s="1"/>
  <c r="B152" i="14" l="1"/>
  <c r="C152" i="14"/>
  <c r="D152" i="14"/>
  <c r="E152" i="14"/>
  <c r="F152" i="14"/>
  <c r="G152" i="14"/>
  <c r="H152" i="14"/>
  <c r="B155" i="13"/>
  <c r="C155" i="13"/>
  <c r="D155" i="13"/>
  <c r="H155" i="13"/>
  <c r="E155" i="13"/>
  <c r="F155" i="13"/>
  <c r="G155" i="13"/>
  <c r="A153" i="14" a="1"/>
  <c r="A153" i="14" s="1"/>
  <c r="A156" i="13" a="1"/>
  <c r="A156" i="13" s="1"/>
  <c r="C153" i="14" l="1"/>
  <c r="D153" i="14"/>
  <c r="B153" i="14"/>
  <c r="G153" i="14"/>
  <c r="H153" i="14"/>
  <c r="E153" i="14"/>
  <c r="F153" i="14"/>
  <c r="B156" i="13"/>
  <c r="C156" i="13"/>
  <c r="D156" i="13"/>
  <c r="E156" i="13"/>
  <c r="F156" i="13"/>
  <c r="G156" i="13"/>
  <c r="H156" i="13"/>
  <c r="A154" i="14" a="1"/>
  <c r="A154" i="14" s="1"/>
  <c r="A157" i="13" a="1"/>
  <c r="A157" i="13" s="1"/>
  <c r="B154" i="14" l="1"/>
  <c r="C154" i="14"/>
  <c r="D154" i="14"/>
  <c r="E154" i="14"/>
  <c r="F154" i="14"/>
  <c r="G154" i="14"/>
  <c r="H154" i="14"/>
  <c r="D157" i="13"/>
  <c r="B157" i="13"/>
  <c r="C157" i="13"/>
  <c r="H157" i="13"/>
  <c r="E157" i="13"/>
  <c r="F157" i="13"/>
  <c r="G157" i="13"/>
  <c r="A155" i="14" a="1"/>
  <c r="A155" i="14" s="1"/>
  <c r="A158" i="13" a="1"/>
  <c r="A158" i="13" s="1"/>
  <c r="B155" i="14" l="1"/>
  <c r="C155" i="14"/>
  <c r="D155" i="14"/>
  <c r="G155" i="14"/>
  <c r="H155" i="14"/>
  <c r="E155" i="14"/>
  <c r="F155" i="14"/>
  <c r="B158" i="13"/>
  <c r="C158" i="13"/>
  <c r="D158" i="13"/>
  <c r="E158" i="13"/>
  <c r="F158" i="13"/>
  <c r="G158" i="13"/>
  <c r="H158" i="13"/>
  <c r="A156" i="14" a="1"/>
  <c r="A156" i="14" s="1"/>
  <c r="A159" i="13" a="1"/>
  <c r="A159" i="13" s="1"/>
  <c r="B156" i="14" l="1"/>
  <c r="C156" i="14"/>
  <c r="D156" i="14"/>
  <c r="E156" i="14"/>
  <c r="F156" i="14"/>
  <c r="G156" i="14"/>
  <c r="H156" i="14"/>
  <c r="B159" i="13"/>
  <c r="C159" i="13"/>
  <c r="D159" i="13"/>
  <c r="H159" i="13"/>
  <c r="E159" i="13"/>
  <c r="F159" i="13"/>
  <c r="G159" i="13"/>
  <c r="A157" i="14" a="1"/>
  <c r="A157" i="14" s="1"/>
  <c r="A160" i="13" a="1"/>
  <c r="A160" i="13" s="1"/>
  <c r="B157" i="14" l="1"/>
  <c r="C157" i="14"/>
  <c r="D157" i="14"/>
  <c r="G157" i="14"/>
  <c r="H157" i="14"/>
  <c r="E157" i="14"/>
  <c r="F157" i="14"/>
  <c r="C160" i="13"/>
  <c r="D160" i="13"/>
  <c r="B160" i="13"/>
  <c r="E160" i="13"/>
  <c r="F160" i="13"/>
  <c r="G160" i="13"/>
  <c r="H160" i="13"/>
  <c r="A158" i="14" a="1"/>
  <c r="A158" i="14" s="1"/>
  <c r="A161" i="13" a="1"/>
  <c r="A161" i="13" s="1"/>
  <c r="D158" i="14" l="1"/>
  <c r="B158" i="14"/>
  <c r="C158" i="14"/>
  <c r="E158" i="14"/>
  <c r="F158" i="14"/>
  <c r="G158" i="14"/>
  <c r="H158" i="14"/>
  <c r="B161" i="13"/>
  <c r="C161" i="13"/>
  <c r="D161" i="13"/>
  <c r="H161" i="13"/>
  <c r="E161" i="13"/>
  <c r="F161" i="13"/>
  <c r="G161" i="13"/>
  <c r="A159" i="14" a="1"/>
  <c r="A159" i="14" s="1"/>
  <c r="A162" i="13" a="1"/>
  <c r="A162" i="13" s="1"/>
  <c r="B159" i="14" l="1"/>
  <c r="C159" i="14"/>
  <c r="D159" i="14"/>
  <c r="G159" i="14"/>
  <c r="H159" i="14"/>
  <c r="E159" i="14"/>
  <c r="F159" i="14"/>
  <c r="C162" i="13"/>
  <c r="B162" i="13"/>
  <c r="D162" i="13"/>
  <c r="E162" i="13"/>
  <c r="F162" i="13"/>
  <c r="G162" i="13"/>
  <c r="H162" i="13"/>
  <c r="A160" i="14" a="1"/>
  <c r="A160" i="14" s="1"/>
  <c r="A163" i="13" a="1"/>
  <c r="A163" i="13" s="1"/>
  <c r="B160" i="14" l="1"/>
  <c r="C160" i="14"/>
  <c r="D160" i="14"/>
  <c r="E160" i="14"/>
  <c r="F160" i="14"/>
  <c r="G160" i="14"/>
  <c r="H160" i="14"/>
  <c r="B163" i="13"/>
  <c r="C163" i="13"/>
  <c r="D163" i="13"/>
  <c r="H163" i="13"/>
  <c r="E163" i="13"/>
  <c r="F163" i="13"/>
  <c r="G163" i="13"/>
  <c r="A161" i="14" a="1"/>
  <c r="A161" i="14" s="1"/>
  <c r="A164" i="13" a="1"/>
  <c r="A164" i="13" s="1"/>
  <c r="C161" i="14" l="1"/>
  <c r="D161" i="14"/>
  <c r="G161" i="14"/>
  <c r="B161" i="14"/>
  <c r="H161" i="14"/>
  <c r="F161" i="14"/>
  <c r="E161" i="14"/>
  <c r="B164" i="13"/>
  <c r="C164" i="13"/>
  <c r="D164" i="13"/>
  <c r="E164" i="13"/>
  <c r="F164" i="13"/>
  <c r="G164" i="13"/>
  <c r="H164" i="13"/>
  <c r="A162" i="14" a="1"/>
  <c r="A162" i="14" s="1"/>
  <c r="A165" i="13" a="1"/>
  <c r="A165" i="13" s="1"/>
  <c r="B162" i="14" l="1"/>
  <c r="C162" i="14"/>
  <c r="D162" i="14"/>
  <c r="E162" i="14"/>
  <c r="F162" i="14"/>
  <c r="G162" i="14"/>
  <c r="H162" i="14"/>
  <c r="D165" i="13"/>
  <c r="B165" i="13"/>
  <c r="C165" i="13"/>
  <c r="H165" i="13"/>
  <c r="E165" i="13"/>
  <c r="F165" i="13"/>
  <c r="G165" i="13"/>
  <c r="A163" i="14" a="1"/>
  <c r="A163" i="14" s="1"/>
  <c r="A166" i="13" a="1"/>
  <c r="A166" i="13" s="1"/>
  <c r="B163" i="14" l="1"/>
  <c r="C163" i="14"/>
  <c r="D163" i="14"/>
  <c r="G163" i="14"/>
  <c r="H163" i="14"/>
  <c r="E163" i="14"/>
  <c r="F163" i="14"/>
  <c r="B166" i="13"/>
  <c r="C166" i="13"/>
  <c r="D166" i="13"/>
  <c r="E166" i="13"/>
  <c r="F166" i="13"/>
  <c r="G166" i="13"/>
  <c r="H166" i="13"/>
  <c r="A164" i="14" a="1"/>
  <c r="A164" i="14" s="1"/>
  <c r="A167" i="13" a="1"/>
  <c r="A167" i="13" s="1"/>
  <c r="B164" i="14" l="1"/>
  <c r="C164" i="14"/>
  <c r="D164" i="14"/>
  <c r="E164" i="14"/>
  <c r="F164" i="14"/>
  <c r="G164" i="14"/>
  <c r="H164" i="14"/>
  <c r="B167" i="13"/>
  <c r="D167" i="13"/>
  <c r="C167" i="13"/>
  <c r="H167" i="13"/>
  <c r="E167" i="13"/>
  <c r="F167" i="13"/>
  <c r="G167" i="13"/>
  <c r="A165" i="14" a="1"/>
  <c r="A165" i="14" s="1"/>
  <c r="A168" i="13" a="1"/>
  <c r="A168" i="13" s="1"/>
  <c r="B165" i="14" l="1"/>
  <c r="C165" i="14"/>
  <c r="D165" i="14"/>
  <c r="G165" i="14"/>
  <c r="H165" i="14"/>
  <c r="E165" i="14"/>
  <c r="F165" i="14"/>
  <c r="C168" i="13"/>
  <c r="D168" i="13"/>
  <c r="B168" i="13"/>
  <c r="E168" i="13"/>
  <c r="F168" i="13"/>
  <c r="G168" i="13"/>
  <c r="H168" i="13"/>
  <c r="A166" i="14" a="1"/>
  <c r="A166" i="14" s="1"/>
  <c r="A169" i="13" a="1"/>
  <c r="A169" i="13" s="1"/>
  <c r="D166" i="14" l="1"/>
  <c r="B166" i="14"/>
  <c r="C166" i="14"/>
  <c r="E166" i="14"/>
  <c r="F166" i="14"/>
  <c r="G166" i="14"/>
  <c r="H166" i="14"/>
  <c r="B169" i="13"/>
  <c r="C169" i="13"/>
  <c r="D169" i="13"/>
  <c r="H169" i="13"/>
  <c r="E169" i="13"/>
  <c r="F169" i="13"/>
  <c r="G169" i="13"/>
  <c r="A167" i="14" a="1"/>
  <c r="A167" i="14" s="1"/>
  <c r="A170" i="13" a="1"/>
  <c r="A170" i="13" s="1"/>
  <c r="B167" i="14" l="1"/>
  <c r="C167" i="14"/>
  <c r="D167" i="14"/>
  <c r="G167" i="14"/>
  <c r="H167" i="14"/>
  <c r="E167" i="14"/>
  <c r="F167" i="14"/>
  <c r="C170" i="13"/>
  <c r="B170" i="13"/>
  <c r="D170" i="13"/>
  <c r="E170" i="13"/>
  <c r="F170" i="13"/>
  <c r="G170" i="13"/>
  <c r="H170" i="13"/>
  <c r="A168" i="14" a="1"/>
  <c r="A168" i="14" s="1"/>
  <c r="A171" i="13" a="1"/>
  <c r="A171" i="13" s="1"/>
  <c r="B168" i="14" l="1"/>
  <c r="C168" i="14"/>
  <c r="D168" i="14"/>
  <c r="E168" i="14"/>
  <c r="F168" i="14"/>
  <c r="G168" i="14"/>
  <c r="H168" i="14"/>
  <c r="B171" i="13"/>
  <c r="C171" i="13"/>
  <c r="D171" i="13"/>
  <c r="H171" i="13"/>
  <c r="E171" i="13"/>
  <c r="F171" i="13"/>
  <c r="G171" i="13"/>
  <c r="A169" i="14" a="1"/>
  <c r="A169" i="14" s="1"/>
  <c r="A172" i="13" a="1"/>
  <c r="A172" i="13" s="1"/>
  <c r="C169" i="14" l="1"/>
  <c r="D169" i="14"/>
  <c r="B169" i="14"/>
  <c r="G169" i="14"/>
  <c r="H169" i="14"/>
  <c r="F169" i="14"/>
  <c r="E169" i="14"/>
  <c r="B172" i="13"/>
  <c r="C172" i="13"/>
  <c r="D172" i="13"/>
  <c r="E172" i="13"/>
  <c r="F172" i="13"/>
  <c r="G172" i="13"/>
  <c r="H172" i="13"/>
  <c r="A170" i="14" a="1"/>
  <c r="A170" i="14" s="1"/>
  <c r="A173" i="13" a="1"/>
  <c r="A173" i="13" s="1"/>
  <c r="B170" i="14" l="1"/>
  <c r="C170" i="14"/>
  <c r="D170" i="14"/>
  <c r="E170" i="14"/>
  <c r="F170" i="14"/>
  <c r="G170" i="14"/>
  <c r="H170" i="14"/>
  <c r="D173" i="13"/>
  <c r="B173" i="13"/>
  <c r="C173" i="13"/>
  <c r="H173" i="13"/>
  <c r="E173" i="13"/>
  <c r="F173" i="13"/>
  <c r="G173" i="13"/>
  <c r="A171" i="14" a="1"/>
  <c r="A171" i="14" s="1"/>
  <c r="A174" i="13" a="1"/>
  <c r="A174" i="13" s="1"/>
  <c r="B171" i="14" l="1"/>
  <c r="C171" i="14"/>
  <c r="G171" i="14"/>
  <c r="H171" i="14"/>
  <c r="D171" i="14"/>
  <c r="E171" i="14"/>
  <c r="F171" i="14"/>
  <c r="B174" i="13"/>
  <c r="C174" i="13"/>
  <c r="D174" i="13"/>
  <c r="E174" i="13"/>
  <c r="F174" i="13"/>
  <c r="G174" i="13"/>
  <c r="H174" i="13"/>
  <c r="A172" i="14" a="1"/>
  <c r="A172" i="14" s="1"/>
  <c r="A175" i="13" a="1"/>
  <c r="A175" i="13" s="1"/>
  <c r="B172" i="14" l="1"/>
  <c r="C172" i="14"/>
  <c r="D172" i="14"/>
  <c r="E172" i="14"/>
  <c r="F172" i="14"/>
  <c r="G172" i="14"/>
  <c r="H172" i="14"/>
  <c r="B175" i="13"/>
  <c r="D175" i="13"/>
  <c r="C175" i="13"/>
  <c r="H175" i="13"/>
  <c r="E175" i="13"/>
  <c r="F175" i="13"/>
  <c r="G175" i="13"/>
  <c r="A173" i="14" a="1"/>
  <c r="A173" i="14" s="1"/>
  <c r="A176" i="13" a="1"/>
  <c r="A176" i="13" s="1"/>
  <c r="B173" i="14" l="1"/>
  <c r="C173" i="14"/>
  <c r="D173" i="14"/>
  <c r="G173" i="14"/>
  <c r="H173" i="14"/>
  <c r="E173" i="14"/>
  <c r="F173" i="14"/>
  <c r="C176" i="13"/>
  <c r="D176" i="13"/>
  <c r="B176" i="13"/>
  <c r="E176" i="13"/>
  <c r="F176" i="13"/>
  <c r="G176" i="13"/>
  <c r="H176" i="13"/>
  <c r="A174" i="14" a="1"/>
  <c r="A174" i="14" s="1"/>
  <c r="A177" i="13" a="1"/>
  <c r="A177" i="13" s="1"/>
  <c r="D174" i="14" l="1"/>
  <c r="B174" i="14"/>
  <c r="C174" i="14"/>
  <c r="E174" i="14"/>
  <c r="F174" i="14"/>
  <c r="G174" i="14"/>
  <c r="H174" i="14"/>
  <c r="B177" i="13"/>
  <c r="C177" i="13"/>
  <c r="D177" i="13"/>
  <c r="H177" i="13"/>
  <c r="E177" i="13"/>
  <c r="F177" i="13"/>
  <c r="G177" i="13"/>
  <c r="A175" i="14" a="1"/>
  <c r="A175" i="14" s="1"/>
  <c r="A178" i="13" a="1"/>
  <c r="A178" i="13" s="1"/>
  <c r="B175" i="14" l="1"/>
  <c r="C175" i="14"/>
  <c r="D175" i="14"/>
  <c r="G175" i="14"/>
  <c r="H175" i="14"/>
  <c r="F175" i="14"/>
  <c r="E175" i="14"/>
  <c r="C178" i="13"/>
  <c r="D178" i="13"/>
  <c r="B178" i="13"/>
  <c r="E178" i="13"/>
  <c r="F178" i="13"/>
  <c r="G178" i="13"/>
  <c r="H178" i="13"/>
  <c r="A176" i="14" a="1"/>
  <c r="A176" i="14" s="1"/>
  <c r="A179" i="13" a="1"/>
  <c r="A179" i="13" s="1"/>
  <c r="B176" i="14" l="1"/>
  <c r="C176" i="14"/>
  <c r="D176" i="14"/>
  <c r="E176" i="14"/>
  <c r="F176" i="14"/>
  <c r="G176" i="14"/>
  <c r="H176" i="14"/>
  <c r="B179" i="13"/>
  <c r="C179" i="13"/>
  <c r="D179" i="13"/>
  <c r="H179" i="13"/>
  <c r="E179" i="13"/>
  <c r="F179" i="13"/>
  <c r="G179" i="13"/>
  <c r="A177" i="14" a="1"/>
  <c r="A177" i="14" s="1"/>
  <c r="A180" i="13" a="1"/>
  <c r="A180" i="13" s="1"/>
  <c r="C177" i="14" l="1"/>
  <c r="D177" i="14"/>
  <c r="B177" i="14"/>
  <c r="G177" i="14"/>
  <c r="H177" i="14"/>
  <c r="F177" i="14"/>
  <c r="E177" i="14"/>
  <c r="C180" i="13"/>
  <c r="B180" i="13"/>
  <c r="D180" i="13"/>
  <c r="E180" i="13"/>
  <c r="F180" i="13"/>
  <c r="G180" i="13"/>
  <c r="H180" i="13"/>
  <c r="A178" i="14" a="1"/>
  <c r="A178" i="14" s="1"/>
  <c r="A181" i="13" a="1"/>
  <c r="A181" i="13" s="1"/>
  <c r="B178" i="14" l="1"/>
  <c r="C178" i="14"/>
  <c r="D178" i="14"/>
  <c r="E178" i="14"/>
  <c r="F178" i="14"/>
  <c r="G178" i="14"/>
  <c r="H178" i="14"/>
  <c r="D181" i="13"/>
  <c r="B181" i="13"/>
  <c r="C181" i="13"/>
  <c r="H181" i="13"/>
  <c r="E181" i="13"/>
  <c r="F181" i="13"/>
  <c r="G181" i="13"/>
  <c r="A179" i="14" a="1"/>
  <c r="A179" i="14" s="1"/>
  <c r="A182" i="13" a="1"/>
  <c r="A182" i="13" s="1"/>
  <c r="B179" i="14" l="1"/>
  <c r="C179" i="14"/>
  <c r="D179" i="14"/>
  <c r="G179" i="14"/>
  <c r="H179" i="14"/>
  <c r="E179" i="14"/>
  <c r="F179" i="14"/>
  <c r="C182" i="13"/>
  <c r="B182" i="13"/>
  <c r="D182" i="13"/>
  <c r="E182" i="13"/>
  <c r="F182" i="13"/>
  <c r="G182" i="13"/>
  <c r="H182" i="13"/>
  <c r="A180" i="14" a="1"/>
  <c r="A180" i="14" s="1"/>
  <c r="A183" i="13" a="1"/>
  <c r="A183" i="13" s="1"/>
  <c r="B180" i="14" l="1"/>
  <c r="C180" i="14"/>
  <c r="D180" i="14"/>
  <c r="E180" i="14"/>
  <c r="F180" i="14"/>
  <c r="G180" i="14"/>
  <c r="H180" i="14"/>
  <c r="B183" i="13"/>
  <c r="D183" i="13"/>
  <c r="C183" i="13"/>
  <c r="H183" i="13"/>
  <c r="E183" i="13"/>
  <c r="F183" i="13"/>
  <c r="G183" i="13"/>
  <c r="A181" i="14" a="1"/>
  <c r="A181" i="14" s="1"/>
  <c r="A184" i="13" a="1"/>
  <c r="A184" i="13" s="1"/>
  <c r="B181" i="14" l="1"/>
  <c r="C181" i="14"/>
  <c r="D181" i="14"/>
  <c r="G181" i="14"/>
  <c r="H181" i="14"/>
  <c r="E181" i="14"/>
  <c r="F181" i="14"/>
  <c r="C184" i="13"/>
  <c r="D184" i="13"/>
  <c r="B184" i="13"/>
  <c r="E184" i="13"/>
  <c r="F184" i="13"/>
  <c r="G184" i="13"/>
  <c r="H184" i="13"/>
  <c r="A182" i="14" a="1"/>
  <c r="A182" i="14" s="1"/>
  <c r="A185" i="13" a="1"/>
  <c r="A185" i="13" s="1"/>
  <c r="D182" i="14" l="1"/>
  <c r="B182" i="14"/>
  <c r="E182" i="14"/>
  <c r="C182" i="14"/>
  <c r="F182" i="14"/>
  <c r="G182" i="14"/>
  <c r="H182" i="14"/>
  <c r="B185" i="13"/>
  <c r="D185" i="13"/>
  <c r="C185" i="13"/>
  <c r="H185" i="13"/>
  <c r="E185" i="13"/>
  <c r="F185" i="13"/>
  <c r="G185" i="13"/>
  <c r="A183" i="14" a="1"/>
  <c r="A183" i="14" s="1"/>
  <c r="A186" i="13" a="1"/>
  <c r="A186" i="13" s="1"/>
  <c r="B183" i="14" l="1"/>
  <c r="C183" i="14"/>
  <c r="D183" i="14"/>
  <c r="G183" i="14"/>
  <c r="H183" i="14"/>
  <c r="E183" i="14"/>
  <c r="F183" i="14"/>
  <c r="C186" i="13"/>
  <c r="B186" i="13"/>
  <c r="D186" i="13"/>
  <c r="E186" i="13"/>
  <c r="F186" i="13"/>
  <c r="G186" i="13"/>
  <c r="H186" i="13"/>
  <c r="A184" i="14" a="1"/>
  <c r="A184" i="14" s="1"/>
  <c r="A187" i="13" a="1"/>
  <c r="A187" i="13" s="1"/>
  <c r="B184" i="14" l="1"/>
  <c r="C184" i="14"/>
  <c r="D184" i="14"/>
  <c r="E184" i="14"/>
  <c r="F184" i="14"/>
  <c r="H184" i="14"/>
  <c r="G184" i="14"/>
  <c r="B187" i="13"/>
  <c r="D187" i="13"/>
  <c r="C187" i="13"/>
  <c r="H187" i="13"/>
  <c r="E187" i="13"/>
  <c r="F187" i="13"/>
  <c r="G187" i="13"/>
  <c r="A185" i="14" a="1"/>
  <c r="A185" i="14" s="1"/>
  <c r="A188" i="13" a="1"/>
  <c r="A188" i="13" s="1"/>
  <c r="C185" i="14" l="1"/>
  <c r="D185" i="14"/>
  <c r="B185" i="14"/>
  <c r="G185" i="14"/>
  <c r="H185" i="14"/>
  <c r="E185" i="14"/>
  <c r="F185" i="14"/>
  <c r="C188" i="13"/>
  <c r="B188" i="13"/>
  <c r="D188" i="13"/>
  <c r="E188" i="13"/>
  <c r="F188" i="13"/>
  <c r="G188" i="13"/>
  <c r="H188" i="13"/>
  <c r="A186" i="14" a="1"/>
  <c r="A186" i="14" s="1"/>
  <c r="A189" i="13" a="1"/>
  <c r="A189" i="13" s="1"/>
  <c r="B186" i="14" l="1"/>
  <c r="C186" i="14"/>
  <c r="D186" i="14"/>
  <c r="E186" i="14"/>
  <c r="F186" i="14"/>
  <c r="H186" i="14"/>
  <c r="G186" i="14"/>
  <c r="D189" i="13"/>
  <c r="B189" i="13"/>
  <c r="C189" i="13"/>
  <c r="H189" i="13"/>
  <c r="E189" i="13"/>
  <c r="F189" i="13"/>
  <c r="G189" i="13"/>
  <c r="A187" i="14" a="1"/>
  <c r="A187" i="14" s="1"/>
  <c r="A190" i="13" a="1"/>
  <c r="A190" i="13" s="1"/>
  <c r="B187" i="14" l="1"/>
  <c r="C187" i="14"/>
  <c r="D187" i="14"/>
  <c r="G187" i="14"/>
  <c r="H187" i="14"/>
  <c r="E187" i="14"/>
  <c r="F187" i="14"/>
  <c r="C190" i="13"/>
  <c r="B190" i="13"/>
  <c r="D190" i="13"/>
  <c r="E190" i="13"/>
  <c r="F190" i="13"/>
  <c r="G190" i="13"/>
  <c r="H190" i="13"/>
  <c r="A188" i="14" a="1"/>
  <c r="A188" i="14" s="1"/>
  <c r="A191" i="13" a="1"/>
  <c r="A191" i="13" s="1"/>
  <c r="B188" i="14" l="1"/>
  <c r="C188" i="14"/>
  <c r="D188" i="14"/>
  <c r="E188" i="14"/>
  <c r="F188" i="14"/>
  <c r="H188" i="14"/>
  <c r="G188" i="14"/>
  <c r="B191" i="13"/>
  <c r="D191" i="13"/>
  <c r="C191" i="13"/>
  <c r="H191" i="13"/>
  <c r="E191" i="13"/>
  <c r="F191" i="13"/>
  <c r="G191" i="13"/>
  <c r="A189" i="14" a="1"/>
  <c r="A189" i="14" s="1"/>
  <c r="A192" i="13" a="1"/>
  <c r="A192" i="13" s="1"/>
  <c r="B189" i="14" l="1"/>
  <c r="C189" i="14"/>
  <c r="D189" i="14"/>
  <c r="G189" i="14"/>
  <c r="H189" i="14"/>
  <c r="E189" i="14"/>
  <c r="F189" i="14"/>
  <c r="C192" i="13"/>
  <c r="B192" i="13"/>
  <c r="D192" i="13"/>
  <c r="E192" i="13"/>
  <c r="F192" i="13"/>
  <c r="G192" i="13"/>
  <c r="H192" i="13"/>
  <c r="A190" i="14" a="1"/>
  <c r="A190" i="14" s="1"/>
  <c r="A193" i="13" a="1"/>
  <c r="A193" i="13" s="1"/>
  <c r="D190" i="14" l="1"/>
  <c r="B190" i="14"/>
  <c r="C190" i="14"/>
  <c r="E190" i="14"/>
  <c r="F190" i="14"/>
  <c r="H190" i="14"/>
  <c r="G190" i="14"/>
  <c r="B193" i="13"/>
  <c r="D193" i="13"/>
  <c r="C193" i="13"/>
  <c r="H193" i="13"/>
  <c r="E193" i="13"/>
  <c r="F193" i="13"/>
  <c r="G193" i="13"/>
  <c r="A191" i="14" a="1"/>
  <c r="A191" i="14" s="1"/>
  <c r="A194" i="13" a="1"/>
  <c r="A194" i="13" s="1"/>
  <c r="B191" i="14" l="1"/>
  <c r="C191" i="14"/>
  <c r="D191" i="14"/>
  <c r="G191" i="14"/>
  <c r="H191" i="14"/>
  <c r="E191" i="14"/>
  <c r="F191" i="14"/>
  <c r="C194" i="13"/>
  <c r="B194" i="13"/>
  <c r="D194" i="13"/>
  <c r="E194" i="13"/>
  <c r="F194" i="13"/>
  <c r="G194" i="13"/>
  <c r="H194" i="13"/>
  <c r="A192" i="14" a="1"/>
  <c r="A192" i="14" s="1"/>
  <c r="A195" i="13" a="1"/>
  <c r="A195" i="13" s="1"/>
  <c r="B192" i="14" l="1"/>
  <c r="C192" i="14"/>
  <c r="D192" i="14"/>
  <c r="E192" i="14"/>
  <c r="F192" i="14"/>
  <c r="H192" i="14"/>
  <c r="G192" i="14"/>
  <c r="B195" i="13"/>
  <c r="D195" i="13"/>
  <c r="C195" i="13"/>
  <c r="H195" i="13"/>
  <c r="E195" i="13"/>
  <c r="F195" i="13"/>
  <c r="G195" i="13"/>
  <c r="A193" i="14" a="1"/>
  <c r="A193" i="14" s="1"/>
  <c r="A196" i="13" a="1"/>
  <c r="A196" i="13" s="1"/>
  <c r="C193" i="14" l="1"/>
  <c r="D193" i="14"/>
  <c r="G193" i="14"/>
  <c r="H193" i="14"/>
  <c r="B193" i="14"/>
  <c r="E193" i="14"/>
  <c r="F193" i="14"/>
  <c r="C196" i="13"/>
  <c r="B196" i="13"/>
  <c r="D196" i="13"/>
  <c r="E196" i="13"/>
  <c r="F196" i="13"/>
  <c r="G196" i="13"/>
  <c r="H196" i="13"/>
  <c r="A194" i="14" a="1"/>
  <c r="A194" i="14" s="1"/>
  <c r="A197" i="13" a="1"/>
  <c r="A197" i="13" s="1"/>
  <c r="B194" i="14" l="1"/>
  <c r="C194" i="14"/>
  <c r="D194" i="14"/>
  <c r="E194" i="14"/>
  <c r="F194" i="14"/>
  <c r="G194" i="14"/>
  <c r="H194" i="14"/>
  <c r="D197" i="13"/>
  <c r="B197" i="13"/>
  <c r="C197" i="13"/>
  <c r="H197" i="13"/>
  <c r="E197" i="13"/>
  <c r="G197" i="13"/>
  <c r="F197" i="13"/>
  <c r="A195" i="14" a="1"/>
  <c r="A195" i="14" s="1"/>
  <c r="A198" i="13" a="1"/>
  <c r="A198" i="13" s="1"/>
  <c r="B195" i="14" l="1"/>
  <c r="C195" i="14"/>
  <c r="D195" i="14"/>
  <c r="G195" i="14"/>
  <c r="H195" i="14"/>
  <c r="E195" i="14"/>
  <c r="F195" i="14"/>
  <c r="C198" i="13"/>
  <c r="B198" i="13"/>
  <c r="D198" i="13"/>
  <c r="E198" i="13"/>
  <c r="F198" i="13"/>
  <c r="G198" i="13"/>
  <c r="H198" i="13"/>
  <c r="A196" i="14" a="1"/>
  <c r="A196" i="14" s="1"/>
  <c r="A199" i="13" a="1"/>
  <c r="A199" i="13" s="1"/>
  <c r="B196" i="14" l="1"/>
  <c r="C196" i="14"/>
  <c r="D196" i="14"/>
  <c r="E196" i="14"/>
  <c r="F196" i="14"/>
  <c r="G196" i="14"/>
  <c r="H196" i="14"/>
  <c r="B199" i="13"/>
  <c r="D199" i="13"/>
  <c r="C199" i="13"/>
  <c r="H199" i="13"/>
  <c r="E199" i="13"/>
  <c r="G199" i="13"/>
  <c r="F199" i="13"/>
  <c r="A197" i="14" a="1"/>
  <c r="A197" i="14" s="1"/>
  <c r="A200" i="13" a="1"/>
  <c r="A200" i="13" s="1"/>
  <c r="B197" i="14" l="1"/>
  <c r="C197" i="14"/>
  <c r="D197" i="14"/>
  <c r="G197" i="14"/>
  <c r="F197" i="14"/>
  <c r="E197" i="14"/>
  <c r="H197" i="14"/>
  <c r="C200" i="13"/>
  <c r="D200" i="13"/>
  <c r="B200" i="13"/>
  <c r="E200" i="13"/>
  <c r="F200" i="13"/>
  <c r="G200" i="13"/>
  <c r="H200" i="13"/>
  <c r="A198" i="14" a="1"/>
  <c r="A198" i="14" s="1"/>
  <c r="A201" i="13" a="1"/>
  <c r="A201" i="13" s="1"/>
  <c r="D198" i="14" l="1"/>
  <c r="B198" i="14"/>
  <c r="C198" i="14"/>
  <c r="E198" i="14"/>
  <c r="F198" i="14"/>
  <c r="H198" i="14"/>
  <c r="G198" i="14"/>
  <c r="B201" i="13"/>
  <c r="D201" i="13"/>
  <c r="C201" i="13"/>
  <c r="H201" i="13"/>
  <c r="E201" i="13"/>
  <c r="G201" i="13"/>
  <c r="F201" i="13"/>
  <c r="A199" i="14" a="1"/>
  <c r="A199" i="14" s="1"/>
  <c r="A202" i="13" a="1"/>
  <c r="A202" i="13" s="1"/>
  <c r="B199" i="14" l="1"/>
  <c r="C199" i="14"/>
  <c r="D199" i="14"/>
  <c r="G199" i="14"/>
  <c r="E199" i="14"/>
  <c r="F199" i="14"/>
  <c r="H199" i="14"/>
  <c r="C202" i="13"/>
  <c r="B202" i="13"/>
  <c r="D202" i="13"/>
  <c r="E202" i="13"/>
  <c r="F202" i="13"/>
  <c r="G202" i="13"/>
  <c r="H202" i="13"/>
  <c r="A200" i="14" a="1"/>
  <c r="A200" i="14" s="1"/>
  <c r="A203" i="13" a="1"/>
  <c r="A203" i="13" s="1"/>
  <c r="B200" i="14" l="1"/>
  <c r="C200" i="14"/>
  <c r="D200" i="14"/>
  <c r="E200" i="14"/>
  <c r="F200" i="14"/>
  <c r="H200" i="14"/>
  <c r="G200" i="14"/>
  <c r="B203" i="13"/>
  <c r="D203" i="13"/>
  <c r="C203" i="13"/>
  <c r="H203" i="13"/>
  <c r="E203" i="13"/>
  <c r="G203" i="13"/>
  <c r="F203" i="13"/>
  <c r="A201" i="14" a="1"/>
  <c r="A201" i="14" s="1"/>
  <c r="A204" i="13" a="1"/>
  <c r="A204" i="13" s="1"/>
  <c r="C201" i="14" l="1"/>
  <c r="D201" i="14"/>
  <c r="B201" i="14"/>
  <c r="G201" i="14"/>
  <c r="H201" i="14"/>
  <c r="E201" i="14"/>
  <c r="F201" i="14"/>
  <c r="C204" i="13"/>
  <c r="B204" i="13"/>
  <c r="D204" i="13"/>
  <c r="E204" i="13"/>
  <c r="F204" i="13"/>
  <c r="G204" i="13"/>
  <c r="H204" i="13"/>
  <c r="A202" i="14" a="1"/>
  <c r="A202" i="14" s="1"/>
  <c r="A205" i="13" a="1"/>
  <c r="A205" i="13" s="1"/>
  <c r="B202" i="14" l="1"/>
  <c r="C202" i="14"/>
  <c r="D202" i="14"/>
  <c r="E202" i="14"/>
  <c r="F202" i="14"/>
  <c r="G202" i="14"/>
  <c r="H202" i="14"/>
  <c r="D205" i="13"/>
  <c r="B205" i="13"/>
  <c r="C205" i="13"/>
  <c r="H205" i="13"/>
  <c r="E205" i="13"/>
  <c r="G205" i="13"/>
  <c r="F205" i="13"/>
  <c r="A203" i="14" a="1"/>
  <c r="A203" i="14" s="1"/>
  <c r="A206" i="13" a="1"/>
  <c r="A206" i="13" s="1"/>
  <c r="B203" i="14" l="1"/>
  <c r="C203" i="14"/>
  <c r="G203" i="14"/>
  <c r="D203" i="14"/>
  <c r="E203" i="14"/>
  <c r="F203" i="14"/>
  <c r="H203" i="14"/>
  <c r="C206" i="13"/>
  <c r="B206" i="13"/>
  <c r="D206" i="13"/>
  <c r="E206" i="13"/>
  <c r="F206" i="13"/>
  <c r="G206" i="13"/>
  <c r="H206" i="13"/>
  <c r="A204" i="14" a="1"/>
  <c r="A204" i="14" s="1"/>
  <c r="A207" i="13" a="1"/>
  <c r="A207" i="13" s="1"/>
  <c r="B204" i="14" l="1"/>
  <c r="C204" i="14"/>
  <c r="D204" i="14"/>
  <c r="E204" i="14"/>
  <c r="F204" i="14"/>
  <c r="G204" i="14"/>
  <c r="H204" i="14"/>
  <c r="B207" i="13"/>
  <c r="D207" i="13"/>
  <c r="C207" i="13"/>
  <c r="H207" i="13"/>
  <c r="E207" i="13"/>
  <c r="G207" i="13"/>
  <c r="F207" i="13"/>
  <c r="A205" i="14" a="1"/>
  <c r="A205" i="14" s="1"/>
  <c r="A208" i="13" a="1"/>
  <c r="A208" i="13" s="1"/>
  <c r="B205" i="14" l="1"/>
  <c r="C205" i="14"/>
  <c r="D205" i="14"/>
  <c r="G205" i="14"/>
  <c r="E205" i="14"/>
  <c r="F205" i="14"/>
  <c r="H205" i="14"/>
  <c r="C208" i="13"/>
  <c r="B208" i="13"/>
  <c r="D208" i="13"/>
  <c r="E208" i="13"/>
  <c r="F208" i="13"/>
  <c r="G208" i="13"/>
  <c r="H208" i="13"/>
  <c r="A206" i="14" a="1"/>
  <c r="A206" i="14" s="1"/>
  <c r="A209" i="13" a="1"/>
  <c r="A209" i="13" s="1"/>
  <c r="D206" i="14" l="1"/>
  <c r="B206" i="14"/>
  <c r="C206" i="14"/>
  <c r="E206" i="14"/>
  <c r="F206" i="14"/>
  <c r="G206" i="14"/>
  <c r="H206" i="14"/>
  <c r="B209" i="13"/>
  <c r="D209" i="13"/>
  <c r="C209" i="13"/>
  <c r="H209" i="13"/>
  <c r="E209" i="13"/>
  <c r="G209" i="13"/>
  <c r="F209" i="13"/>
  <c r="A207" i="14" a="1"/>
  <c r="A207" i="14" s="1"/>
  <c r="A210" i="13" a="1"/>
  <c r="A210" i="13" s="1"/>
  <c r="B207" i="14" l="1"/>
  <c r="C207" i="14"/>
  <c r="D207" i="14"/>
  <c r="G207" i="14"/>
  <c r="E207" i="14"/>
  <c r="F207" i="14"/>
  <c r="H207" i="14"/>
  <c r="C210" i="13"/>
  <c r="B210" i="13"/>
  <c r="D210" i="13"/>
  <c r="E210" i="13"/>
  <c r="F210" i="13"/>
  <c r="G210" i="13"/>
  <c r="H210" i="13"/>
  <c r="A208" i="14" a="1"/>
  <c r="A208" i="14" s="1"/>
  <c r="A211" i="13" a="1"/>
  <c r="A211" i="13" s="1"/>
  <c r="B208" i="14" l="1"/>
  <c r="C208" i="14"/>
  <c r="D208" i="14"/>
  <c r="E208" i="14"/>
  <c r="F208" i="14"/>
  <c r="G208" i="14"/>
  <c r="H208" i="14"/>
  <c r="B211" i="13"/>
  <c r="D211" i="13"/>
  <c r="C211" i="13"/>
  <c r="H211" i="13"/>
  <c r="E211" i="13"/>
  <c r="G211" i="13"/>
  <c r="F211" i="13"/>
  <c r="A209" i="14" a="1"/>
  <c r="A209" i="14" s="1"/>
  <c r="A212" i="13" a="1"/>
  <c r="A212" i="13" s="1"/>
  <c r="C209" i="14" l="1"/>
  <c r="D209" i="14"/>
  <c r="B209" i="14"/>
  <c r="G209" i="14"/>
  <c r="E209" i="14"/>
  <c r="F209" i="14"/>
  <c r="H209" i="14"/>
  <c r="C212" i="13"/>
  <c r="B212" i="13"/>
  <c r="D212" i="13"/>
  <c r="E212" i="13"/>
  <c r="F212" i="13"/>
  <c r="G212" i="13"/>
  <c r="H212" i="13"/>
  <c r="A210" i="14" a="1"/>
  <c r="A210" i="14" s="1"/>
  <c r="A213" i="13" a="1"/>
  <c r="A213" i="13" s="1"/>
  <c r="B210" i="14" l="1"/>
  <c r="C210" i="14"/>
  <c r="D210" i="14"/>
  <c r="E210" i="14"/>
  <c r="F210" i="14"/>
  <c r="H210" i="14"/>
  <c r="G210" i="14"/>
  <c r="D213" i="13"/>
  <c r="B213" i="13"/>
  <c r="C213" i="13"/>
  <c r="H213" i="13"/>
  <c r="E213" i="13"/>
  <c r="G213" i="13"/>
  <c r="F213" i="13"/>
  <c r="A211" i="14" a="1"/>
  <c r="A211" i="14" s="1"/>
  <c r="A214" i="13" a="1"/>
  <c r="A214" i="13" s="1"/>
  <c r="B211" i="14" l="1"/>
  <c r="C211" i="14"/>
  <c r="D211" i="14"/>
  <c r="G211" i="14"/>
  <c r="F211" i="14"/>
  <c r="H211" i="14"/>
  <c r="E211" i="14"/>
  <c r="C214" i="13"/>
  <c r="B214" i="13"/>
  <c r="D214" i="13"/>
  <c r="E214" i="13"/>
  <c r="F214" i="13"/>
  <c r="G214" i="13"/>
  <c r="H214" i="13"/>
  <c r="A212" i="14" a="1"/>
  <c r="A212" i="14" s="1"/>
  <c r="A215" i="13" a="1"/>
  <c r="A215" i="13" s="1"/>
  <c r="B212" i="14" l="1"/>
  <c r="C212" i="14"/>
  <c r="D212" i="14"/>
  <c r="E212" i="14"/>
  <c r="F212" i="14"/>
  <c r="G212" i="14"/>
  <c r="H212" i="14"/>
  <c r="B215" i="13"/>
  <c r="D215" i="13"/>
  <c r="C215" i="13"/>
  <c r="H215" i="13"/>
  <c r="E215" i="13"/>
  <c r="G215" i="13"/>
  <c r="F215" i="13"/>
  <c r="A213" i="14" a="1"/>
  <c r="A213" i="14" s="1"/>
  <c r="A216" i="13" a="1"/>
  <c r="A216" i="13" s="1"/>
  <c r="B213" i="14" l="1"/>
  <c r="C213" i="14"/>
  <c r="D213" i="14"/>
  <c r="G213" i="14"/>
  <c r="F213" i="14"/>
  <c r="E213" i="14"/>
  <c r="H213" i="14"/>
  <c r="C216" i="13"/>
  <c r="D216" i="13"/>
  <c r="B216" i="13"/>
  <c r="E216" i="13"/>
  <c r="F216" i="13"/>
  <c r="G216" i="13"/>
  <c r="H216" i="13"/>
  <c r="A214" i="14" a="1"/>
  <c r="A214" i="14" s="1"/>
  <c r="A217" i="13" a="1"/>
  <c r="A217" i="13" s="1"/>
  <c r="D214" i="14" l="1"/>
  <c r="B214" i="14"/>
  <c r="F214" i="14"/>
  <c r="C214" i="14"/>
  <c r="G214" i="14"/>
  <c r="H214" i="14"/>
  <c r="E214" i="14"/>
  <c r="B217" i="13"/>
  <c r="D217" i="13"/>
  <c r="C217" i="13"/>
  <c r="H217" i="13"/>
  <c r="E217" i="13"/>
  <c r="G217" i="13"/>
  <c r="F217" i="13"/>
  <c r="A215" i="14" a="1"/>
  <c r="A215" i="14" s="1"/>
  <c r="A218" i="13" a="1"/>
  <c r="A218" i="13" s="1"/>
  <c r="C215" i="14" l="1"/>
  <c r="D215" i="14"/>
  <c r="B215" i="14"/>
  <c r="G215" i="14"/>
  <c r="E215" i="14"/>
  <c r="F215" i="14"/>
  <c r="H215" i="14"/>
  <c r="C218" i="13"/>
  <c r="B218" i="13"/>
  <c r="D218" i="13"/>
  <c r="E218" i="13"/>
  <c r="F218" i="13"/>
  <c r="G218" i="13"/>
  <c r="H218" i="13"/>
  <c r="A216" i="14" a="1"/>
  <c r="A216" i="14" s="1"/>
  <c r="A219" i="13" a="1"/>
  <c r="A219" i="13" s="1"/>
  <c r="B216" i="14" l="1"/>
  <c r="C216" i="14"/>
  <c r="D216" i="14"/>
  <c r="F216" i="14"/>
  <c r="E216" i="14"/>
  <c r="G216" i="14"/>
  <c r="H216" i="14"/>
  <c r="B219" i="13"/>
  <c r="D219" i="13"/>
  <c r="C219" i="13"/>
  <c r="H219" i="13"/>
  <c r="E219" i="13"/>
  <c r="G219" i="13"/>
  <c r="F219" i="13"/>
  <c r="A217" i="14" a="1"/>
  <c r="A217" i="14" s="1"/>
  <c r="A220" i="13" a="1"/>
  <c r="A220" i="13" s="1"/>
  <c r="C217" i="14" l="1"/>
  <c r="B217" i="14"/>
  <c r="D217" i="14"/>
  <c r="G217" i="14"/>
  <c r="E217" i="14"/>
  <c r="F217" i="14"/>
  <c r="H217" i="14"/>
  <c r="C220" i="13"/>
  <c r="B220" i="13"/>
  <c r="D220" i="13"/>
  <c r="E220" i="13"/>
  <c r="F220" i="13"/>
  <c r="G220" i="13"/>
  <c r="H220" i="13"/>
  <c r="A218" i="14" a="1"/>
  <c r="A218" i="14" s="1"/>
  <c r="A221" i="13" a="1"/>
  <c r="A221" i="13" s="1"/>
  <c r="B218" i="14" l="1"/>
  <c r="C218" i="14"/>
  <c r="D218" i="14"/>
  <c r="E218" i="14"/>
  <c r="F218" i="14"/>
  <c r="H218" i="14"/>
  <c r="G218" i="14"/>
  <c r="B221" i="13"/>
  <c r="D221" i="13"/>
  <c r="C221" i="13"/>
  <c r="H221" i="13"/>
  <c r="E221" i="13"/>
  <c r="G221" i="13"/>
  <c r="F221" i="13"/>
  <c r="A219" i="14" a="1"/>
  <c r="A219" i="14" s="1"/>
  <c r="A222" i="13" a="1"/>
  <c r="A222" i="13" s="1"/>
  <c r="B219" i="14" l="1"/>
  <c r="C219" i="14"/>
  <c r="D219" i="14"/>
  <c r="G219" i="14"/>
  <c r="F219" i="14"/>
  <c r="H219" i="14"/>
  <c r="E219" i="14"/>
  <c r="C222" i="13"/>
  <c r="B222" i="13"/>
  <c r="D222" i="13"/>
  <c r="E222" i="13"/>
  <c r="F222" i="13"/>
  <c r="G222" i="13"/>
  <c r="H222" i="13"/>
  <c r="A220" i="14" a="1"/>
  <c r="A220" i="14" s="1"/>
  <c r="A223" i="13" a="1"/>
  <c r="A223" i="13" s="1"/>
  <c r="B220" i="14" l="1"/>
  <c r="D220" i="14"/>
  <c r="C220" i="14"/>
  <c r="E220" i="14"/>
  <c r="H220" i="14"/>
  <c r="F220" i="14"/>
  <c r="G220" i="14"/>
  <c r="D223" i="13"/>
  <c r="B223" i="13"/>
  <c r="C223" i="13"/>
  <c r="H223" i="13"/>
  <c r="E223" i="13"/>
  <c r="G223" i="13"/>
  <c r="F223" i="13"/>
  <c r="A221" i="14" a="1"/>
  <c r="A221" i="14" s="1"/>
  <c r="A224" i="13" a="1"/>
  <c r="A224" i="13" s="1"/>
  <c r="B221" i="14" l="1"/>
  <c r="C221" i="14"/>
  <c r="D221" i="14"/>
  <c r="G221" i="14"/>
  <c r="H221" i="14"/>
  <c r="E221" i="14"/>
  <c r="F221" i="14"/>
  <c r="B224" i="13"/>
  <c r="C224" i="13"/>
  <c r="D224" i="13"/>
  <c r="E224" i="13"/>
  <c r="F224" i="13"/>
  <c r="G224" i="13"/>
  <c r="H224" i="13"/>
  <c r="A222" i="14" a="1"/>
  <c r="A222" i="14" s="1"/>
  <c r="A225" i="13" a="1"/>
  <c r="A225" i="13" s="1"/>
  <c r="D222" i="14" l="1"/>
  <c r="C222" i="14"/>
  <c r="B222" i="14"/>
  <c r="E222" i="14"/>
  <c r="F222" i="14"/>
  <c r="G222" i="14"/>
  <c r="H222" i="14"/>
  <c r="B225" i="13"/>
  <c r="C225" i="13"/>
  <c r="D225" i="13"/>
  <c r="E225" i="13"/>
  <c r="G225" i="13"/>
  <c r="H225" i="13"/>
  <c r="F225" i="13"/>
  <c r="A223" i="14" a="1"/>
  <c r="A223" i="14" s="1"/>
  <c r="A226" i="13" a="1"/>
  <c r="A226" i="13" s="1"/>
  <c r="C223" i="14" l="1"/>
  <c r="D223" i="14"/>
  <c r="B223" i="14"/>
  <c r="G223" i="14"/>
  <c r="E223" i="14"/>
  <c r="F223" i="14"/>
  <c r="H223" i="14"/>
  <c r="C226" i="13"/>
  <c r="B226" i="13"/>
  <c r="D226" i="13"/>
  <c r="E226" i="13"/>
  <c r="F226" i="13"/>
  <c r="G226" i="13"/>
  <c r="H226" i="13"/>
  <c r="A224" i="14" a="1"/>
  <c r="A224" i="14" s="1"/>
  <c r="A227" i="13" a="1"/>
  <c r="A227" i="13" s="1"/>
  <c r="C224" i="14" l="1"/>
  <c r="B224" i="14"/>
  <c r="D224" i="14"/>
  <c r="E224" i="14"/>
  <c r="F224" i="14"/>
  <c r="G224" i="14"/>
  <c r="H224" i="14"/>
  <c r="D227" i="13"/>
  <c r="B227" i="13"/>
  <c r="C227" i="13"/>
  <c r="E227" i="13"/>
  <c r="G227" i="13"/>
  <c r="F227" i="13"/>
  <c r="H227" i="13"/>
  <c r="A225" i="14" a="1"/>
  <c r="A225" i="14" s="1"/>
  <c r="A228" i="13" a="1"/>
  <c r="A228" i="13" s="1"/>
  <c r="C225" i="14" l="1"/>
  <c r="B225" i="14"/>
  <c r="D225" i="14"/>
  <c r="G225" i="14"/>
  <c r="E225" i="14"/>
  <c r="F225" i="14"/>
  <c r="H225" i="14"/>
  <c r="D228" i="13"/>
  <c r="B228" i="13"/>
  <c r="C228" i="13"/>
  <c r="E228" i="13"/>
  <c r="F228" i="13"/>
  <c r="G228" i="13"/>
  <c r="H228" i="13"/>
  <c r="A226" i="14" a="1"/>
  <c r="A226" i="14" s="1"/>
  <c r="A229" i="13" a="1"/>
  <c r="A229" i="13" s="1"/>
  <c r="B226" i="14" l="1"/>
  <c r="C226" i="14"/>
  <c r="D226" i="14"/>
  <c r="F226" i="14"/>
  <c r="G226" i="14"/>
  <c r="H226" i="14"/>
  <c r="E226" i="14"/>
  <c r="B229" i="13"/>
  <c r="C229" i="13"/>
  <c r="D229" i="13"/>
  <c r="E229" i="13"/>
  <c r="G229" i="13"/>
  <c r="F229" i="13"/>
  <c r="H229" i="13"/>
  <c r="A227" i="14" a="1"/>
  <c r="A227" i="14" s="1"/>
  <c r="A230" i="13" a="1"/>
  <c r="A230" i="13" s="1"/>
  <c r="B227" i="14" l="1"/>
  <c r="D227" i="14"/>
  <c r="C227" i="14"/>
  <c r="G227" i="14"/>
  <c r="E227" i="14"/>
  <c r="F227" i="14"/>
  <c r="H227" i="14"/>
  <c r="C230" i="13"/>
  <c r="B230" i="13"/>
  <c r="D230" i="13"/>
  <c r="E230" i="13"/>
  <c r="F230" i="13"/>
  <c r="G230" i="13"/>
  <c r="H230" i="13"/>
  <c r="A228" i="14" a="1"/>
  <c r="A228" i="14" s="1"/>
  <c r="A231" i="13" a="1"/>
  <c r="A231" i="13" s="1"/>
  <c r="B228" i="14" l="1"/>
  <c r="D228" i="14"/>
  <c r="C228" i="14"/>
  <c r="G228" i="14"/>
  <c r="H228" i="14"/>
  <c r="E228" i="14"/>
  <c r="F228" i="14"/>
  <c r="D231" i="13"/>
  <c r="B231" i="13"/>
  <c r="C231" i="13"/>
  <c r="E231" i="13"/>
  <c r="G231" i="13"/>
  <c r="F231" i="13"/>
  <c r="H231" i="13"/>
  <c r="A229" i="14" a="1"/>
  <c r="A229" i="14" s="1"/>
  <c r="A232" i="13" a="1"/>
  <c r="A232" i="13" s="1"/>
  <c r="B229" i="14" l="1"/>
  <c r="D229" i="14"/>
  <c r="C229" i="14"/>
  <c r="G229" i="14"/>
  <c r="E229" i="14"/>
  <c r="F229" i="14"/>
  <c r="H229" i="14"/>
  <c r="C232" i="13"/>
  <c r="D232" i="13"/>
  <c r="B232" i="13"/>
  <c r="E232" i="13"/>
  <c r="F232" i="13"/>
  <c r="G232" i="13"/>
  <c r="H232" i="13"/>
  <c r="A230" i="14" a="1"/>
  <c r="A230" i="14" s="1"/>
  <c r="A233" i="13" a="1"/>
  <c r="A233" i="13" s="1"/>
  <c r="D230" i="14" l="1"/>
  <c r="B230" i="14"/>
  <c r="C230" i="14"/>
  <c r="H230" i="14"/>
  <c r="E230" i="14"/>
  <c r="F230" i="14"/>
  <c r="G230" i="14"/>
  <c r="B233" i="13"/>
  <c r="C233" i="13"/>
  <c r="D233" i="13"/>
  <c r="E233" i="13"/>
  <c r="G233" i="13"/>
  <c r="H233" i="13"/>
  <c r="F233" i="13"/>
  <c r="A231" i="14" a="1"/>
  <c r="A231" i="14" s="1"/>
  <c r="A234" i="13" a="1"/>
  <c r="A234" i="13" s="1"/>
  <c r="C231" i="14" l="1"/>
  <c r="D231" i="14"/>
  <c r="B231" i="14"/>
  <c r="G231" i="14"/>
  <c r="E231" i="14"/>
  <c r="F231" i="14"/>
  <c r="H231" i="14"/>
  <c r="B234" i="13"/>
  <c r="C234" i="13"/>
  <c r="D234" i="13"/>
  <c r="E234" i="13"/>
  <c r="F234" i="13"/>
  <c r="G234" i="13"/>
  <c r="H234" i="13"/>
  <c r="A232" i="14" a="1"/>
  <c r="A232" i="14" s="1"/>
  <c r="A235" i="13" a="1"/>
  <c r="A235" i="13" s="1"/>
  <c r="C232" i="14" l="1"/>
  <c r="B232" i="14"/>
  <c r="D232" i="14"/>
  <c r="E232" i="14"/>
  <c r="G232" i="14"/>
  <c r="H232" i="14"/>
  <c r="F232" i="14"/>
  <c r="B235" i="13"/>
  <c r="C235" i="13"/>
  <c r="D235" i="13"/>
  <c r="E235" i="13"/>
  <c r="G235" i="13"/>
  <c r="F235" i="13"/>
  <c r="H235" i="13"/>
  <c r="A233" i="14" a="1"/>
  <c r="A233" i="14" s="1"/>
  <c r="A236" i="13" a="1"/>
  <c r="A236" i="13" s="1"/>
  <c r="B233" i="14" l="1"/>
  <c r="C233" i="14"/>
  <c r="D233" i="14"/>
  <c r="G233" i="14"/>
  <c r="E233" i="14"/>
  <c r="F233" i="14"/>
  <c r="H233" i="14"/>
  <c r="B236" i="13"/>
  <c r="C236" i="13"/>
  <c r="D236" i="13"/>
  <c r="E236" i="13"/>
  <c r="F236" i="13"/>
  <c r="G236" i="13"/>
  <c r="H236" i="13"/>
  <c r="A234" i="14" a="1"/>
  <c r="A234" i="14" s="1"/>
  <c r="A237" i="13" a="1"/>
  <c r="A237" i="13" s="1"/>
  <c r="B234" i="14" l="1"/>
  <c r="C234" i="14"/>
  <c r="D234" i="14"/>
  <c r="G234" i="14"/>
  <c r="E234" i="14"/>
  <c r="F234" i="14"/>
  <c r="H234" i="14"/>
  <c r="D237" i="13"/>
  <c r="B237" i="13"/>
  <c r="C237" i="13"/>
  <c r="E237" i="13"/>
  <c r="G237" i="13"/>
  <c r="H237" i="13"/>
  <c r="F237" i="13"/>
  <c r="A235" i="14" a="1"/>
  <c r="A235" i="14" s="1"/>
  <c r="A238" i="13" a="1"/>
  <c r="A238" i="13" s="1"/>
  <c r="D235" i="14" l="1"/>
  <c r="B235" i="14"/>
  <c r="G235" i="14"/>
  <c r="C235" i="14"/>
  <c r="F235" i="14"/>
  <c r="H235" i="14"/>
  <c r="E235" i="14"/>
  <c r="B238" i="13"/>
  <c r="C238" i="13"/>
  <c r="D238" i="13"/>
  <c r="E238" i="13"/>
  <c r="F238" i="13"/>
  <c r="G238" i="13"/>
  <c r="H238" i="13"/>
  <c r="A236" i="14" a="1"/>
  <c r="A236" i="14" s="1"/>
  <c r="A239" i="13" a="1"/>
  <c r="A239" i="13" s="1"/>
  <c r="B236" i="14" l="1"/>
  <c r="C236" i="14"/>
  <c r="D236" i="14"/>
  <c r="H236" i="14"/>
  <c r="E236" i="14"/>
  <c r="F236" i="14"/>
  <c r="G236" i="14"/>
  <c r="B239" i="13"/>
  <c r="C239" i="13"/>
  <c r="D239" i="13"/>
  <c r="E239" i="13"/>
  <c r="G239" i="13"/>
  <c r="H239" i="13"/>
  <c r="F239" i="13"/>
  <c r="A237" i="14" a="1"/>
  <c r="A237" i="14" s="1"/>
  <c r="A240" i="13" a="1"/>
  <c r="A240" i="13" s="1"/>
  <c r="B237" i="14" l="1"/>
  <c r="C237" i="14"/>
  <c r="D237" i="14"/>
  <c r="G237" i="14"/>
  <c r="H237" i="14"/>
  <c r="E237" i="14"/>
  <c r="F237" i="14"/>
  <c r="C240" i="13"/>
  <c r="D240" i="13"/>
  <c r="B240" i="13"/>
  <c r="E240" i="13"/>
  <c r="F240" i="13"/>
  <c r="G240" i="13"/>
  <c r="H240" i="13"/>
  <c r="A238" i="14" a="1"/>
  <c r="A238" i="14" s="1"/>
  <c r="A241" i="13" a="1"/>
  <c r="A241" i="13" s="1"/>
  <c r="C238" i="14" l="1"/>
  <c r="D238" i="14"/>
  <c r="B238" i="14"/>
  <c r="E238" i="14"/>
  <c r="F238" i="14"/>
  <c r="G238" i="14"/>
  <c r="H238" i="14"/>
  <c r="B241" i="13"/>
  <c r="C241" i="13"/>
  <c r="D241" i="13"/>
  <c r="E241" i="13"/>
  <c r="G241" i="13"/>
  <c r="H241" i="13"/>
  <c r="F241" i="13"/>
  <c r="A239" i="14" a="1"/>
  <c r="A239" i="14" s="1"/>
  <c r="A242" i="13" a="1"/>
  <c r="A242" i="13" s="1"/>
  <c r="B239" i="14" l="1"/>
  <c r="C239" i="14"/>
  <c r="D239" i="14"/>
  <c r="G239" i="14"/>
  <c r="F239" i="14"/>
  <c r="E239" i="14"/>
  <c r="H239" i="14"/>
  <c r="B242" i="13"/>
  <c r="C242" i="13"/>
  <c r="D242" i="13"/>
  <c r="E242" i="13"/>
  <c r="G242" i="13"/>
  <c r="H242" i="13"/>
  <c r="F242" i="13"/>
  <c r="A240" i="14" a="1"/>
  <c r="A240" i="14" s="1"/>
  <c r="A243" i="13" a="1"/>
  <c r="A243" i="13" s="1"/>
  <c r="B240" i="14" l="1"/>
  <c r="C240" i="14"/>
  <c r="D240" i="14"/>
  <c r="E240" i="14"/>
  <c r="F240" i="14"/>
  <c r="G240" i="14"/>
  <c r="H240" i="14"/>
  <c r="B243" i="13"/>
  <c r="C243" i="13"/>
  <c r="D243" i="13"/>
  <c r="E243" i="13"/>
  <c r="G243" i="13"/>
  <c r="F243" i="13"/>
  <c r="H243" i="13"/>
  <c r="A241" i="14" a="1"/>
  <c r="A241" i="14" s="1"/>
  <c r="A244" i="13" a="1"/>
  <c r="A244" i="13" s="1"/>
  <c r="B241" i="14" l="1"/>
  <c r="C241" i="14"/>
  <c r="D241" i="14"/>
  <c r="G241" i="14"/>
  <c r="F241" i="14"/>
  <c r="E241" i="14"/>
  <c r="H241" i="14"/>
  <c r="B244" i="13"/>
  <c r="C244" i="13"/>
  <c r="D244" i="13"/>
  <c r="E244" i="13"/>
  <c r="G244" i="13"/>
  <c r="H244" i="13"/>
  <c r="F244" i="13"/>
  <c r="A242" i="14" a="1"/>
  <c r="A242" i="14" s="1"/>
  <c r="A245" i="13" a="1"/>
  <c r="A245" i="13" s="1"/>
  <c r="B242" i="14" l="1"/>
  <c r="C242" i="14"/>
  <c r="D242" i="14"/>
  <c r="F242" i="14"/>
  <c r="G242" i="14"/>
  <c r="H242" i="14"/>
  <c r="E242" i="14"/>
  <c r="D245" i="13"/>
  <c r="B245" i="13"/>
  <c r="C245" i="13"/>
  <c r="E245" i="13"/>
  <c r="G245" i="13"/>
  <c r="F245" i="13"/>
  <c r="H245" i="13"/>
  <c r="A243" i="14" a="1"/>
  <c r="A243" i="14" s="1"/>
  <c r="A246" i="13" a="1"/>
  <c r="A246" i="13" s="1"/>
  <c r="D243" i="14" l="1"/>
  <c r="B243" i="14"/>
  <c r="G243" i="14"/>
  <c r="C243" i="14"/>
  <c r="E243" i="14"/>
  <c r="F243" i="14"/>
  <c r="H243" i="14"/>
  <c r="B246" i="13"/>
  <c r="C246" i="13"/>
  <c r="D246" i="13"/>
  <c r="E246" i="13"/>
  <c r="G246" i="13"/>
  <c r="H246" i="13"/>
  <c r="F246" i="13"/>
  <c r="A244" i="14" a="1"/>
  <c r="A244" i="14" s="1"/>
  <c r="A247" i="13" a="1"/>
  <c r="A247" i="13" s="1"/>
  <c r="B244" i="14" l="1"/>
  <c r="C244" i="14"/>
  <c r="D244" i="14"/>
  <c r="G244" i="14"/>
  <c r="H244" i="14"/>
  <c r="E244" i="14"/>
  <c r="F244" i="14"/>
  <c r="B247" i="13"/>
  <c r="C247" i="13"/>
  <c r="D247" i="13"/>
  <c r="E247" i="13"/>
  <c r="G247" i="13"/>
  <c r="F247" i="13"/>
  <c r="H247" i="13"/>
  <c r="A245" i="14" a="1"/>
  <c r="A245" i="14" s="1"/>
  <c r="A248" i="13" a="1"/>
  <c r="A248" i="13" s="1"/>
  <c r="B245" i="14" l="1"/>
  <c r="C245" i="14"/>
  <c r="D245" i="14"/>
  <c r="G245" i="14"/>
  <c r="E245" i="14"/>
  <c r="F245" i="14"/>
  <c r="H245" i="14"/>
  <c r="C248" i="13"/>
  <c r="D248" i="13"/>
  <c r="B248" i="13"/>
  <c r="E248" i="13"/>
  <c r="G248" i="13"/>
  <c r="H248" i="13"/>
  <c r="F248" i="13"/>
  <c r="A246" i="14" a="1"/>
  <c r="A246" i="14" s="1"/>
  <c r="A249" i="13" a="1"/>
  <c r="A249" i="13" s="1"/>
  <c r="C246" i="14" l="1"/>
  <c r="D246" i="14"/>
  <c r="B246" i="14"/>
  <c r="H246" i="14"/>
  <c r="E246" i="14"/>
  <c r="F246" i="14"/>
  <c r="G246" i="14"/>
  <c r="B249" i="13"/>
  <c r="C249" i="13"/>
  <c r="D249" i="13"/>
  <c r="E249" i="13"/>
  <c r="G249" i="13"/>
  <c r="F249" i="13"/>
  <c r="H249" i="13"/>
  <c r="A247" i="14" a="1"/>
  <c r="A247" i="14" s="1"/>
  <c r="A250" i="13" a="1"/>
  <c r="A250" i="13" s="1"/>
  <c r="B247" i="14" l="1"/>
  <c r="C247" i="14"/>
  <c r="D247" i="14"/>
  <c r="G247" i="14"/>
  <c r="E247" i="14"/>
  <c r="F247" i="14"/>
  <c r="H247" i="14"/>
  <c r="B250" i="13"/>
  <c r="C250" i="13"/>
  <c r="D250" i="13"/>
  <c r="E250" i="13"/>
  <c r="G250" i="13"/>
  <c r="H250" i="13"/>
  <c r="F250" i="13"/>
  <c r="A248" i="14" a="1"/>
  <c r="A248" i="14" s="1"/>
  <c r="A251" i="13" a="1"/>
  <c r="A251" i="13" s="1"/>
  <c r="B248" i="14" l="1"/>
  <c r="C248" i="14"/>
  <c r="D248" i="14"/>
  <c r="E248" i="14"/>
  <c r="G248" i="14"/>
  <c r="F248" i="14"/>
  <c r="H248" i="14"/>
  <c r="B251" i="13"/>
  <c r="C251" i="13"/>
  <c r="D251" i="13"/>
  <c r="E251" i="13"/>
  <c r="G251" i="13"/>
  <c r="F251" i="13"/>
  <c r="H251" i="13"/>
  <c r="A249" i="14" a="1"/>
  <c r="A249" i="14" s="1"/>
  <c r="A252" i="13" a="1"/>
  <c r="A252" i="13" s="1"/>
  <c r="B249" i="14" l="1"/>
  <c r="C249" i="14"/>
  <c r="D249" i="14"/>
  <c r="G249" i="14"/>
  <c r="E249" i="14"/>
  <c r="F249" i="14"/>
  <c r="H249" i="14"/>
  <c r="B252" i="13"/>
  <c r="C252" i="13"/>
  <c r="D252" i="13"/>
  <c r="E252" i="13"/>
  <c r="G252" i="13"/>
  <c r="H252" i="13"/>
  <c r="F252" i="13"/>
  <c r="A250" i="14" a="1"/>
  <c r="A250" i="14" s="1"/>
  <c r="A253" i="13" a="1"/>
  <c r="A253" i="13" s="1"/>
  <c r="B250" i="14" l="1"/>
  <c r="C250" i="14"/>
  <c r="D250" i="14"/>
  <c r="G250" i="14"/>
  <c r="E250" i="14"/>
  <c r="F250" i="14"/>
  <c r="H250" i="14"/>
  <c r="D253" i="13"/>
  <c r="B253" i="13"/>
  <c r="C253" i="13"/>
  <c r="G253" i="13"/>
  <c r="E253" i="13"/>
  <c r="F253" i="13"/>
  <c r="H253" i="13"/>
  <c r="A251" i="14" a="1"/>
  <c r="A251" i="14" s="1"/>
  <c r="A254" i="13" a="1"/>
  <c r="A254" i="13" s="1"/>
  <c r="D251" i="14" l="1"/>
  <c r="B251" i="14"/>
  <c r="C251" i="14"/>
  <c r="G251" i="14"/>
  <c r="F251" i="14"/>
  <c r="H251" i="14"/>
  <c r="E251" i="14"/>
  <c r="B254" i="13"/>
  <c r="C254" i="13"/>
  <c r="D254" i="13"/>
  <c r="E254" i="13"/>
  <c r="G254" i="13"/>
  <c r="H254" i="13"/>
  <c r="F254" i="13"/>
  <c r="A252" i="14" a="1"/>
  <c r="A252" i="14" s="1"/>
  <c r="B252" i="14" l="1"/>
  <c r="C252" i="14"/>
  <c r="D252" i="14"/>
  <c r="E252" i="14"/>
  <c r="H252" i="14"/>
  <c r="F252" i="14"/>
  <c r="G252" i="14"/>
  <c r="A253" i="14" a="1"/>
  <c r="A253" i="14" s="1"/>
  <c r="B253" i="14" l="1"/>
  <c r="C253" i="14"/>
  <c r="D253" i="14"/>
  <c r="G253" i="14"/>
  <c r="H253" i="14"/>
  <c r="E253" i="14"/>
  <c r="F253" i="14"/>
  <c r="A254" i="14" a="1"/>
  <c r="A254" i="14" s="1"/>
  <c r="C254" i="14" l="1"/>
  <c r="D254" i="14"/>
  <c r="B254" i="14"/>
  <c r="E254" i="14"/>
  <c r="F254" i="14"/>
  <c r="G254" i="14"/>
  <c r="H254" i="14"/>
</calcChain>
</file>

<file path=xl/sharedStrings.xml><?xml version="1.0" encoding="utf-8"?>
<sst xmlns="http://schemas.openxmlformats.org/spreadsheetml/2006/main" count="2772" uniqueCount="837">
  <si>
    <t>Geographical name</t>
  </si>
  <si>
    <t>Notes:</t>
  </si>
  <si>
    <t>Period 1</t>
  </si>
  <si>
    <t>Period 2</t>
  </si>
  <si>
    <t>Period 3</t>
  </si>
  <si>
    <t>Period 4</t>
  </si>
  <si>
    <t>Site</t>
  </si>
  <si>
    <t>Demand</t>
  </si>
  <si>
    <t>Generation</t>
  </si>
  <si>
    <t>Time periods</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</si>
  <si>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</si>
  <si>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</si>
  <si>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</si>
  <si>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</si>
  <si>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</si>
  <si>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</si>
  <si>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</si>
  <si>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</si>
  <si>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</si>
  <si>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</si>
  <si>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</si>
  <si>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</si>
  <si>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</si>
  <si>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</si>
  <si>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</si>
  <si>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Annex 5 LLFs</t>
  </si>
  <si>
    <t>Name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</si>
  <si>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</si>
  <si>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</si>
  <si>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</si>
  <si>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</si>
  <si>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</si>
  <si>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</si>
  <si>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</si>
  <si>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</si>
  <si>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</si>
  <si>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</si>
  <si>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</si>
  <si>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Low-voltage network</t>
  </si>
  <si>
    <t>Low-voltage substation</t>
  </si>
  <si>
    <t>High-voltage network</t>
  </si>
  <si>
    <t>High-voltage substation</t>
  </si>
  <si>
    <t>33kV generic</t>
  </si>
  <si>
    <t>132kV generic</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</si>
  <si>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</si>
  <si>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</si>
  <si>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</si>
  <si>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</si>
  <si>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</si>
  <si>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</si>
  <si>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</si>
  <si>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</si>
  <si>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</si>
  <si>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</si>
  <si>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</si>
  <si>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June to August Inclusive</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</si>
  <si>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</si>
  <si>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</si>
  <si>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</si>
  <si>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</si>
  <si>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</si>
  <si>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</si>
  <si>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</si>
  <si>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</si>
  <si>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</si>
  <si>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</si>
  <si>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</si>
  <si>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</si>
  <si>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</si>
  <si>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</si>
  <si>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</si>
  <si>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</si>
  <si>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</si>
  <si>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</si>
  <si>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</si>
  <si>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</si>
  <si>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</si>
  <si>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</si>
  <si>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</si>
  <si>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</si>
  <si>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</si>
  <si>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</si>
  <si>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</si>
  <si>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</si>
  <si>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</si>
  <si>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</si>
  <si>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</si>
  <si>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</si>
  <si>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</si>
  <si>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</si>
  <si>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</si>
  <si>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</si>
  <si>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</si>
  <si>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</si>
  <si>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</si>
  <si>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</si>
  <si>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</si>
  <si>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</si>
  <si>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</si>
  <si>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</si>
  <si>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</si>
  <si>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</si>
  <si>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</si>
  <si>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</si>
  <si>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</si>
  <si>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</si>
  <si>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</si>
  <si>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</si>
  <si>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</si>
  <si>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</si>
  <si>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</si>
  <si>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</si>
  <si>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</si>
  <si>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</si>
  <si>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</si>
  <si>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</si>
  <si>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</si>
  <si>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</si>
  <si>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</si>
  <si>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</si>
  <si>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</si>
  <si>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</si>
  <si>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</si>
  <si>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</si>
  <si>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</si>
  <si>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Annex 6 - Charges for New or Amended Designated EHV Properties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</si>
  <si>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</si>
  <si>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</si>
  <si>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</si>
  <si>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</si>
  <si>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</si>
  <si>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</si>
  <si>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</si>
  <si>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</si>
  <si>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</si>
  <si>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</si>
  <si>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</si>
  <si>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</si>
  <si>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</si>
  <si>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</si>
  <si>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</si>
  <si>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</si>
  <si>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</si>
  <si>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</si>
  <si>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</si>
  <si>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</si>
  <si>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</si>
  <si>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</si>
  <si>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</si>
  <si>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</si>
  <si>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</si>
  <si>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</si>
  <si>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</si>
  <si>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</si>
  <si>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</si>
  <si>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</si>
  <si>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</si>
  <si>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</si>
  <si>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</si>
  <si>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</si>
  <si>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</si>
  <si>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</si>
  <si>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</si>
  <si>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</si>
  <si>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</si>
  <si>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</si>
  <si>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</si>
  <si>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</si>
  <si>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</si>
  <si>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</si>
  <si>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</si>
  <si>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</si>
  <si>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</si>
  <si>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</si>
  <si>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</si>
  <si>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</si>
  <si>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</si>
  <si>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</si>
  <si>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</si>
  <si>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</si>
  <si>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</si>
  <si>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</si>
  <si>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</si>
  <si>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</si>
  <si>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</si>
  <si>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</si>
  <si>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</si>
  <si>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</si>
  <si>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</si>
  <si>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</si>
  <si>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</si>
  <si>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</si>
  <si>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</si>
  <si>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</si>
  <si>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</si>
  <si>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</si>
  <si>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</si>
  <si>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</si>
  <si>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</si>
  <si>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</si>
  <si>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</si>
  <si>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</si>
  <si>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</si>
  <si>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</si>
  <si>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</si>
  <si>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</si>
  <si>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</si>
  <si>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</si>
  <si>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</si>
  <si>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</si>
  <si>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</si>
  <si>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</si>
  <si>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</si>
  <si>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</si>
  <si>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</si>
  <si>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</si>
  <si>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</si>
  <si>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</si>
  <si>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</si>
  <si>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</si>
  <si>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</si>
  <si>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</si>
  <si>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</si>
  <si>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</si>
  <si>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</si>
  <si>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</si>
  <si>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</si>
  <si>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</si>
  <si>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</si>
  <si>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</si>
  <si>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</si>
  <si>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</si>
  <si>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</si>
  <si>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</si>
  <si>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</si>
  <si>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</si>
  <si>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</si>
  <si>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</si>
  <si>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</si>
  <si>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</si>
  <si>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</si>
  <si>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</si>
  <si>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</si>
  <si>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</si>
  <si>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</si>
  <si>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</si>
  <si>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</si>
  <si>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</si>
  <si>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</si>
  <si>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</si>
  <si>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</si>
  <si>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</si>
  <si>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</si>
  <si>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</si>
  <si>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</si>
  <si>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</si>
  <si>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</si>
  <si>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</si>
  <si>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</si>
  <si>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</si>
  <si>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</si>
  <si>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</si>
  <si>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</si>
  <si>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</si>
  <si>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</si>
  <si>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</si>
  <si>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</si>
  <si>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</si>
  <si>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</si>
  <si>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</si>
  <si>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</si>
  <si>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</si>
  <si>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</si>
  <si>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</si>
  <si>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</si>
  <si>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</si>
  <si>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</si>
  <si>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</si>
  <si>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</si>
  <si>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</si>
  <si>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</si>
  <si>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</si>
  <si>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</si>
  <si>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</si>
  <si>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</si>
  <si>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</si>
  <si>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</si>
  <si>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</si>
  <si>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</si>
  <si>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</si>
  <si>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</si>
  <si>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</si>
  <si>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</si>
  <si>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</si>
  <si>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</si>
  <si>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</si>
  <si>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</si>
  <si>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</si>
  <si>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</si>
  <si>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</si>
  <si>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</si>
  <si>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</si>
  <si>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</si>
  <si>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</si>
  <si>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</si>
  <si>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</si>
  <si>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</si>
  <si>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</si>
  <si>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</si>
  <si>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</si>
  <si>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</si>
  <si>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</si>
  <si>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</si>
  <si>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</si>
  <si>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</si>
  <si>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</si>
  <si>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</si>
  <si>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</si>
  <si>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</si>
  <si>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</si>
  <si>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</si>
  <si>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</si>
  <si>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</si>
  <si>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</si>
  <si>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</si>
  <si>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</si>
  <si>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</si>
  <si>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</si>
  <si>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</si>
  <si>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</si>
  <si>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</si>
  <si>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</si>
  <si>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</si>
  <si>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</si>
  <si>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</si>
  <si>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</si>
  <si>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</si>
  <si>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</si>
  <si>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</si>
  <si>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</si>
  <si>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</si>
  <si>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</si>
  <si>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</si>
  <si>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</si>
  <si>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</si>
  <si>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</si>
  <si>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</si>
  <si>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</si>
  <si>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</si>
  <si>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</si>
  <si>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</si>
  <si>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</si>
  <si>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</si>
  <si>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</si>
  <si>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</si>
  <si>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</si>
  <si>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</si>
  <si>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</si>
  <si>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</si>
  <si>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</si>
  <si>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</si>
  <si>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</si>
  <si>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</si>
  <si>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</si>
  <si>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</si>
  <si>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</si>
  <si>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</si>
  <si>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</si>
  <si>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</si>
  <si>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</si>
  <si>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</si>
  <si>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</si>
  <si>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</si>
  <si>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</si>
  <si>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</si>
  <si>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</si>
  <si>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</si>
  <si>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</si>
  <si>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</si>
  <si>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</si>
  <si>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</si>
  <si>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</si>
  <si>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</si>
  <si>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</si>
  <si>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</si>
  <si>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</si>
  <si>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</si>
  <si>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</si>
  <si>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</si>
  <si>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</si>
  <si>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</si>
  <si>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</si>
  <si>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</si>
  <si>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</si>
  <si>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</si>
  <si>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</si>
  <si>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</si>
  <si>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</si>
  <si>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</si>
  <si>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</si>
  <si>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</si>
  <si>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</si>
  <si>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</si>
  <si>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</si>
  <si>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</si>
  <si>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</si>
  <si>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</si>
  <si>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</si>
  <si>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</si>
  <si>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</si>
  <si>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</si>
  <si>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</si>
  <si>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</si>
  <si>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</si>
  <si>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</si>
  <si>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</si>
  <si>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</si>
  <si>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</si>
  <si>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</si>
  <si>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</si>
  <si>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</si>
  <si>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</si>
  <si>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</si>
  <si>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</si>
  <si>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</si>
  <si>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</si>
  <si>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</si>
  <si>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</si>
  <si>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</si>
  <si>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</si>
  <si>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</si>
  <si>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</si>
  <si>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</si>
  <si>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</si>
  <si>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</si>
  <si>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</si>
  <si>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</si>
  <si>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</si>
  <si>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</si>
  <si>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</si>
  <si>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</si>
  <si>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</si>
  <si>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</si>
  <si>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</si>
  <si>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</si>
  <si>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</si>
  <si>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</si>
  <si>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</si>
  <si>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</si>
  <si>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</si>
  <si>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</si>
  <si>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</si>
  <si>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</si>
  <si>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</si>
  <si>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</si>
  <si>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</si>
  <si>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</si>
  <si>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</si>
  <si>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</si>
  <si>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</si>
  <si>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</si>
  <si>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</si>
  <si>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</si>
  <si>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</si>
  <si>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</si>
  <si>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</si>
  <si>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</si>
  <si>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</si>
  <si>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</si>
  <si>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</si>
  <si>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</si>
  <si>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</si>
  <si>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</si>
  <si>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</si>
  <si>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</si>
  <si>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</si>
  <si>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</si>
  <si>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</si>
  <si>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</si>
  <si>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</si>
  <si>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</si>
  <si>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</si>
  <si>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</si>
  <si>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</si>
  <si>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</si>
  <si>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</si>
  <si>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</si>
  <si>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</si>
  <si>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</si>
  <si>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</si>
  <si>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</si>
  <si>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</si>
  <si>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</si>
  <si>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</si>
  <si>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</si>
  <si>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</si>
  <si>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</si>
  <si>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</si>
  <si>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</si>
  <si>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</si>
  <si>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</si>
  <si>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</si>
  <si>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</si>
  <si>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</si>
  <si>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</si>
  <si>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</si>
  <si>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</si>
  <si>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</si>
  <si>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</si>
  <si>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</si>
  <si>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</si>
  <si>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</si>
  <si>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</si>
  <si>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</si>
  <si>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</si>
  <si>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</si>
  <si>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</si>
  <si>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</si>
  <si>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</si>
  <si>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</si>
  <si>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</si>
  <si>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</si>
  <si>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</si>
  <si>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</si>
  <si>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</si>
  <si>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</si>
  <si>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</si>
  <si>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</si>
  <si>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</si>
  <si>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</si>
  <si>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</si>
  <si>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</si>
  <si>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</si>
  <si>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</si>
  <si>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</si>
  <si>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</si>
  <si>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</si>
  <si>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</si>
  <si>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</si>
  <si>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</si>
  <si>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</si>
  <si>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</si>
  <si>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</si>
  <si>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</si>
  <si>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</si>
  <si>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</si>
  <si>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</si>
  <si>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</si>
  <si>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</si>
  <si>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</si>
  <si>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</si>
  <si>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</si>
  <si>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</si>
  <si>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</si>
  <si>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</si>
  <si>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</si>
  <si>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</si>
  <si>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</si>
  <si>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</si>
  <si>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</si>
  <si>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</si>
  <si>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</si>
  <si>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</si>
  <si>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</si>
  <si>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</si>
  <si>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</si>
  <si>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</si>
  <si>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Units</t>
  </si>
  <si>
    <t>kWh</t>
  </si>
  <si>
    <t>kVA</t>
  </si>
  <si>
    <t>∞</t>
  </si>
  <si>
    <t>Lower Threshold*</t>
  </si>
  <si>
    <t>Upper Threshold*</t>
  </si>
  <si>
    <t>* All boundaries are inclusive of the upper threshold and exclusive of the lower threshold i.e. Lower &lt; x ≤ Upper.</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</si>
  <si>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</si>
  <si>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</si>
  <si>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</si>
  <si>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</si>
  <si>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</si>
  <si>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</si>
  <si>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</si>
  <si>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</si>
  <si>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</si>
  <si>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</si>
  <si>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</si>
  <si>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</si>
  <si>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</si>
  <si>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</si>
  <si>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</si>
  <si>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</si>
  <si>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</si>
  <si>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</si>
  <si>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</si>
  <si>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</si>
  <si>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</si>
  <si>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</si>
  <si>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</si>
  <si>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</si>
  <si>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</si>
  <si>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</si>
  <si>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</si>
  <si>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</si>
  <si>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</si>
  <si>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</si>
  <si>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</si>
  <si>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</si>
  <si>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</si>
  <si>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</si>
  <si>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</si>
  <si>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</si>
  <si>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</si>
  <si>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</si>
  <si>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</si>
  <si>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</si>
  <si>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</si>
  <si>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</si>
  <si>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</si>
  <si>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</si>
  <si>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</si>
  <si>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</si>
  <si>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</si>
  <si>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</si>
  <si>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</si>
  <si>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</si>
  <si>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</si>
  <si>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</si>
  <si>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</si>
  <si>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</si>
  <si>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</si>
  <si>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</si>
  <si>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</si>
  <si>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</si>
  <si>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</si>
  <si>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</si>
  <si>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</si>
  <si>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</si>
  <si>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</si>
  <si>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</si>
  <si>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</si>
  <si>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</si>
  <si>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</si>
  <si>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</si>
  <si>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</si>
  <si>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</si>
  <si>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</si>
  <si>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</si>
  <si>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</si>
  <si>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</si>
  <si>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</si>
  <si>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</si>
  <si>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</si>
  <si>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</si>
  <si>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</si>
  <si>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</si>
  <si>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</si>
  <si>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</si>
  <si>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</si>
  <si>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</si>
  <si>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</si>
  <si>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</si>
  <si>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</si>
  <si>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</si>
  <si>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</si>
  <si>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</si>
  <si>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</si>
  <si>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</si>
  <si>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11:00 - 14:00
16:00 - 19:00</t>
  </si>
  <si>
    <t>07:00 - 11:00
14:00 - 16:00
19:00 - 23:00</t>
  </si>
  <si>
    <t>00:00 - 07:00
23:00 - 24:00</t>
  </si>
  <si>
    <t>00:00 - 24:00</t>
  </si>
  <si>
    <t>11:00 - 14:00</t>
  </si>
  <si>
    <t>07:00 - 11:00
14:00 - 23:00</t>
  </si>
  <si>
    <t>16:00 - 19:00</t>
  </si>
  <si>
    <t>07:00 - 16:00
19:00 - 23:00</t>
  </si>
  <si>
    <t>Monday to Friday 
(Including Bank Holidays)
March, April, May and September, October</t>
  </si>
  <si>
    <t>07:00 - 23:00</t>
  </si>
  <si>
    <t>Period 5</t>
  </si>
  <si>
    <t>Winter Peak</t>
  </si>
  <si>
    <t>Summer Peak</t>
  </si>
  <si>
    <t>Winter Shoulder</t>
  </si>
  <si>
    <t>Night</t>
  </si>
  <si>
    <t>Other</t>
  </si>
  <si>
    <t>Monday to Friday 
November to February</t>
  </si>
  <si>
    <t>16:00 - 20:00</t>
  </si>
  <si>
    <t>07:00 - 16:00</t>
  </si>
  <si>
    <t>Monday to Friday
June to August</t>
  </si>
  <si>
    <t>07:00 - 20:00</t>
  </si>
  <si>
    <t>Monday to Friday
March</t>
  </si>
  <si>
    <t>All Year</t>
  </si>
  <si>
    <t>00:00 - 07:00</t>
  </si>
  <si>
    <t>All Other Times</t>
  </si>
  <si>
    <t>Import
LLF
period 5</t>
  </si>
  <si>
    <t>Export
LLF
period 5</t>
  </si>
  <si>
    <t>Eligible Bad Debt
Fixed charge adder**
p/MPAN/day</t>
  </si>
  <si>
    <t>Note: The DNO reserves the right to apply the listed charges to any other MPANs/MSIDs associated with the site. This includes reallocating charges to a traded MPAN at the same site where another MPAN has been disconnected or de-energised.</t>
  </si>
  <si>
    <t xml:space="preserve">Note: The DNO reserves the right to apply the listed charges to any other MPANs/MSIDs associated with the site. This includes reallocating charges to a traded MPAN at the same site where another MPAN has been disconnected or de-energised. If sites appear in both Annex 2 and Annex 6, the charges in Annex 6 take precedence.
Where an existing Designated EHV Property is modified and energised in the charging year, we may revise the EDCM charges for the modified Designated EHV Property. </t>
  </si>
  <si>
    <t>Step 2, After selecting a tariff in step 1, Cells C12-I12 will generate headings, please enter your consumption in cells C13:I13 underneath each heading generated (if no heading leave cell blank)</t>
  </si>
  <si>
    <t>Step 2, After selecting a tariff in step 1, Cells M12-T12 will generate headings, please enter your consumption in cells M13:T13 underneath each heading generated (if no heading leave cell blank)</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</si>
  <si>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</si>
  <si>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 xml:space="preserve">Contains the underlying nodal costs used to calculate the current EDCM charges. </t>
  </si>
  <si>
    <t>Step 1, Choose your tariff using the drop down list in cell L10. Please note, this calculator returns tariffs from Annex 2 only. If your site has a new or amended tariff in Annex 6 this will need to be entered manually.</t>
  </si>
  <si>
    <t>CVA site specific LLFs</t>
  </si>
  <si>
    <t>MSID</t>
  </si>
  <si>
    <t>Open LLFCs/ DUoS Tariff IDs</t>
  </si>
  <si>
    <t>Closed LLFCs/ DUoS Tariff IDs</t>
  </si>
  <si>
    <t>LLFC/ DUoS Tariff ID</t>
  </si>
  <si>
    <t>Supercustomer preserved charges/additional LLFCs/ DUoS Tariff IDs</t>
  </si>
  <si>
    <t>Site Specific preserved charges/additional LLFCs/ DUoS Tariff IDs</t>
  </si>
  <si>
    <t>Open LLFCs/ DUoS Tariff IDs / LDNO unique billing identifier</t>
  </si>
  <si>
    <t>London Power Networks has no Preserved NHH Tariffs/Additional LLFCs/DUoS Tariff IDs</t>
  </si>
  <si>
    <t>London Power Networks has no Preserved HH Tariffs/Additional LLFCs/DUoS Tariff IDs</t>
  </si>
  <si>
    <t>Metered voltage, respective periods and associated LLFCs/DUoS Tariff IDs</t>
  </si>
  <si>
    <t>Associated LLFC/DUoS Tariff ID</t>
  </si>
  <si>
    <t>2026/27</t>
  </si>
  <si>
    <t>1 April 2026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</si>
  <si>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</si>
  <si>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Site 1</t>
  </si>
  <si>
    <t>Site 2</t>
  </si>
  <si>
    <t>Site 3</t>
  </si>
  <si>
    <t>Site 4</t>
  </si>
  <si>
    <t>Site 5</t>
  </si>
  <si>
    <t>0, 1, 2</t>
  </si>
  <si>
    <t>0, 3, 4, 5-8</t>
  </si>
  <si>
    <t>0, 1 or 8</t>
  </si>
  <si>
    <t>Residual Charge per Fixed Charge** (p/day)</t>
  </si>
  <si>
    <t>Residual Charge per Unit rate 1** (p/kWh)</t>
  </si>
  <si>
    <t>Residual Charge per Unit rate 2** (p/kWh)</t>
  </si>
  <si>
    <t>Residual Charge per Unit rate 3** (p/kWh)</t>
  </si>
  <si>
    <t>**Residual charge element in London Power Networks CDCM model is negative and therefore the application of the residual reduces the calculated fixed charge. If the fixed charge reaches zero then the remaining reduction is applied to the unit rates.</t>
  </si>
  <si>
    <t>0, 8</t>
  </si>
  <si>
    <t>Aidien Limited - GSP_C</t>
  </si>
  <si>
    <t>C01,C02,C03</t>
  </si>
  <si>
    <t>C04,C05,C06</t>
  </si>
  <si>
    <t>C07,C08,C09</t>
  </si>
  <si>
    <t>C10,C11,C12</t>
  </si>
  <si>
    <t>C13,C14,C15</t>
  </si>
  <si>
    <t>C16,C17,C18</t>
  </si>
  <si>
    <t>C19,C20,C21</t>
  </si>
  <si>
    <t>C22,C23,C24</t>
  </si>
  <si>
    <t>C25,C26,C27</t>
  </si>
  <si>
    <t>C28,C29,C30</t>
  </si>
  <si>
    <t>C31,C32,C33</t>
  </si>
  <si>
    <t>C34,C35,C36</t>
  </si>
  <si>
    <t>C37,C38,C39</t>
  </si>
  <si>
    <t>C40,C41</t>
  </si>
  <si>
    <t>C42,C43</t>
  </si>
  <si>
    <t>C44,C45</t>
  </si>
  <si>
    <t>C46,C47</t>
  </si>
  <si>
    <t>C48,C49</t>
  </si>
  <si>
    <t>C50,C51</t>
  </si>
  <si>
    <t>C52,C53</t>
  </si>
  <si>
    <t>C54,C55</t>
  </si>
  <si>
    <t>C56,C57</t>
  </si>
  <si>
    <t>C58,C59</t>
  </si>
  <si>
    <t>C60,C61,C62</t>
  </si>
  <si>
    <t>C63,C64,C65</t>
  </si>
  <si>
    <t>C66,C67</t>
  </si>
  <si>
    <t>C68,C69,C70</t>
  </si>
  <si>
    <t>C71,C72,C73</t>
  </si>
  <si>
    <t>C74,C75</t>
  </si>
  <si>
    <t>C76,C77</t>
  </si>
  <si>
    <t>C78,C79</t>
  </si>
  <si>
    <t>C80,C81</t>
  </si>
  <si>
    <t>C01</t>
  </si>
  <si>
    <t>C04</t>
  </si>
  <si>
    <t>C07</t>
  </si>
  <si>
    <t>C10</t>
  </si>
  <si>
    <t>C13</t>
  </si>
  <si>
    <t>C16</t>
  </si>
  <si>
    <t>C19</t>
  </si>
  <si>
    <t>C22</t>
  </si>
  <si>
    <t>C25</t>
  </si>
  <si>
    <t>C28</t>
  </si>
  <si>
    <t>C31</t>
  </si>
  <si>
    <t>C34</t>
  </si>
  <si>
    <t>C37</t>
  </si>
  <si>
    <t>C60</t>
  </si>
  <si>
    <t>C63</t>
  </si>
  <si>
    <t>C68</t>
  </si>
  <si>
    <t>C02</t>
  </si>
  <si>
    <t>C05</t>
  </si>
  <si>
    <t>C08</t>
  </si>
  <si>
    <t>C11</t>
  </si>
  <si>
    <t>C14</t>
  </si>
  <si>
    <t>C17</t>
  </si>
  <si>
    <t>C20</t>
  </si>
  <si>
    <t>C23</t>
  </si>
  <si>
    <t>C26</t>
  </si>
  <si>
    <t>C29</t>
  </si>
  <si>
    <t>C32</t>
  </si>
  <si>
    <t>C35</t>
  </si>
  <si>
    <t>C38</t>
  </si>
  <si>
    <t>C40</t>
  </si>
  <si>
    <t>C42</t>
  </si>
  <si>
    <t>C44</t>
  </si>
  <si>
    <t>C46</t>
  </si>
  <si>
    <t>C48</t>
  </si>
  <si>
    <t>C50</t>
  </si>
  <si>
    <t>C52</t>
  </si>
  <si>
    <t>C54</t>
  </si>
  <si>
    <t>C56</t>
  </si>
  <si>
    <t>C58</t>
  </si>
  <si>
    <t>C61</t>
  </si>
  <si>
    <t>C64</t>
  </si>
  <si>
    <t>C66</t>
  </si>
  <si>
    <t>C69</t>
  </si>
  <si>
    <t>C74</t>
  </si>
  <si>
    <t>C78</t>
  </si>
  <si>
    <t>C03</t>
  </si>
  <si>
    <t>C06</t>
  </si>
  <si>
    <t>C09</t>
  </si>
  <si>
    <t>C12</t>
  </si>
  <si>
    <t>C15</t>
  </si>
  <si>
    <t>C18</t>
  </si>
  <si>
    <t>C21</t>
  </si>
  <si>
    <t>C24</t>
  </si>
  <si>
    <t>C27</t>
  </si>
  <si>
    <t>C30</t>
  </si>
  <si>
    <t>C33</t>
  </si>
  <si>
    <t>C36</t>
  </si>
  <si>
    <t>C39</t>
  </si>
  <si>
    <t>C41</t>
  </si>
  <si>
    <t>C43</t>
  </si>
  <si>
    <t>C45</t>
  </si>
  <si>
    <t>C47</t>
  </si>
  <si>
    <t>C49</t>
  </si>
  <si>
    <t>C51</t>
  </si>
  <si>
    <t>C53</t>
  </si>
  <si>
    <t>C55</t>
  </si>
  <si>
    <t>C57</t>
  </si>
  <si>
    <t>C59</t>
  </si>
  <si>
    <t>C62</t>
  </si>
  <si>
    <t>C65</t>
  </si>
  <si>
    <t>C67</t>
  </si>
  <si>
    <t>C70</t>
  </si>
  <si>
    <t>C75</t>
  </si>
  <si>
    <t>C79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</si>
</sst>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0.000;[Red]\-0.000;?"/>
    <numFmt numFmtId="182" formatCode="#,##0;\-#,##0;\-"/>
    <numFmt numFmtId="183" formatCode="#,##0.00_ ;\-#,##0.00\ "/>
    <numFmt numFmtId="184" formatCode="#,##0.000_ ;\-#,##0.000\ "/>
  </numFmts>
  <fonts count="37"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2"/>
      <name val="Arial"/>
      <family val="2"/>
    </font>
    <font>
      <sz val="8"/>
      <name val="Arial"/>
      <family val="2"/>
    </font>
    <font>
      <strike/>
      <sz val="10"/>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29"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283">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6" fillId="0" borderId="0" xfId="0" applyFont="1" applyAlignment="1">
      <alignment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172" fontId="21" fillId="9" borderId="1" xfId="0" applyNumberFormat="1" applyFont="1" applyFill="1" applyBorder="1" applyAlignment="1" applyProtection="1">
      <alignment horizontal="center" vertical="center"/>
      <protection locked="0"/>
    </xf>
    <xf numFmtId="172" fontId="21" fillId="3"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164" fontId="21" fillId="10" borderId="1" xfId="0" applyNumberFormat="1" applyFont="1" applyFill="1" applyBorder="1" applyAlignment="1" applyProtection="1">
      <alignment horizontal="center" vertical="center"/>
      <protection locked="0"/>
    </xf>
    <xf numFmtId="164" fontId="21" fillId="3" borderId="1" xfId="0" applyNumberFormat="1" applyFont="1" applyFill="1" applyBorder="1" applyAlignment="1" applyProtection="1">
      <alignment horizontal="center" vertical="center"/>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1" fontId="6" fillId="9" borderId="1" xfId="6" applyNumberFormat="1" applyFill="1" applyBorder="1" applyAlignment="1" applyProtection="1">
      <alignment horizontal="left" vertical="center" wrapText="1"/>
      <protection locked="0"/>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172" fontId="4" fillId="12" borderId="1" xfId="6" applyNumberFormat="1" applyFont="1" applyFill="1" applyBorder="1" applyAlignment="1" applyProtection="1">
      <alignment horizontal="center" vertical="center"/>
      <protection locked="0"/>
    </xf>
    <xf numFmtId="164" fontId="4" fillId="12" borderId="1" xfId="6" applyNumberFormat="1" applyFont="1" applyFill="1" applyBorder="1" applyAlignment="1" applyProtection="1">
      <alignment horizontal="center" vertical="center"/>
      <protection locked="0"/>
    </xf>
    <xf numFmtId="172" fontId="4" fillId="9" borderId="1" xfId="6" applyNumberFormat="1" applyFont="1" applyFill="1" applyBorder="1" applyAlignment="1" applyProtection="1">
      <alignment horizontal="center" vertical="center"/>
      <protection locked="0"/>
    </xf>
    <xf numFmtId="164" fontId="4" fillId="9" borderId="1" xfId="6" applyNumberFormat="1" applyFont="1" applyFill="1" applyBorder="1" applyAlignment="1" applyProtection="1">
      <alignment horizontal="center" vertical="center"/>
      <protection locked="0"/>
    </xf>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43" fontId="4" fillId="23" borderId="1" xfId="7" applyFont="1" applyFill="1" applyBorder="1" applyAlignment="1" applyProtection="1">
      <alignment horizontal="center" vertical="center"/>
    </xf>
    <xf numFmtId="164"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43" fontId="4" fillId="12" borderId="1" xfId="7" applyFont="1" applyFill="1" applyBorder="1" applyAlignment="1" applyProtection="1">
      <alignment horizontal="center" vertical="center"/>
    </xf>
    <xf numFmtId="164"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64" fontId="21" fillId="10" borderId="1" xfId="0" applyNumberFormat="1" applyFont="1" applyFill="1" applyBorder="1" applyAlignment="1">
      <alignment horizontal="center" vertical="center"/>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0"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0"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0"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0" fontId="6" fillId="0" borderId="0" xfId="6"/>
    <xf numFmtId="0" fontId="6" fillId="0" borderId="0" xfId="6" applyAlignment="1">
      <alignment horizontal="left"/>
    </xf>
    <xf numFmtId="0" fontId="31"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2"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2" fontId="21" fillId="3"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3" borderId="1" xfId="0" applyNumberFormat="1" applyFont="1" applyFill="1" applyBorder="1" applyAlignment="1">
      <alignment horizontal="center" vertical="center"/>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80" fontId="21" fillId="3"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7" fillId="0" borderId="1" xfId="0" applyFont="1" applyBorder="1" applyAlignment="1">
      <alignment horizontal="left" vertical="center" wrapText="1" indent="1"/>
    </xf>
    <xf numFmtId="0" fontId="6" fillId="0" borderId="3" xfId="0" applyFont="1" applyBorder="1" applyAlignment="1">
      <alignment horizontal="center" vertical="center" wrapText="1"/>
    </xf>
    <xf numFmtId="0" fontId="7" fillId="0" borderId="6" xfId="0" applyFont="1" applyBorder="1" applyAlignment="1">
      <alignment horizontal="left" vertical="center" wrapText="1" indent="1"/>
    </xf>
    <xf numFmtId="0" fontId="6" fillId="17" borderId="1" xfId="0" applyFont="1" applyFill="1" applyBorder="1" applyAlignment="1">
      <alignment horizontal="center" vertical="center" wrapText="1"/>
    </xf>
    <xf numFmtId="0" fontId="6" fillId="4" borderId="1" xfId="0" applyFont="1" applyFill="1" applyBorder="1" applyAlignment="1">
      <alignment vertical="center" wrapText="1"/>
    </xf>
    <xf numFmtId="2" fontId="0" fillId="2" borderId="1" xfId="0" applyNumberFormat="1" applyFill="1" applyBorder="1" applyAlignment="1">
      <alignment horizontal="center" vertical="center"/>
    </xf>
    <xf numFmtId="0" fontId="33" fillId="0" borderId="1" xfId="0" applyFont="1" applyBorder="1" applyAlignment="1">
      <alignment vertical="center"/>
    </xf>
    <xf numFmtId="0" fontId="33" fillId="38" borderId="1" xfId="0" applyFont="1" applyFill="1" applyBorder="1" applyAlignment="1">
      <alignment vertical="center"/>
    </xf>
    <xf numFmtId="0" fontId="6" fillId="9" borderId="1" xfId="6" applyFill="1" applyBorder="1" applyAlignment="1" applyProtection="1">
      <alignment horizontal="center" vertical="center" wrapText="1"/>
      <protection locked="0"/>
    </xf>
    <xf numFmtId="172" fontId="9" fillId="9" borderId="1" xfId="0" applyNumberFormat="1" applyFont="1" applyFill="1" applyBorder="1" applyAlignment="1" applyProtection="1">
      <alignment horizontal="center" vertical="center" wrapText="1"/>
      <protection locked="0"/>
    </xf>
    <xf numFmtId="181" fontId="3" fillId="30" borderId="1" xfId="9" applyNumberFormat="1" applyFill="1" applyBorder="1" applyAlignment="1" applyProtection="1">
      <alignment vertical="center"/>
    </xf>
    <xf numFmtId="181" fontId="3" fillId="33" borderId="1" xfId="12" applyNumberFormat="1" applyFill="1" applyBorder="1" applyAlignment="1" applyProtection="1">
      <alignment vertical="center"/>
    </xf>
    <xf numFmtId="0" fontId="21" fillId="8" borderId="1" xfId="0" applyFont="1" applyFill="1" applyBorder="1" applyAlignment="1">
      <alignment horizontal="center" vertical="center" wrapText="1"/>
    </xf>
    <xf numFmtId="0" fontId="21" fillId="17" borderId="1" xfId="0" applyFont="1" applyFill="1" applyBorder="1" applyAlignment="1">
      <alignment horizontal="center" vertical="center" wrapText="1"/>
    </xf>
    <xf numFmtId="0" fontId="36" fillId="2" borderId="0" xfId="6" applyFont="1" applyFill="1" applyAlignment="1">
      <alignment vertical="center"/>
    </xf>
    <xf numFmtId="0" fontId="0" fillId="0" borderId="1" xfId="0" applyBorder="1" applyAlignment="1">
      <alignment vertical="center" wrapText="1"/>
    </xf>
    <xf numFmtId="165" fontId="0" fillId="0" borderId="1" xfId="0" applyNumberFormat="1" applyBorder="1" applyAlignment="1">
      <alignment horizontal="center" vertical="center"/>
    </xf>
    <xf numFmtId="165" fontId="0" fillId="0" borderId="2" xfId="0" applyNumberFormat="1" applyBorder="1" applyAlignment="1">
      <alignment horizontal="center" vertical="center"/>
    </xf>
    <xf numFmtId="0" fontId="0" fillId="0" borderId="1" xfId="0" applyBorder="1" applyAlignment="1">
      <alignment horizontal="center" vertical="center"/>
    </xf>
    <xf numFmtId="0" fontId="6" fillId="0" borderId="2" xfId="0" applyFont="1" applyBorder="1" applyAlignment="1">
      <alignment horizontal="left" vertical="center" wrapText="1"/>
    </xf>
    <xf numFmtId="182" fontId="21" fillId="9" borderId="1" xfId="0" applyNumberFormat="1" applyFont="1" applyFill="1" applyBorder="1" applyAlignment="1" applyProtection="1">
      <alignment horizontal="center" vertical="center"/>
      <protection locked="0"/>
    </xf>
    <xf numFmtId="43" fontId="7" fillId="7" borderId="1" xfId="7" quotePrefix="1" applyFont="1" applyFill="1" applyBorder="1" applyAlignment="1" applyProtection="1">
      <alignment horizontal="center" vertical="center" wrapText="1"/>
      <protection locked="0"/>
    </xf>
    <xf numFmtId="183" fontId="15" fillId="8" borderId="1" xfId="7" applyNumberFormat="1" applyFont="1" applyFill="1" applyBorder="1" applyAlignment="1" applyProtection="1">
      <alignment vertical="center"/>
      <protection locked="0"/>
    </xf>
    <xf numFmtId="184" fontId="15" fillId="8" borderId="1" xfId="7" applyNumberFormat="1" applyFont="1" applyFill="1" applyBorder="1" applyAlignment="1" applyProtection="1">
      <alignment vertical="center"/>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left" vertical="center" wrapText="1"/>
      <protection locked="0"/>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49" fontId="11" fillId="6" borderId="0" xfId="1" applyNumberFormat="1" applyFill="1" applyAlignment="1" applyProtection="1">
      <alignment horizontal="center" vertical="center" wrapText="1"/>
      <protection locked="0"/>
    </xf>
    <xf numFmtId="0" fontId="6" fillId="2" borderId="0" xfId="6" quotePrefix="1" applyFill="1" applyAlignment="1">
      <alignment horizontal="center" vertical="center" wrapText="1"/>
    </xf>
    <xf numFmtId="0" fontId="29" fillId="0" borderId="0" xfId="15" quotePrefix="1" applyFill="1" applyBorder="1" applyAlignment="1">
      <alignment horizontal="left" vertical="top" wrapText="1"/>
    </xf>
    <xf numFmtId="0" fontId="7" fillId="0" borderId="1" xfId="0" applyFont="1" applyBorder="1" applyAlignment="1">
      <alignment horizontal="left" vertical="center" wrapText="1"/>
    </xf>
    <xf numFmtId="0" fontId="6" fillId="4" borderId="1"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7" fillId="0" borderId="1" xfId="0" applyFont="1" applyBorder="1" applyAlignment="1">
      <alignment horizontal="left" vertical="center" wrapText="1" indent="1"/>
    </xf>
    <xf numFmtId="0" fontId="25" fillId="18" borderId="1" xfId="0" applyFont="1" applyFill="1" applyBorder="1" applyAlignment="1" applyProtection="1">
      <alignment horizontal="center" vertical="center" wrapText="1"/>
      <protection locked="0"/>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34" fillId="0" borderId="16" xfId="0" applyFont="1" applyBorder="1" applyAlignment="1">
      <alignment horizontal="center" vertical="center" wrapText="1"/>
    </xf>
    <xf numFmtId="0" fontId="34" fillId="0" borderId="17" xfId="0" applyFont="1" applyBorder="1" applyAlignment="1">
      <alignment horizontal="center" vertical="center" wrapText="1"/>
    </xf>
    <xf numFmtId="172" fontId="34" fillId="0" borderId="18" xfId="0" applyNumberFormat="1" applyFont="1" applyBorder="1" applyAlignment="1">
      <alignment horizontal="center" vertical="center" wrapText="1"/>
    </xf>
    <xf numFmtId="0" fontId="34" fillId="0" borderId="11" xfId="0" applyFont="1" applyBorder="1" applyAlignment="1">
      <alignment horizontal="center" vertical="center" wrapText="1"/>
    </xf>
    <xf numFmtId="0" fontId="34" fillId="0" borderId="0" xfId="0" applyFont="1" applyAlignment="1">
      <alignment horizontal="center" vertical="center" wrapText="1"/>
    </xf>
    <xf numFmtId="172" fontId="34" fillId="0" borderId="12" xfId="0" applyNumberFormat="1" applyFont="1" applyBorder="1" applyAlignment="1">
      <alignment horizontal="center" vertical="center" wrapText="1"/>
    </xf>
    <xf numFmtId="0" fontId="34" fillId="0" borderId="13" xfId="0" applyFont="1" applyBorder="1" applyAlignment="1">
      <alignment horizontal="center" vertical="center" wrapText="1"/>
    </xf>
    <xf numFmtId="0" fontId="34" fillId="0" borderId="8" xfId="0" applyFont="1" applyBorder="1" applyAlignment="1">
      <alignment horizontal="center" vertical="center" wrapText="1"/>
    </xf>
    <xf numFmtId="172" fontId="34" fillId="0" borderId="14" xfId="0" applyNumberFormat="1" applyFont="1" applyBorder="1" applyAlignment="1">
      <alignment horizontal="center" vertical="center" wrapText="1"/>
    </xf>
    <xf numFmtId="0" fontId="34" fillId="0" borderId="18"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14" xfId="0" applyFont="1" applyBorder="1" applyAlignment="1">
      <alignment horizontal="center" vertical="center" wrapText="1"/>
    </xf>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17" fillId="6" borderId="1" xfId="1" applyNumberFormat="1" applyFont="1" applyFill="1" applyBorder="1" applyAlignment="1" applyProtection="1">
      <alignment horizontal="center" vertical="center" wrapText="1"/>
    </xf>
    <xf numFmtId="0" fontId="6" fillId="0" borderId="3"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5" xfId="0" applyFont="1" applyBorder="1" applyAlignment="1">
      <alignment horizontal="left" vertical="center" wrapText="1" indent="1"/>
    </xf>
    <xf numFmtId="0" fontId="7" fillId="7" borderId="1" xfId="0" quotePrefix="1" applyFont="1" applyFill="1" applyBorder="1" applyAlignment="1" applyProtection="1">
      <alignment horizontal="center" vertical="center" wrapText="1"/>
      <protection locked="0"/>
    </xf>
    <xf numFmtId="0" fontId="6" fillId="0" borderId="0" xfId="0" applyFont="1" applyAlignment="1">
      <alignment horizontal="left" vertical="center" wrapText="1" indent="1"/>
    </xf>
    <xf numFmtId="0" fontId="6" fillId="0" borderId="1" xfId="0" applyFont="1" applyBorder="1" applyAlignment="1">
      <alignment horizontal="left" vertical="center" wrapText="1" indent="1"/>
    </xf>
    <xf numFmtId="0" fontId="7" fillId="7" borderId="1"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29" fillId="17" borderId="0" xfId="15" quotePrefix="1" applyFill="1" applyBorder="1" applyAlignment="1">
      <alignment horizontal="left" vertical="top" wrapText="1"/>
    </xf>
    <xf numFmtId="0" fontId="0" fillId="2" borderId="0" xfId="0" applyFill="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26</xdr:row>
      <xdr:rowOff>116417</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9197976"/>
          <a:ext cx="8268758" cy="1141941"/>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4"/>
      <c r="B1" s="24"/>
      <c r="C1" s="24"/>
      <c r="D1" s="24"/>
      <c r="E1" s="24"/>
    </row>
    <row r="2" spans="1:8" ht="16.5" x14ac:dyDescent="0.2">
      <c r="A2" s="138" t="s">
        <v>114</v>
      </c>
      <c r="B2" s="68"/>
      <c r="C2" s="68"/>
      <c r="D2" s="68"/>
      <c r="E2" s="68"/>
    </row>
    <row r="3" spans="1:8" ht="15" x14ac:dyDescent="0.2">
      <c r="A3" s="68"/>
      <c r="B3" s="135" t="s">
        <v>115</v>
      </c>
      <c r="C3" s="134" t="s">
        <v>116</v>
      </c>
      <c r="D3" s="134" t="s">
        <v>19</v>
      </c>
      <c r="E3" s="134" t="s">
        <v>18</v>
      </c>
    </row>
    <row r="4" spans="1:8" ht="15" x14ac:dyDescent="0.2">
      <c r="A4" s="69" t="s">
        <v>114</v>
      </c>
      <c r="B4" s="28" t="s">
        <v>730</v>
      </c>
      <c r="C4" s="28" t="s">
        <v>713</v>
      </c>
      <c r="D4" s="28" t="s">
        <v>714</v>
      </c>
      <c r="E4" s="28" t="s">
        <v>113</v>
      </c>
    </row>
    <row r="5" spans="1:8" x14ac:dyDescent="0.2">
      <c r="A5" s="68"/>
      <c r="B5" s="68"/>
      <c r="C5" s="68"/>
      <c r="D5" s="68"/>
      <c r="E5" s="68"/>
    </row>
    <row r="6" spans="1:8" ht="16.5" x14ac:dyDescent="0.2">
      <c r="A6" s="71" t="s">
        <v>13</v>
      </c>
      <c r="B6" s="68"/>
      <c r="C6" s="68"/>
      <c r="D6" s="68"/>
      <c r="E6" s="68"/>
    </row>
    <row r="7" spans="1:8" ht="15" x14ac:dyDescent="0.2">
      <c r="A7" s="72" t="s">
        <v>14</v>
      </c>
      <c r="B7" s="211" t="s">
        <v>15</v>
      </c>
      <c r="C7" s="211"/>
      <c r="D7" s="211"/>
      <c r="E7" s="211"/>
    </row>
    <row r="8" spans="1:8" ht="30" customHeight="1" x14ac:dyDescent="0.2">
      <c r="A8" s="76" t="s">
        <v>156</v>
      </c>
      <c r="B8" s="210" t="s">
        <v>145</v>
      </c>
      <c r="C8" s="210"/>
      <c r="D8" s="210"/>
      <c r="E8" s="210"/>
    </row>
    <row r="9" spans="1:8" ht="30" customHeight="1" x14ac:dyDescent="0.2">
      <c r="A9" s="76" t="s">
        <v>659</v>
      </c>
      <c r="B9" s="210"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GSP_C Licence area.</v>
      </c>
      <c r="C9" s="210"/>
      <c r="D9" s="210"/>
      <c r="E9" s="210"/>
    </row>
    <row r="10" spans="1:8" ht="30" customHeight="1" x14ac:dyDescent="0.2">
      <c r="A10" s="76" t="s">
        <v>33</v>
      </c>
      <c r="B10" s="210" t="s">
        <v>17</v>
      </c>
      <c r="C10" s="210"/>
      <c r="D10" s="210"/>
      <c r="E10" s="210"/>
    </row>
    <row r="11" spans="1:8" ht="61.5" customHeight="1" x14ac:dyDescent="0.2">
      <c r="A11" s="76" t="s">
        <v>34</v>
      </c>
      <c r="B11" s="210"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GSP_C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0"/>
      <c r="D11" s="210"/>
      <c r="E11" s="210"/>
      <c r="F11" s="213"/>
      <c r="G11" s="213"/>
      <c r="H11" s="213"/>
    </row>
    <row r="12" spans="1:8" ht="86.25" customHeight="1" x14ac:dyDescent="0.2">
      <c r="A12" s="76" t="s">
        <v>25</v>
      </c>
      <c r="B12" s="210" t="s">
        <v>126</v>
      </c>
      <c r="C12" s="210"/>
      <c r="D12" s="210"/>
      <c r="E12" s="210"/>
    </row>
    <row r="13" spans="1:8" ht="45" customHeight="1" x14ac:dyDescent="0.2">
      <c r="A13" s="76" t="s">
        <v>127</v>
      </c>
      <c r="B13" s="210"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GSP_C Licence area.</v>
      </c>
      <c r="C13" s="210"/>
      <c r="D13" s="210"/>
      <c r="E13" s="210"/>
    </row>
    <row r="14" spans="1:8" ht="33.75" customHeight="1" x14ac:dyDescent="0.2">
      <c r="A14" s="176" t="s">
        <v>447</v>
      </c>
      <c r="B14" s="210" t="s">
        <v>448</v>
      </c>
      <c r="C14" s="210"/>
      <c r="D14" s="210"/>
      <c r="E14" s="210"/>
    </row>
    <row r="15" spans="1:8" ht="29.25" customHeight="1" x14ac:dyDescent="0.2">
      <c r="A15" s="76" t="s">
        <v>27</v>
      </c>
      <c r="B15" s="210" t="s">
        <v>699</v>
      </c>
      <c r="C15" s="210"/>
      <c r="D15" s="210"/>
      <c r="E15" s="210"/>
    </row>
    <row r="16" spans="1:8" ht="29.25" customHeight="1" x14ac:dyDescent="0.2">
      <c r="A16" s="176" t="s">
        <v>660</v>
      </c>
      <c r="B16" s="210" t="s">
        <v>661</v>
      </c>
      <c r="C16" s="210"/>
      <c r="D16" s="210"/>
      <c r="E16" s="210"/>
    </row>
    <row r="17" spans="1:5" ht="29.25" customHeight="1" x14ac:dyDescent="0.2">
      <c r="A17" s="76" t="s">
        <v>561</v>
      </c>
      <c r="B17" s="210" t="s">
        <v>563</v>
      </c>
      <c r="C17" s="210"/>
      <c r="D17" s="210"/>
      <c r="E17" s="210"/>
    </row>
    <row r="18" spans="1:5" ht="29.25" customHeight="1" x14ac:dyDescent="0.2">
      <c r="A18" s="76" t="s">
        <v>662</v>
      </c>
      <c r="B18" s="210" t="s">
        <v>663</v>
      </c>
      <c r="C18" s="210"/>
      <c r="D18" s="210"/>
      <c r="E18" s="210"/>
    </row>
    <row r="19" spans="1:5" ht="30" customHeight="1" x14ac:dyDescent="0.2">
      <c r="A19" s="76" t="s">
        <v>77</v>
      </c>
      <c r="B19" s="210" t="s">
        <v>76</v>
      </c>
      <c r="C19" s="210"/>
      <c r="D19" s="210"/>
      <c r="E19" s="210"/>
    </row>
    <row r="20" spans="1:5" x14ac:dyDescent="0.2">
      <c r="A20" s="68"/>
      <c r="B20" s="68"/>
      <c r="C20" s="68"/>
      <c r="D20" s="68"/>
      <c r="E20" s="68"/>
    </row>
    <row r="21" spans="1:5" ht="15" x14ac:dyDescent="0.2">
      <c r="A21" s="73" t="s">
        <v>23</v>
      </c>
      <c r="B21" s="68"/>
      <c r="C21" s="68"/>
      <c r="D21" s="68"/>
      <c r="E21" s="68"/>
    </row>
    <row r="22" spans="1:5" ht="15" x14ac:dyDescent="0.2">
      <c r="A22" s="72"/>
      <c r="B22" s="216"/>
      <c r="C22" s="216"/>
      <c r="D22" s="216"/>
      <c r="E22" s="216"/>
    </row>
    <row r="23" spans="1:5" ht="32.25" customHeight="1" x14ac:dyDescent="0.2">
      <c r="A23" s="214" t="s">
        <v>61</v>
      </c>
      <c r="B23" s="215"/>
      <c r="C23" s="215"/>
      <c r="D23" s="215"/>
      <c r="E23" s="215"/>
    </row>
    <row r="24" spans="1:5" x14ac:dyDescent="0.2">
      <c r="A24" s="68"/>
      <c r="B24" s="68"/>
      <c r="C24" s="68"/>
      <c r="D24" s="68"/>
      <c r="E24" s="68"/>
    </row>
    <row r="25" spans="1:5" ht="15" x14ac:dyDescent="0.2">
      <c r="A25" s="74" t="s">
        <v>24</v>
      </c>
      <c r="B25" s="68"/>
      <c r="C25" s="68"/>
      <c r="D25" s="68"/>
      <c r="E25" s="68"/>
    </row>
    <row r="26" spans="1:5" ht="15" x14ac:dyDescent="0.2">
      <c r="A26" s="70"/>
      <c r="B26" s="216"/>
      <c r="C26" s="216"/>
      <c r="D26" s="216"/>
      <c r="E26" s="216"/>
    </row>
    <row r="27" spans="1:5" ht="28.5" customHeight="1" x14ac:dyDescent="0.2">
      <c r="A27" s="214" t="s">
        <v>35</v>
      </c>
      <c r="B27" s="215"/>
      <c r="C27" s="215"/>
      <c r="D27" s="215"/>
      <c r="E27" s="215"/>
    </row>
    <row r="28" spans="1:5" ht="28.5" customHeight="1" x14ac:dyDescent="0.2">
      <c r="A28" s="212" t="s">
        <v>112</v>
      </c>
      <c r="B28" s="212"/>
      <c r="C28" s="212"/>
      <c r="D28" s="212"/>
      <c r="E28" s="212"/>
    </row>
  </sheetData>
  <customSheetViews>
    <customSheetView guid="{5032A364-B81A-48DA-88DA-AB3B86B47EE9}">
      <selection activeCell="A12" sqref="A12"/>
      <pageMargins left="0.7" right="0.7" top="0.75" bottom="0.75" header="0.3" footer="0.3"/>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5"/>
  <sheetViews>
    <sheetView zoomScale="70" zoomScaleNormal="70" zoomScaleSheetLayoutView="100" workbookViewId="0"/>
  </sheetViews>
  <sheetFormatPr defaultRowHeight="27.75" customHeight="1" x14ac:dyDescent="0.2"/>
  <cols>
    <col min="1" max="1" width="49" style="2" bestFit="1" customWidth="1"/>
    <col min="2" max="2" width="17.5703125" style="3" customWidth="1"/>
    <col min="3" max="3" width="9.140625" style="2" customWidth="1"/>
    <col min="4" max="4" width="17.5703125" style="2" customWidth="1"/>
    <col min="5" max="7" width="17.5703125" style="3" customWidth="1"/>
    <col min="8" max="9" width="17.5703125" style="9"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95" t="s">
        <v>16</v>
      </c>
      <c r="B1" s="218"/>
      <c r="C1" s="218"/>
      <c r="D1" s="218"/>
      <c r="E1" s="217"/>
      <c r="F1" s="217"/>
      <c r="G1" s="217"/>
      <c r="H1" s="217"/>
      <c r="I1" s="217"/>
      <c r="J1" s="217"/>
      <c r="K1" s="217"/>
      <c r="L1" s="51"/>
      <c r="M1" s="78"/>
    </row>
    <row r="2" spans="1:13" ht="27" customHeight="1" x14ac:dyDescent="0.2">
      <c r="A2" s="226" t="str">
        <f>Overview!B4&amp; " - Effective from "&amp;Overview!D4&amp;" - "&amp;Overview!E4&amp;" LV and HV charges"</f>
        <v>Aidien Limited - GSP_C - Effective from 1 April 2026 - Final LV and HV charges</v>
      </c>
      <c r="B2" s="226"/>
      <c r="C2" s="226"/>
      <c r="D2" s="226"/>
      <c r="E2" s="226"/>
      <c r="F2" s="226"/>
      <c r="G2" s="226"/>
      <c r="H2" s="226"/>
      <c r="I2" s="226"/>
      <c r="J2" s="226"/>
      <c r="K2" s="226"/>
      <c r="L2" s="51"/>
      <c r="M2" s="78"/>
    </row>
    <row r="3" spans="1:13" s="78" customFormat="1" ht="15" customHeight="1" x14ac:dyDescent="0.2">
      <c r="A3" s="84"/>
      <c r="B3" s="84"/>
      <c r="C3" s="84"/>
      <c r="D3" s="84"/>
      <c r="E3" s="84"/>
      <c r="F3" s="84"/>
      <c r="G3" s="84"/>
      <c r="H3" s="84"/>
      <c r="I3" s="84"/>
      <c r="J3" s="84"/>
      <c r="K3" s="84"/>
      <c r="L3" s="51"/>
    </row>
    <row r="4" spans="1:13" ht="27" customHeight="1" x14ac:dyDescent="0.2">
      <c r="A4" s="226" t="s">
        <v>140</v>
      </c>
      <c r="B4" s="226"/>
      <c r="C4" s="226"/>
      <c r="D4" s="226"/>
      <c r="E4" s="226"/>
      <c r="F4" s="84"/>
      <c r="G4" s="226" t="s">
        <v>141</v>
      </c>
      <c r="H4" s="226"/>
      <c r="I4" s="226"/>
      <c r="J4" s="226"/>
      <c r="K4" s="226"/>
    </row>
    <row r="5" spans="1:13" ht="28.5" customHeight="1" x14ac:dyDescent="0.2">
      <c r="A5" s="77" t="s">
        <v>9</v>
      </c>
      <c r="B5" s="80" t="s">
        <v>51</v>
      </c>
      <c r="C5" s="227" t="s">
        <v>52</v>
      </c>
      <c r="D5" s="228"/>
      <c r="E5" s="79" t="s">
        <v>53</v>
      </c>
      <c r="F5" s="84"/>
      <c r="G5" s="230"/>
      <c r="H5" s="231"/>
      <c r="I5" s="81" t="s">
        <v>58</v>
      </c>
      <c r="J5" s="82" t="s">
        <v>59</v>
      </c>
      <c r="K5" s="79" t="s">
        <v>53</v>
      </c>
    </row>
    <row r="6" spans="1:13" ht="65.25" customHeight="1" x14ac:dyDescent="0.2">
      <c r="A6" s="188" t="s">
        <v>54</v>
      </c>
      <c r="B6" s="22" t="s">
        <v>666</v>
      </c>
      <c r="C6" s="229" t="s">
        <v>667</v>
      </c>
      <c r="D6" s="229"/>
      <c r="E6" s="189" t="s">
        <v>668</v>
      </c>
      <c r="F6" s="84"/>
      <c r="G6" s="224" t="s">
        <v>55</v>
      </c>
      <c r="H6" s="225"/>
      <c r="I6" s="22" t="s">
        <v>670</v>
      </c>
      <c r="J6" s="83" t="s">
        <v>671</v>
      </c>
      <c r="K6" s="189" t="s">
        <v>668</v>
      </c>
    </row>
    <row r="7" spans="1:13" ht="65.25" customHeight="1" x14ac:dyDescent="0.2">
      <c r="A7" s="188" t="s">
        <v>12</v>
      </c>
      <c r="B7" s="21"/>
      <c r="C7" s="220"/>
      <c r="D7" s="220"/>
      <c r="E7" s="83" t="s">
        <v>669</v>
      </c>
      <c r="F7" s="84"/>
      <c r="G7" s="224" t="s">
        <v>56</v>
      </c>
      <c r="H7" s="225"/>
      <c r="I7" s="22" t="s">
        <v>672</v>
      </c>
      <c r="J7" s="83" t="s">
        <v>673</v>
      </c>
      <c r="K7" s="189" t="s">
        <v>668</v>
      </c>
    </row>
    <row r="8" spans="1:13" ht="65.25" customHeight="1" x14ac:dyDescent="0.2">
      <c r="A8" s="186" t="s">
        <v>10</v>
      </c>
      <c r="B8" s="221" t="s">
        <v>11</v>
      </c>
      <c r="C8" s="222"/>
      <c r="D8" s="222"/>
      <c r="E8" s="223"/>
      <c r="F8" s="84"/>
      <c r="G8" s="224" t="s">
        <v>674</v>
      </c>
      <c r="H8" s="225"/>
      <c r="I8" s="21"/>
      <c r="J8" s="83" t="s">
        <v>675</v>
      </c>
      <c r="K8" s="189" t="s">
        <v>668</v>
      </c>
    </row>
    <row r="9" spans="1:13" s="78" customFormat="1" ht="65.25" customHeight="1" x14ac:dyDescent="0.2">
      <c r="F9" s="84"/>
      <c r="G9" s="224" t="s">
        <v>62</v>
      </c>
      <c r="H9" s="225"/>
      <c r="I9" s="21"/>
      <c r="J9" s="21"/>
      <c r="K9" s="83" t="s">
        <v>669</v>
      </c>
      <c r="L9" s="51"/>
    </row>
    <row r="10" spans="1:13" s="78" customFormat="1" ht="36" customHeight="1" x14ac:dyDescent="0.2">
      <c r="F10" s="84"/>
      <c r="G10" s="219" t="s">
        <v>10</v>
      </c>
      <c r="H10" s="219"/>
      <c r="I10" s="221" t="s">
        <v>11</v>
      </c>
      <c r="J10" s="222"/>
      <c r="K10" s="223"/>
      <c r="L10" s="51"/>
    </row>
    <row r="11" spans="1:13" s="78" customFormat="1" ht="12.75" customHeight="1" x14ac:dyDescent="0.2">
      <c r="A11" s="84"/>
      <c r="B11" s="84"/>
      <c r="C11" s="84"/>
      <c r="D11" s="84"/>
      <c r="E11" s="84"/>
      <c r="F11" s="84"/>
      <c r="G11" s="84"/>
      <c r="H11" s="84"/>
      <c r="I11" s="84"/>
      <c r="J11" s="84"/>
      <c r="K11" s="84"/>
      <c r="L11" s="51"/>
    </row>
    <row r="12" spans="1:13" ht="78.75" customHeight="1" x14ac:dyDescent="0.2">
      <c r="A12" s="27" t="s">
        <v>117</v>
      </c>
      <c r="B12" s="14" t="s">
        <v>703</v>
      </c>
      <c r="C12" s="14" t="s">
        <v>20</v>
      </c>
      <c r="D12" s="14" t="s">
        <v>142</v>
      </c>
      <c r="E12" s="14" t="s">
        <v>144</v>
      </c>
      <c r="F12" s="14" t="s">
        <v>143</v>
      </c>
      <c r="G12" s="14" t="s">
        <v>21</v>
      </c>
      <c r="H12" s="14" t="s">
        <v>22</v>
      </c>
      <c r="I12" s="14" t="s">
        <v>118</v>
      </c>
      <c r="J12" s="14" t="s">
        <v>28</v>
      </c>
      <c r="K12" s="14" t="s">
        <v>704</v>
      </c>
    </row>
    <row r="13" spans="1:13" ht="32.25" customHeight="1" x14ac:dyDescent="0.2">
      <c r="A13" s="16" t="s">
        <v>632</v>
      </c>
      <c r="B13" s="41" t="s">
        <v>731</v>
      </c>
      <c r="C13" s="182" t="s">
        <v>721</v>
      </c>
      <c r="D13" s="140">
        <v>10.891999999999999</v>
      </c>
      <c r="E13" s="141">
        <v>0.48899999999999999</v>
      </c>
      <c r="F13" s="142">
        <v>0</v>
      </c>
      <c r="G13" s="46">
        <v>0</v>
      </c>
      <c r="H13" s="47"/>
      <c r="I13" s="47"/>
      <c r="J13" s="43"/>
      <c r="K13" s="44"/>
    </row>
    <row r="14" spans="1:13" ht="32.25" customHeight="1" x14ac:dyDescent="0.2">
      <c r="A14" s="16" t="s">
        <v>449</v>
      </c>
      <c r="B14" s="41" t="s">
        <v>732</v>
      </c>
      <c r="C14" s="178">
        <v>2</v>
      </c>
      <c r="D14" s="140">
        <v>11.164</v>
      </c>
      <c r="E14" s="141">
        <v>0.76100000000000001</v>
      </c>
      <c r="F14" s="142">
        <v>6.4000000000000001E-2</v>
      </c>
      <c r="G14" s="47"/>
      <c r="H14" s="47"/>
      <c r="I14" s="47"/>
      <c r="J14" s="43"/>
      <c r="K14" s="44"/>
    </row>
    <row r="15" spans="1:13" ht="50.25" customHeight="1" x14ac:dyDescent="0.2">
      <c r="A15" s="16" t="s">
        <v>579</v>
      </c>
      <c r="B15" s="45" t="s">
        <v>733</v>
      </c>
      <c r="C15" s="166" t="s">
        <v>722</v>
      </c>
      <c r="D15" s="140">
        <v>9.8810000000000002</v>
      </c>
      <c r="E15" s="141">
        <v>0.67300000000000004</v>
      </c>
      <c r="F15" s="142">
        <v>5.7000000000000002E-2</v>
      </c>
      <c r="G15" s="46">
        <v>5.87</v>
      </c>
      <c r="H15" s="47"/>
      <c r="I15" s="47"/>
      <c r="J15" s="43"/>
      <c r="K15" s="44"/>
    </row>
    <row r="16" spans="1:13" ht="32.25" customHeight="1" x14ac:dyDescent="0.2">
      <c r="A16" s="16" t="s">
        <v>580</v>
      </c>
      <c r="B16" s="45" t="s">
        <v>734</v>
      </c>
      <c r="C16" s="166" t="s">
        <v>722</v>
      </c>
      <c r="D16" s="140">
        <v>9.7420000000000009</v>
      </c>
      <c r="E16" s="141">
        <v>0.53500000000000003</v>
      </c>
      <c r="F16" s="142">
        <v>0</v>
      </c>
      <c r="G16" s="46">
        <v>0</v>
      </c>
      <c r="H16" s="47"/>
      <c r="I16" s="47"/>
      <c r="J16" s="43"/>
      <c r="K16" s="44"/>
    </row>
    <row r="17" spans="1:11" ht="32.25" customHeight="1" x14ac:dyDescent="0.2">
      <c r="A17" s="16" t="s">
        <v>581</v>
      </c>
      <c r="B17" s="45" t="s">
        <v>735</v>
      </c>
      <c r="C17" s="166" t="s">
        <v>722</v>
      </c>
      <c r="D17" s="140">
        <v>8.516</v>
      </c>
      <c r="E17" s="141">
        <v>0</v>
      </c>
      <c r="F17" s="142">
        <v>0</v>
      </c>
      <c r="G17" s="46">
        <v>0</v>
      </c>
      <c r="H17" s="47"/>
      <c r="I17" s="47"/>
      <c r="J17" s="43"/>
      <c r="K17" s="44"/>
    </row>
    <row r="18" spans="1:11" ht="32.25" customHeight="1" x14ac:dyDescent="0.2">
      <c r="A18" s="16" t="s">
        <v>582</v>
      </c>
      <c r="B18" s="45" t="s">
        <v>736</v>
      </c>
      <c r="C18" s="166" t="s">
        <v>722</v>
      </c>
      <c r="D18" s="140">
        <v>7.992</v>
      </c>
      <c r="E18" s="141">
        <v>0</v>
      </c>
      <c r="F18" s="142">
        <v>0</v>
      </c>
      <c r="G18" s="46">
        <v>0</v>
      </c>
      <c r="H18" s="47"/>
      <c r="I18" s="47"/>
      <c r="J18" s="43"/>
      <c r="K18" s="44"/>
    </row>
    <row r="19" spans="1:11" ht="32.25" customHeight="1" x14ac:dyDescent="0.2">
      <c r="A19" s="16" t="s">
        <v>583</v>
      </c>
      <c r="B19" s="45" t="s">
        <v>737</v>
      </c>
      <c r="C19" s="166" t="s">
        <v>722</v>
      </c>
      <c r="D19" s="140">
        <v>7.6349999999999998</v>
      </c>
      <c r="E19" s="141">
        <v>0</v>
      </c>
      <c r="F19" s="142">
        <v>0</v>
      </c>
      <c r="G19" s="46">
        <v>0</v>
      </c>
      <c r="H19" s="47"/>
      <c r="I19" s="47"/>
      <c r="J19" s="43"/>
      <c r="K19" s="44"/>
    </row>
    <row r="20" spans="1:11" ht="32.25" customHeight="1" x14ac:dyDescent="0.2">
      <c r="A20" s="16" t="s">
        <v>130</v>
      </c>
      <c r="B20" s="41" t="s">
        <v>738</v>
      </c>
      <c r="C20" s="178">
        <v>4</v>
      </c>
      <c r="D20" s="140">
        <v>9.8810000000000002</v>
      </c>
      <c r="E20" s="141">
        <v>0.67300000000000004</v>
      </c>
      <c r="F20" s="142">
        <v>5.7000000000000002E-2</v>
      </c>
      <c r="G20" s="47"/>
      <c r="H20" s="47"/>
      <c r="I20" s="47"/>
      <c r="J20" s="43"/>
      <c r="K20" s="44"/>
    </row>
    <row r="21" spans="1:11" ht="32.25" customHeight="1" x14ac:dyDescent="0.2">
      <c r="A21" s="16" t="s">
        <v>450</v>
      </c>
      <c r="B21" s="44" t="s">
        <v>739</v>
      </c>
      <c r="C21" s="178">
        <v>0</v>
      </c>
      <c r="D21" s="140">
        <v>7.4139999999999997</v>
      </c>
      <c r="E21" s="141">
        <v>0.52400000000000002</v>
      </c>
      <c r="F21" s="142">
        <v>3.5000000000000003E-2</v>
      </c>
      <c r="G21" s="46">
        <v>14.26</v>
      </c>
      <c r="H21" s="46">
        <v>7.23</v>
      </c>
      <c r="I21" s="139">
        <v>7.23</v>
      </c>
      <c r="J21" s="42">
        <v>0.52200000000000002</v>
      </c>
      <c r="K21" s="44"/>
    </row>
    <row r="22" spans="1:11" ht="32.25" customHeight="1" x14ac:dyDescent="0.2">
      <c r="A22" s="16" t="s">
        <v>451</v>
      </c>
      <c r="B22" s="44" t="s">
        <v>740</v>
      </c>
      <c r="C22" s="178">
        <v>0</v>
      </c>
      <c r="D22" s="140">
        <v>4.444</v>
      </c>
      <c r="E22" s="141">
        <v>0.16200000000000001</v>
      </c>
      <c r="F22" s="142">
        <v>2.4E-2</v>
      </c>
      <c r="G22" s="46">
        <v>2.35</v>
      </c>
      <c r="H22" s="46">
        <v>7.23</v>
      </c>
      <c r="I22" s="139">
        <v>7.23</v>
      </c>
      <c r="J22" s="42">
        <v>0.52200000000000002</v>
      </c>
      <c r="K22" s="44"/>
    </row>
    <row r="23" spans="1:11" ht="32.25" customHeight="1" x14ac:dyDescent="0.2">
      <c r="A23" s="16" t="s">
        <v>452</v>
      </c>
      <c r="B23" s="44" t="s">
        <v>741</v>
      </c>
      <c r="C23" s="178">
        <v>0</v>
      </c>
      <c r="D23" s="140">
        <v>4.3879999999999999</v>
      </c>
      <c r="E23" s="141">
        <v>0.16200000000000001</v>
      </c>
      <c r="F23" s="142">
        <v>2.4E-2</v>
      </c>
      <c r="G23" s="46">
        <v>2.35</v>
      </c>
      <c r="H23" s="46">
        <v>7.23</v>
      </c>
      <c r="I23" s="139">
        <v>7.23</v>
      </c>
      <c r="J23" s="42">
        <v>0.52200000000000002</v>
      </c>
      <c r="K23" s="44"/>
    </row>
    <row r="24" spans="1:11" ht="32.25" customHeight="1" x14ac:dyDescent="0.2">
      <c r="A24" s="16" t="s">
        <v>453</v>
      </c>
      <c r="B24" s="44" t="s">
        <v>742</v>
      </c>
      <c r="C24" s="178">
        <v>0</v>
      </c>
      <c r="D24" s="140">
        <v>4.3259999999999996</v>
      </c>
      <c r="E24" s="141">
        <v>0.16200000000000001</v>
      </c>
      <c r="F24" s="142">
        <v>2.4E-2</v>
      </c>
      <c r="G24" s="46">
        <v>2.35</v>
      </c>
      <c r="H24" s="46">
        <v>7.23</v>
      </c>
      <c r="I24" s="139">
        <v>7.23</v>
      </c>
      <c r="J24" s="42">
        <v>0.52200000000000002</v>
      </c>
      <c r="K24" s="44"/>
    </row>
    <row r="25" spans="1:11" ht="32.25" customHeight="1" x14ac:dyDescent="0.2">
      <c r="A25" s="16" t="s">
        <v>454</v>
      </c>
      <c r="B25" s="44" t="s">
        <v>743</v>
      </c>
      <c r="C25" s="178">
        <v>0</v>
      </c>
      <c r="D25" s="140">
        <v>4.2569999999999997</v>
      </c>
      <c r="E25" s="141">
        <v>0.16200000000000001</v>
      </c>
      <c r="F25" s="142">
        <v>2.4E-2</v>
      </c>
      <c r="G25" s="46">
        <v>2.35</v>
      </c>
      <c r="H25" s="46">
        <v>7.23</v>
      </c>
      <c r="I25" s="139">
        <v>7.23</v>
      </c>
      <c r="J25" s="42">
        <v>0.52200000000000002</v>
      </c>
      <c r="K25" s="44"/>
    </row>
    <row r="26" spans="1:11" ht="32.25" customHeight="1" x14ac:dyDescent="0.2">
      <c r="A26" s="16" t="s">
        <v>455</v>
      </c>
      <c r="B26" s="44" t="s">
        <v>744</v>
      </c>
      <c r="C26" s="178">
        <v>0</v>
      </c>
      <c r="D26" s="140">
        <v>4.7370000000000001</v>
      </c>
      <c r="E26" s="141">
        <v>0.36199999999999999</v>
      </c>
      <c r="F26" s="142">
        <v>1.2E-2</v>
      </c>
      <c r="G26" s="46">
        <v>11.91</v>
      </c>
      <c r="H26" s="46">
        <v>8.9499999999999993</v>
      </c>
      <c r="I26" s="139">
        <v>8.9499999999999993</v>
      </c>
      <c r="J26" s="42">
        <v>0.32300000000000001</v>
      </c>
      <c r="K26" s="44"/>
    </row>
    <row r="27" spans="1:11" ht="32.25" customHeight="1" x14ac:dyDescent="0.2">
      <c r="A27" s="16" t="s">
        <v>456</v>
      </c>
      <c r="B27" s="44" t="s">
        <v>745</v>
      </c>
      <c r="C27" s="178">
        <v>0</v>
      </c>
      <c r="D27" s="140">
        <v>1.7669999999999999</v>
      </c>
      <c r="E27" s="141">
        <v>0</v>
      </c>
      <c r="F27" s="142">
        <v>0</v>
      </c>
      <c r="G27" s="46">
        <v>0</v>
      </c>
      <c r="H27" s="46">
        <v>8.9499999999999993</v>
      </c>
      <c r="I27" s="139">
        <v>8.9499999999999993</v>
      </c>
      <c r="J27" s="42">
        <v>0.32300000000000001</v>
      </c>
      <c r="K27" s="44"/>
    </row>
    <row r="28" spans="1:11" ht="32.25" customHeight="1" x14ac:dyDescent="0.2">
      <c r="A28" s="16" t="s">
        <v>457</v>
      </c>
      <c r="B28" s="44" t="s">
        <v>746</v>
      </c>
      <c r="C28" s="178">
        <v>0</v>
      </c>
      <c r="D28" s="140">
        <v>1.7110000000000001</v>
      </c>
      <c r="E28" s="141">
        <v>0</v>
      </c>
      <c r="F28" s="142">
        <v>0</v>
      </c>
      <c r="G28" s="46">
        <v>0</v>
      </c>
      <c r="H28" s="46">
        <v>8.9499999999999993</v>
      </c>
      <c r="I28" s="139">
        <v>8.9499999999999993</v>
      </c>
      <c r="J28" s="42">
        <v>0.32300000000000001</v>
      </c>
      <c r="K28" s="44"/>
    </row>
    <row r="29" spans="1:11" ht="32.25" customHeight="1" x14ac:dyDescent="0.2">
      <c r="A29" s="16" t="s">
        <v>458</v>
      </c>
      <c r="B29" s="44" t="s">
        <v>747</v>
      </c>
      <c r="C29" s="178">
        <v>0</v>
      </c>
      <c r="D29" s="140">
        <v>1.649</v>
      </c>
      <c r="E29" s="141">
        <v>0</v>
      </c>
      <c r="F29" s="142">
        <v>0</v>
      </c>
      <c r="G29" s="46">
        <v>0</v>
      </c>
      <c r="H29" s="46">
        <v>8.9499999999999993</v>
      </c>
      <c r="I29" s="139">
        <v>8.9499999999999993</v>
      </c>
      <c r="J29" s="42">
        <v>0.32300000000000001</v>
      </c>
      <c r="K29" s="44"/>
    </row>
    <row r="30" spans="1:11" ht="32.25" customHeight="1" x14ac:dyDescent="0.2">
      <c r="A30" s="16" t="s">
        <v>459</v>
      </c>
      <c r="B30" s="44" t="s">
        <v>748</v>
      </c>
      <c r="C30" s="178">
        <v>0</v>
      </c>
      <c r="D30" s="140">
        <v>1.58</v>
      </c>
      <c r="E30" s="141">
        <v>0</v>
      </c>
      <c r="F30" s="142">
        <v>0</v>
      </c>
      <c r="G30" s="46">
        <v>0</v>
      </c>
      <c r="H30" s="46">
        <v>8.9499999999999993</v>
      </c>
      <c r="I30" s="139">
        <v>8.9499999999999993</v>
      </c>
      <c r="J30" s="42">
        <v>0.32300000000000001</v>
      </c>
      <c r="K30" s="44"/>
    </row>
    <row r="31" spans="1:11" ht="32.25" customHeight="1" x14ac:dyDescent="0.2">
      <c r="A31" s="16" t="s">
        <v>460</v>
      </c>
      <c r="B31" s="44" t="s">
        <v>749</v>
      </c>
      <c r="C31" s="178">
        <v>0</v>
      </c>
      <c r="D31" s="140">
        <v>3.44</v>
      </c>
      <c r="E31" s="141">
        <v>0.26200000000000001</v>
      </c>
      <c r="F31" s="142">
        <v>8.0000000000000002E-3</v>
      </c>
      <c r="G31" s="46">
        <v>120.55</v>
      </c>
      <c r="H31" s="46">
        <v>9.19</v>
      </c>
      <c r="I31" s="139">
        <v>9.19</v>
      </c>
      <c r="J31" s="42">
        <v>0.24399999999999999</v>
      </c>
      <c r="K31" s="44"/>
    </row>
    <row r="32" spans="1:11" ht="32.25" customHeight="1" x14ac:dyDescent="0.2">
      <c r="A32" s="16" t="s">
        <v>461</v>
      </c>
      <c r="B32" s="44" t="s">
        <v>750</v>
      </c>
      <c r="C32" s="178">
        <v>0</v>
      </c>
      <c r="D32" s="140">
        <v>0.23</v>
      </c>
      <c r="E32" s="141">
        <v>0</v>
      </c>
      <c r="F32" s="142">
        <v>0</v>
      </c>
      <c r="G32" s="46">
        <v>0</v>
      </c>
      <c r="H32" s="46">
        <v>9.19</v>
      </c>
      <c r="I32" s="139">
        <v>9.19</v>
      </c>
      <c r="J32" s="42">
        <v>0.24399999999999999</v>
      </c>
      <c r="K32" s="44"/>
    </row>
    <row r="33" spans="1:11" ht="32.25" customHeight="1" x14ac:dyDescent="0.2">
      <c r="A33" s="16" t="s">
        <v>462</v>
      </c>
      <c r="B33" s="44" t="s">
        <v>751</v>
      </c>
      <c r="C33" s="178">
        <v>0</v>
      </c>
      <c r="D33" s="140">
        <v>8.9999999999999993E-3</v>
      </c>
      <c r="E33" s="141">
        <v>0</v>
      </c>
      <c r="F33" s="142">
        <v>0</v>
      </c>
      <c r="G33" s="46">
        <v>0</v>
      </c>
      <c r="H33" s="46">
        <v>9.19</v>
      </c>
      <c r="I33" s="139">
        <v>9.19</v>
      </c>
      <c r="J33" s="42">
        <v>0.24399999999999999</v>
      </c>
      <c r="K33" s="44"/>
    </row>
    <row r="34" spans="1:11" ht="32.25" customHeight="1" x14ac:dyDescent="0.2">
      <c r="A34" s="16" t="s">
        <v>463</v>
      </c>
      <c r="B34" s="44" t="s">
        <v>752</v>
      </c>
      <c r="C34" s="178">
        <v>0</v>
      </c>
      <c r="D34" s="140">
        <v>0.104</v>
      </c>
      <c r="E34" s="141">
        <v>0</v>
      </c>
      <c r="F34" s="142">
        <v>0</v>
      </c>
      <c r="G34" s="46">
        <v>0</v>
      </c>
      <c r="H34" s="46">
        <v>9.19</v>
      </c>
      <c r="I34" s="139">
        <v>9.19</v>
      </c>
      <c r="J34" s="42">
        <v>0.24399999999999999</v>
      </c>
      <c r="K34" s="44"/>
    </row>
    <row r="35" spans="1:11" ht="32.25" customHeight="1" x14ac:dyDescent="0.2">
      <c r="A35" s="16" t="s">
        <v>464</v>
      </c>
      <c r="B35" s="44" t="s">
        <v>753</v>
      </c>
      <c r="C35" s="178">
        <v>0</v>
      </c>
      <c r="D35" s="140">
        <v>2.1000000000000001E-2</v>
      </c>
      <c r="E35" s="141">
        <v>0</v>
      </c>
      <c r="F35" s="142">
        <v>0</v>
      </c>
      <c r="G35" s="46">
        <v>0</v>
      </c>
      <c r="H35" s="46">
        <v>9.19</v>
      </c>
      <c r="I35" s="139">
        <v>9.19</v>
      </c>
      <c r="J35" s="42">
        <v>0.24399999999999999</v>
      </c>
      <c r="K35" s="44"/>
    </row>
    <row r="36" spans="1:11" ht="92.25" customHeight="1" x14ac:dyDescent="0.2">
      <c r="A36" s="16" t="s">
        <v>131</v>
      </c>
      <c r="B36" s="44" t="s">
        <v>754</v>
      </c>
      <c r="C36" s="178" t="s">
        <v>723</v>
      </c>
      <c r="D36" s="143">
        <v>41.914000000000001</v>
      </c>
      <c r="E36" s="144">
        <v>2.677</v>
      </c>
      <c r="F36" s="142">
        <v>0.44400000000000001</v>
      </c>
      <c r="G36" s="47"/>
      <c r="H36" s="47"/>
      <c r="I36" s="47"/>
      <c r="J36" s="43"/>
      <c r="K36" s="44"/>
    </row>
    <row r="37" spans="1:11" ht="27.75" customHeight="1" x14ac:dyDescent="0.2">
      <c r="A37" s="16" t="s">
        <v>132</v>
      </c>
      <c r="B37" s="45" t="s">
        <v>755</v>
      </c>
      <c r="C37" s="177" t="s">
        <v>729</v>
      </c>
      <c r="D37" s="140">
        <v>-7.5780000000000003</v>
      </c>
      <c r="E37" s="141">
        <v>-0.51600000000000001</v>
      </c>
      <c r="F37" s="142">
        <v>-4.2999999999999997E-2</v>
      </c>
      <c r="G37" s="46">
        <v>0</v>
      </c>
      <c r="H37" s="47"/>
      <c r="I37" s="47"/>
      <c r="J37" s="43"/>
      <c r="K37" s="44"/>
    </row>
    <row r="38" spans="1:11" ht="27.75" customHeight="1" x14ac:dyDescent="0.2">
      <c r="A38" s="16" t="s">
        <v>133</v>
      </c>
      <c r="B38" s="44" t="s">
        <v>756</v>
      </c>
      <c r="C38" s="178">
        <v>0</v>
      </c>
      <c r="D38" s="140">
        <v>-6.2629999999999999</v>
      </c>
      <c r="E38" s="141">
        <v>-0.436</v>
      </c>
      <c r="F38" s="142">
        <v>-3.2000000000000001E-2</v>
      </c>
      <c r="G38" s="46">
        <v>0</v>
      </c>
      <c r="H38" s="47"/>
      <c r="I38" s="47"/>
      <c r="J38" s="43"/>
      <c r="K38" s="44"/>
    </row>
    <row r="39" spans="1:11" ht="27.75" customHeight="1" x14ac:dyDescent="0.2">
      <c r="A39" s="16" t="s">
        <v>134</v>
      </c>
      <c r="B39" s="44" t="s">
        <v>757</v>
      </c>
      <c r="C39" s="178">
        <v>0</v>
      </c>
      <c r="D39" s="140">
        <v>-7.5780000000000003</v>
      </c>
      <c r="E39" s="141">
        <v>-0.51600000000000001</v>
      </c>
      <c r="F39" s="142">
        <v>-4.2999999999999997E-2</v>
      </c>
      <c r="G39" s="46">
        <v>0</v>
      </c>
      <c r="H39" s="47"/>
      <c r="I39" s="47"/>
      <c r="J39" s="42">
        <v>0.48</v>
      </c>
      <c r="K39" s="44"/>
    </row>
    <row r="40" spans="1:11" ht="27.75" customHeight="1" x14ac:dyDescent="0.2">
      <c r="A40" s="16" t="s">
        <v>135</v>
      </c>
      <c r="B40" s="44" t="s">
        <v>758</v>
      </c>
      <c r="C40" s="178">
        <v>0</v>
      </c>
      <c r="D40" s="140">
        <v>-7.5780000000000003</v>
      </c>
      <c r="E40" s="141">
        <v>-0.51600000000000001</v>
      </c>
      <c r="F40" s="142">
        <v>-4.2999999999999997E-2</v>
      </c>
      <c r="G40" s="46">
        <v>0</v>
      </c>
      <c r="H40" s="47"/>
      <c r="I40" s="47"/>
      <c r="J40" s="43"/>
      <c r="K40" s="44"/>
    </row>
    <row r="41" spans="1:11" ht="27.75" customHeight="1" x14ac:dyDescent="0.2">
      <c r="A41" s="16" t="s">
        <v>136</v>
      </c>
      <c r="B41" s="44" t="s">
        <v>759</v>
      </c>
      <c r="C41" s="178">
        <v>0</v>
      </c>
      <c r="D41" s="140">
        <v>-6.2629999999999999</v>
      </c>
      <c r="E41" s="141">
        <v>-0.436</v>
      </c>
      <c r="F41" s="142">
        <v>-3.2000000000000001E-2</v>
      </c>
      <c r="G41" s="46">
        <v>0</v>
      </c>
      <c r="H41" s="47"/>
      <c r="I41" s="47"/>
      <c r="J41" s="42">
        <v>0.38200000000000001</v>
      </c>
      <c r="K41" s="44"/>
    </row>
    <row r="42" spans="1:11" ht="27.75" customHeight="1" x14ac:dyDescent="0.2">
      <c r="A42" s="16" t="s">
        <v>137</v>
      </c>
      <c r="B42" s="44" t="s">
        <v>760</v>
      </c>
      <c r="C42" s="178">
        <v>0</v>
      </c>
      <c r="D42" s="140">
        <v>-6.2629999999999999</v>
      </c>
      <c r="E42" s="141">
        <v>-0.436</v>
      </c>
      <c r="F42" s="142">
        <v>-3.2000000000000001E-2</v>
      </c>
      <c r="G42" s="46">
        <v>0</v>
      </c>
      <c r="H42" s="47"/>
      <c r="I42" s="47"/>
      <c r="J42" s="43"/>
      <c r="K42" s="44"/>
    </row>
    <row r="43" spans="1:11" ht="27.75" customHeight="1" x14ac:dyDescent="0.2">
      <c r="A43" s="16" t="s">
        <v>138</v>
      </c>
      <c r="B43" s="44" t="s">
        <v>761</v>
      </c>
      <c r="C43" s="178">
        <v>0</v>
      </c>
      <c r="D43" s="140">
        <v>-4.0940000000000003</v>
      </c>
      <c r="E43" s="141">
        <v>-0.313</v>
      </c>
      <c r="F43" s="142">
        <v>-0.01</v>
      </c>
      <c r="G43" s="46">
        <v>8.5500000000000007</v>
      </c>
      <c r="H43" s="47"/>
      <c r="I43" s="47"/>
      <c r="J43" s="42">
        <v>0.33800000000000002</v>
      </c>
      <c r="K43" s="44"/>
    </row>
    <row r="44" spans="1:11" ht="27.75" customHeight="1" x14ac:dyDescent="0.2">
      <c r="A44" s="16" t="s">
        <v>139</v>
      </c>
      <c r="B44" s="44" t="s">
        <v>762</v>
      </c>
      <c r="C44" s="178">
        <v>0</v>
      </c>
      <c r="D44" s="140">
        <v>-4.0940000000000003</v>
      </c>
      <c r="E44" s="141">
        <v>-0.313</v>
      </c>
      <c r="F44" s="142">
        <v>-0.01</v>
      </c>
      <c r="G44" s="46">
        <v>8.5500000000000007</v>
      </c>
      <c r="H44" s="47"/>
      <c r="I44" s="47"/>
      <c r="J44" s="43"/>
      <c r="K44" s="44"/>
    </row>
    <row r="45" spans="1:11" ht="27.75" customHeight="1" x14ac:dyDescent="0.2">
      <c r="C45"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6">
    <mergeCell ref="E1:K1"/>
    <mergeCell ref="B1:D1"/>
    <mergeCell ref="G10:H10"/>
    <mergeCell ref="C7:D7"/>
    <mergeCell ref="B8:E8"/>
    <mergeCell ref="G9:H9"/>
    <mergeCell ref="I10:K10"/>
    <mergeCell ref="G7:H7"/>
    <mergeCell ref="G8:H8"/>
    <mergeCell ref="A2:K2"/>
    <mergeCell ref="C5:D5"/>
    <mergeCell ref="C6:D6"/>
    <mergeCell ref="G5:H5"/>
    <mergeCell ref="G6:H6"/>
    <mergeCell ref="G4:K4"/>
    <mergeCell ref="A4:E4"/>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
Annex 1 - Schedule of Charges for use of the Distribution System by LV and HV Designated Properties</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Q58"/>
  <sheetViews>
    <sheetView zoomScale="85" zoomScaleNormal="85" zoomScaleSheetLayoutView="100" workbookViewId="0"/>
  </sheetViews>
  <sheetFormatPr defaultRowHeight="27.75" customHeight="1" x14ac:dyDescent="0.2"/>
  <cols>
    <col min="1" max="1" width="14.7109375" style="53" customWidth="1"/>
    <col min="2" max="2" width="7.85546875" style="53" customWidth="1"/>
    <col min="3" max="3" width="14.7109375" style="53" customWidth="1"/>
    <col min="4" max="4" width="14.7109375" style="61" customWidth="1"/>
    <col min="5" max="5" width="7.85546875" style="61" customWidth="1"/>
    <col min="6" max="6" width="14.7109375" style="61" customWidth="1"/>
    <col min="7" max="7" width="30.7109375" style="61" customWidth="1"/>
    <col min="8" max="8" width="14.7109375" style="61" customWidth="1"/>
    <col min="9" max="9" width="14.7109375" style="62" customWidth="1"/>
    <col min="10" max="11" width="14.7109375" style="63" customWidth="1"/>
    <col min="12" max="16" width="14.7109375" style="53" customWidth="1"/>
    <col min="17" max="16384" width="9.140625" style="53"/>
  </cols>
  <sheetData>
    <row r="1" spans="1:16" ht="36" customHeight="1" x14ac:dyDescent="0.2">
      <c r="A1" s="52" t="s">
        <v>16</v>
      </c>
      <c r="B1" s="52"/>
      <c r="C1" s="217" t="s">
        <v>694</v>
      </c>
      <c r="D1" s="217"/>
      <c r="E1" s="217"/>
      <c r="F1" s="217"/>
      <c r="G1" s="217"/>
      <c r="H1" s="217"/>
      <c r="I1" s="217"/>
      <c r="J1" s="217"/>
      <c r="K1" s="217"/>
      <c r="L1" s="217"/>
      <c r="M1" s="217"/>
      <c r="N1" s="217"/>
      <c r="O1" s="217"/>
      <c r="P1" s="217"/>
    </row>
    <row r="2" spans="1:16" s="54" customFormat="1" ht="25.5" customHeight="1" x14ac:dyDescent="0.2">
      <c r="A2" s="236" t="str">
        <f>Overview!B4&amp; " - Effective from "&amp;Overview!D4&amp;" - "&amp;Overview!E4&amp;" Designated EHV charges"</f>
        <v>Aidien Limited - GSP_C - Effective from 1 April 2026 - Final Designated EHV charges</v>
      </c>
      <c r="B2" s="237"/>
      <c r="C2" s="237"/>
      <c r="D2" s="237"/>
      <c r="E2" s="237"/>
      <c r="F2" s="237"/>
      <c r="G2" s="237"/>
      <c r="H2" s="237"/>
      <c r="I2" s="237"/>
      <c r="J2" s="237"/>
      <c r="K2" s="237"/>
      <c r="L2" s="237"/>
      <c r="M2" s="237"/>
      <c r="N2" s="237"/>
      <c r="O2" s="237"/>
      <c r="P2" s="238"/>
    </row>
    <row r="3" spans="1:16" s="85" customFormat="1" ht="10.5" customHeight="1" x14ac:dyDescent="0.2">
      <c r="A3" s="84"/>
      <c r="B3" s="84"/>
      <c r="C3" s="84"/>
      <c r="D3" s="84"/>
      <c r="E3" s="84"/>
      <c r="F3" s="84"/>
      <c r="G3" s="84"/>
      <c r="H3" s="84"/>
      <c r="I3" s="84"/>
      <c r="J3" s="84"/>
      <c r="K3" s="84"/>
      <c r="L3" s="84"/>
      <c r="M3" s="84"/>
      <c r="N3" s="84"/>
      <c r="O3" s="84"/>
    </row>
    <row r="4" spans="1:16" s="85" customFormat="1" ht="25.5" customHeight="1" x14ac:dyDescent="0.2">
      <c r="A4" s="226" t="s">
        <v>60</v>
      </c>
      <c r="B4" s="226"/>
      <c r="C4" s="226"/>
      <c r="D4" s="226"/>
      <c r="E4" s="226"/>
      <c r="F4" s="226"/>
      <c r="G4" s="84"/>
      <c r="H4" s="84"/>
      <c r="I4" s="84"/>
      <c r="J4" s="84"/>
      <c r="K4" s="84"/>
      <c r="L4" s="84"/>
      <c r="M4" s="84"/>
      <c r="N4" s="84"/>
      <c r="O4" s="84"/>
    </row>
    <row r="5" spans="1:16" s="85" customFormat="1" ht="25.5" customHeight="1" x14ac:dyDescent="0.2">
      <c r="A5" s="232" t="s">
        <v>9</v>
      </c>
      <c r="B5" s="233"/>
      <c r="C5" s="233"/>
      <c r="D5" s="235" t="s">
        <v>57</v>
      </c>
      <c r="E5" s="235"/>
      <c r="F5" s="235"/>
      <c r="G5" s="84"/>
      <c r="H5" s="84"/>
      <c r="I5" s="84"/>
      <c r="J5" s="84"/>
      <c r="K5" s="84"/>
      <c r="L5" s="84"/>
      <c r="M5" s="84"/>
      <c r="N5" s="84"/>
      <c r="O5" s="84"/>
    </row>
    <row r="6" spans="1:16" s="85" customFormat="1" ht="48" customHeight="1" x14ac:dyDescent="0.2">
      <c r="A6" s="234" t="s">
        <v>55</v>
      </c>
      <c r="B6" s="234"/>
      <c r="C6" s="234"/>
      <c r="D6" s="229" t="s">
        <v>670</v>
      </c>
      <c r="E6" s="229"/>
      <c r="F6" s="229"/>
      <c r="G6" s="84"/>
      <c r="H6" s="84"/>
      <c r="I6" s="84"/>
      <c r="J6" s="84"/>
      <c r="K6" s="84"/>
      <c r="L6" s="84"/>
      <c r="M6" s="84"/>
      <c r="N6" s="84"/>
      <c r="O6" s="84"/>
    </row>
    <row r="7" spans="1:16" s="85" customFormat="1" ht="53.25" customHeight="1" x14ac:dyDescent="0.2">
      <c r="A7" s="234" t="s">
        <v>56</v>
      </c>
      <c r="B7" s="234"/>
      <c r="C7" s="234"/>
      <c r="D7" s="229" t="s">
        <v>672</v>
      </c>
      <c r="E7" s="229"/>
      <c r="F7" s="229"/>
      <c r="G7" s="84"/>
      <c r="H7" s="84"/>
      <c r="I7" s="84"/>
      <c r="J7" s="84"/>
      <c r="K7" s="84"/>
      <c r="L7" s="84"/>
      <c r="M7" s="84"/>
      <c r="N7" s="84"/>
      <c r="O7" s="84"/>
    </row>
    <row r="8" spans="1:16" s="85" customFormat="1" ht="25.5" customHeight="1" x14ac:dyDescent="0.2">
      <c r="A8" s="234" t="s">
        <v>10</v>
      </c>
      <c r="B8" s="234"/>
      <c r="C8" s="234"/>
      <c r="D8" s="229" t="s">
        <v>11</v>
      </c>
      <c r="E8" s="229"/>
      <c r="F8" s="229"/>
      <c r="G8" s="84"/>
      <c r="H8" s="84"/>
      <c r="I8" s="84"/>
      <c r="J8" s="84"/>
      <c r="K8" s="84"/>
      <c r="L8" s="84"/>
      <c r="M8" s="84"/>
      <c r="N8" s="84"/>
      <c r="O8" s="84"/>
    </row>
    <row r="9" spans="1:16" s="85" customFormat="1" ht="10.5" customHeight="1" x14ac:dyDescent="0.2">
      <c r="A9" s="84"/>
      <c r="B9" s="84"/>
      <c r="C9" s="84"/>
      <c r="D9" s="84"/>
      <c r="E9" s="84"/>
      <c r="F9" s="84"/>
      <c r="G9" s="84"/>
      <c r="H9" s="84"/>
      <c r="I9" s="84"/>
      <c r="J9" s="84"/>
      <c r="K9" s="84"/>
      <c r="L9" s="84"/>
      <c r="M9" s="84"/>
      <c r="N9" s="84"/>
      <c r="O9" s="84"/>
    </row>
    <row r="10" spans="1:16" ht="63.75" customHeight="1" x14ac:dyDescent="0.2">
      <c r="A10" s="55" t="s">
        <v>46</v>
      </c>
      <c r="B10" s="56" t="s">
        <v>705</v>
      </c>
      <c r="C10" s="55" t="s">
        <v>31</v>
      </c>
      <c r="D10" s="55" t="s">
        <v>48</v>
      </c>
      <c r="E10" s="56" t="s">
        <v>705</v>
      </c>
      <c r="F10" s="55" t="s">
        <v>32</v>
      </c>
      <c r="G10" s="57" t="s">
        <v>26</v>
      </c>
      <c r="H10" s="57" t="s">
        <v>578</v>
      </c>
      <c r="I10" s="58" t="s">
        <v>110</v>
      </c>
      <c r="J10" s="57" t="s">
        <v>49</v>
      </c>
      <c r="K10" s="57" t="s">
        <v>108</v>
      </c>
      <c r="L10" s="136" t="s">
        <v>119</v>
      </c>
      <c r="M10" s="58" t="s">
        <v>111</v>
      </c>
      <c r="N10" s="57" t="s">
        <v>50</v>
      </c>
      <c r="O10" s="57" t="s">
        <v>109</v>
      </c>
      <c r="P10" s="136" t="s">
        <v>120</v>
      </c>
    </row>
    <row r="11" spans="1:16" ht="30" customHeight="1" x14ac:dyDescent="0.2">
      <c r="A11" s="48"/>
      <c r="B11" s="96"/>
      <c r="C11" s="59"/>
      <c r="D11" s="49"/>
      <c r="E11" s="96"/>
      <c r="F11" s="59"/>
      <c r="G11" s="60"/>
      <c r="H11" s="194"/>
      <c r="I11" s="64"/>
      <c r="J11" s="65"/>
      <c r="K11" s="65"/>
      <c r="L11" s="65"/>
      <c r="M11" s="66"/>
      <c r="N11" s="67"/>
      <c r="O11" s="67"/>
      <c r="P11" s="67"/>
    </row>
    <row r="12" spans="1:16" ht="30" customHeight="1" x14ac:dyDescent="0.2">
      <c r="A12" s="48"/>
      <c r="B12" s="96"/>
      <c r="C12" s="59"/>
      <c r="D12" s="49"/>
      <c r="E12" s="96"/>
      <c r="F12" s="59"/>
      <c r="G12" s="60"/>
      <c r="H12" s="194"/>
      <c r="I12" s="64"/>
      <c r="J12" s="65"/>
      <c r="K12" s="65"/>
      <c r="L12" s="65"/>
      <c r="M12" s="66"/>
      <c r="N12" s="67"/>
      <c r="O12" s="67"/>
      <c r="P12" s="67"/>
    </row>
    <row r="13" spans="1:16" ht="30" customHeight="1" x14ac:dyDescent="0.2">
      <c r="A13" s="48"/>
      <c r="B13" s="96"/>
      <c r="C13" s="59"/>
      <c r="D13" s="49"/>
      <c r="E13" s="96"/>
      <c r="F13" s="59"/>
      <c r="G13" s="60"/>
      <c r="H13" s="194"/>
      <c r="I13" s="64"/>
      <c r="J13" s="65"/>
      <c r="K13" s="65"/>
      <c r="L13" s="65"/>
      <c r="M13" s="66"/>
      <c r="N13" s="67"/>
      <c r="O13" s="67"/>
      <c r="P13" s="67"/>
    </row>
    <row r="14" spans="1:16" ht="30" customHeight="1" x14ac:dyDescent="0.2">
      <c r="A14" s="48"/>
      <c r="B14" s="96"/>
      <c r="C14" s="59"/>
      <c r="D14" s="49"/>
      <c r="E14" s="96"/>
      <c r="F14" s="59"/>
      <c r="G14" s="60"/>
      <c r="H14" s="194"/>
      <c r="I14" s="64"/>
      <c r="J14" s="65"/>
      <c r="K14" s="65"/>
      <c r="L14" s="65"/>
      <c r="M14" s="66"/>
      <c r="N14" s="67"/>
      <c r="O14" s="67"/>
      <c r="P14" s="67"/>
    </row>
    <row r="15" spans="1:16" ht="30" customHeight="1" x14ac:dyDescent="0.2">
      <c r="A15" s="48"/>
      <c r="B15" s="96"/>
      <c r="C15" s="59"/>
      <c r="D15" s="49"/>
      <c r="E15" s="96"/>
      <c r="F15" s="59"/>
      <c r="G15" s="60"/>
      <c r="H15" s="194"/>
      <c r="I15" s="64"/>
      <c r="J15" s="65"/>
      <c r="K15" s="65"/>
      <c r="L15" s="65"/>
      <c r="M15" s="66"/>
      <c r="N15" s="67"/>
      <c r="O15" s="67"/>
      <c r="P15" s="67"/>
    </row>
    <row r="16" spans="1:16" ht="30" customHeight="1" x14ac:dyDescent="0.2">
      <c r="A16" s="48"/>
      <c r="B16" s="96"/>
      <c r="C16" s="59"/>
      <c r="D16" s="49"/>
      <c r="E16" s="96"/>
      <c r="F16" s="59"/>
      <c r="G16" s="60"/>
      <c r="H16" s="194"/>
      <c r="I16" s="64"/>
      <c r="J16" s="65"/>
      <c r="K16" s="65"/>
      <c r="L16" s="65"/>
      <c r="M16" s="66"/>
      <c r="N16" s="67"/>
      <c r="O16" s="67"/>
      <c r="P16" s="67"/>
    </row>
    <row r="17" spans="1:16" ht="30" customHeight="1" x14ac:dyDescent="0.2">
      <c r="A17" s="48"/>
      <c r="B17" s="96"/>
      <c r="C17" s="59"/>
      <c r="D17" s="49"/>
      <c r="E17" s="96"/>
      <c r="F17" s="59"/>
      <c r="G17" s="60"/>
      <c r="H17" s="194"/>
      <c r="I17" s="64"/>
      <c r="J17" s="65"/>
      <c r="K17" s="65"/>
      <c r="L17" s="65"/>
      <c r="M17" s="66"/>
      <c r="N17" s="67"/>
      <c r="O17" s="67"/>
      <c r="P17" s="67"/>
    </row>
    <row r="18" spans="1:16" ht="15" customHeight="1" x14ac:dyDescent="0.2">
      <c r="A18" s="48"/>
      <c r="B18" s="96"/>
      <c r="C18" s="59"/>
      <c r="D18" s="49"/>
      <c r="E18" s="96"/>
      <c r="F18" s="59"/>
      <c r="G18" s="60"/>
      <c r="H18" s="194"/>
      <c r="I18" s="64"/>
      <c r="J18" s="65"/>
      <c r="K18" s="65"/>
      <c r="L18" s="65"/>
      <c r="M18" s="66"/>
      <c r="N18" s="67"/>
      <c r="O18" s="67"/>
      <c r="P18" s="67"/>
    </row>
    <row r="19" spans="1:16" ht="30" customHeight="1" x14ac:dyDescent="0.2">
      <c r="A19" s="48"/>
      <c r="B19" s="96"/>
      <c r="C19" s="59"/>
      <c r="D19" s="49"/>
      <c r="E19" s="96"/>
      <c r="F19" s="59"/>
      <c r="G19" s="60"/>
      <c r="H19" s="194"/>
      <c r="I19" s="64"/>
      <c r="J19" s="65"/>
      <c r="K19" s="65"/>
      <c r="L19" s="65"/>
      <c r="M19" s="66"/>
      <c r="N19" s="67"/>
      <c r="O19" s="67"/>
      <c r="P19" s="67"/>
    </row>
    <row r="20" spans="1:16" ht="15" customHeight="1" x14ac:dyDescent="0.2">
      <c r="A20" s="48"/>
      <c r="B20" s="96"/>
      <c r="C20" s="59"/>
      <c r="D20" s="49"/>
      <c r="E20" s="96"/>
      <c r="F20" s="59"/>
      <c r="G20" s="60"/>
      <c r="H20" s="194"/>
      <c r="I20" s="64"/>
      <c r="J20" s="65"/>
      <c r="K20" s="65"/>
      <c r="L20" s="65"/>
      <c r="M20" s="66"/>
      <c r="N20" s="67"/>
      <c r="O20" s="67"/>
      <c r="P20" s="67"/>
    </row>
    <row r="21" spans="1:16" ht="15" customHeight="1" x14ac:dyDescent="0.2">
      <c r="A21" s="48"/>
      <c r="B21" s="96"/>
      <c r="C21" s="59"/>
      <c r="D21" s="49"/>
      <c r="E21" s="96"/>
      <c r="F21" s="59"/>
      <c r="G21" s="60"/>
      <c r="H21" s="194"/>
      <c r="I21" s="64"/>
      <c r="J21" s="65"/>
      <c r="K21" s="65"/>
      <c r="L21" s="65"/>
      <c r="M21" s="66"/>
      <c r="N21" s="67"/>
      <c r="O21" s="67"/>
      <c r="P21" s="67"/>
    </row>
    <row r="22" spans="1:16" ht="15" customHeight="1" x14ac:dyDescent="0.2">
      <c r="A22" s="48"/>
      <c r="B22" s="96"/>
      <c r="C22" s="59"/>
      <c r="D22" s="49"/>
      <c r="E22" s="96"/>
      <c r="F22" s="59"/>
      <c r="G22" s="60"/>
      <c r="H22" s="194"/>
      <c r="I22" s="64"/>
      <c r="J22" s="65"/>
      <c r="K22" s="65"/>
      <c r="L22" s="65"/>
      <c r="M22" s="66"/>
      <c r="N22" s="67"/>
      <c r="O22" s="67"/>
      <c r="P22" s="67"/>
    </row>
    <row r="23" spans="1:16" ht="30" customHeight="1" x14ac:dyDescent="0.2">
      <c r="A23" s="48"/>
      <c r="B23" s="96"/>
      <c r="C23" s="59"/>
      <c r="D23" s="49"/>
      <c r="E23" s="96"/>
      <c r="F23" s="59"/>
      <c r="G23" s="60"/>
      <c r="H23" s="194"/>
      <c r="I23" s="64"/>
      <c r="J23" s="65"/>
      <c r="K23" s="65"/>
      <c r="L23" s="65"/>
      <c r="M23" s="66"/>
      <c r="N23" s="67"/>
      <c r="O23" s="67"/>
      <c r="P23" s="67"/>
    </row>
    <row r="24" spans="1:16" ht="30" customHeight="1" x14ac:dyDescent="0.2">
      <c r="A24" s="48"/>
      <c r="B24" s="96"/>
      <c r="C24" s="59"/>
      <c r="D24" s="49"/>
      <c r="E24" s="96"/>
      <c r="F24" s="59"/>
      <c r="G24" s="60"/>
      <c r="H24" s="194"/>
      <c r="I24" s="64"/>
      <c r="J24" s="65"/>
      <c r="K24" s="65"/>
      <c r="L24" s="65"/>
      <c r="M24" s="66"/>
      <c r="N24" s="67"/>
      <c r="O24" s="67"/>
      <c r="P24" s="67"/>
    </row>
    <row r="25" spans="1:16" ht="54.95" customHeight="1" x14ac:dyDescent="0.2">
      <c r="A25" s="48"/>
      <c r="B25" s="96"/>
      <c r="C25" s="59"/>
      <c r="D25" s="49"/>
      <c r="E25" s="96"/>
      <c r="F25" s="59"/>
      <c r="G25" s="60"/>
      <c r="H25" s="194"/>
      <c r="I25" s="64"/>
      <c r="J25" s="65"/>
      <c r="K25" s="65"/>
      <c r="L25" s="65"/>
      <c r="M25" s="66"/>
      <c r="N25" s="67"/>
      <c r="O25" s="67"/>
      <c r="P25" s="67"/>
    </row>
    <row r="26" spans="1:16" ht="15" customHeight="1" x14ac:dyDescent="0.2">
      <c r="A26" s="48"/>
      <c r="B26" s="96"/>
      <c r="C26" s="59"/>
      <c r="D26" s="49"/>
      <c r="E26" s="96"/>
      <c r="F26" s="59"/>
      <c r="G26" s="60"/>
      <c r="H26" s="194"/>
      <c r="I26" s="64"/>
      <c r="J26" s="65"/>
      <c r="K26" s="65"/>
      <c r="L26" s="65"/>
      <c r="M26" s="66"/>
      <c r="N26" s="67"/>
      <c r="O26" s="67"/>
      <c r="P26" s="67"/>
    </row>
    <row r="27" spans="1:16" ht="30" customHeight="1" x14ac:dyDescent="0.2">
      <c r="A27" s="48"/>
      <c r="B27" s="96"/>
      <c r="C27" s="59"/>
      <c r="D27" s="49"/>
      <c r="E27" s="96"/>
      <c r="F27" s="59"/>
      <c r="G27" s="60"/>
      <c r="H27" s="194"/>
      <c r="I27" s="64"/>
      <c r="J27" s="65"/>
      <c r="K27" s="65"/>
      <c r="L27" s="65"/>
      <c r="M27" s="66"/>
      <c r="N27" s="67"/>
      <c r="O27" s="67"/>
      <c r="P27" s="67"/>
    </row>
    <row r="28" spans="1:16" ht="30" customHeight="1" x14ac:dyDescent="0.2">
      <c r="A28" s="48"/>
      <c r="B28" s="96"/>
      <c r="C28" s="59"/>
      <c r="D28" s="49"/>
      <c r="E28" s="96"/>
      <c r="F28" s="59"/>
      <c r="G28" s="60"/>
      <c r="H28" s="194"/>
      <c r="I28" s="64"/>
      <c r="J28" s="65"/>
      <c r="K28" s="65"/>
      <c r="L28" s="65"/>
      <c r="M28" s="66"/>
      <c r="N28" s="67"/>
      <c r="O28" s="67"/>
      <c r="P28" s="67"/>
    </row>
    <row r="29" spans="1:16" ht="30" customHeight="1" x14ac:dyDescent="0.2">
      <c r="A29" s="48"/>
      <c r="B29" s="96"/>
      <c r="C29" s="59"/>
      <c r="D29" s="49"/>
      <c r="E29" s="96"/>
      <c r="F29" s="59"/>
      <c r="G29" s="60"/>
      <c r="H29" s="194"/>
      <c r="I29" s="64"/>
      <c r="J29" s="65"/>
      <c r="K29" s="65"/>
      <c r="L29" s="65"/>
      <c r="M29" s="66"/>
      <c r="N29" s="67"/>
      <c r="O29" s="67"/>
      <c r="P29" s="67"/>
    </row>
    <row r="30" spans="1:16" ht="30" customHeight="1" x14ac:dyDescent="0.2">
      <c r="A30" s="48"/>
      <c r="B30" s="96"/>
      <c r="C30" s="59"/>
      <c r="D30" s="49"/>
      <c r="E30" s="96"/>
      <c r="F30" s="59"/>
      <c r="G30" s="60"/>
      <c r="H30" s="194"/>
      <c r="I30" s="64"/>
      <c r="J30" s="65"/>
      <c r="K30" s="65"/>
      <c r="L30" s="65"/>
      <c r="M30" s="66"/>
      <c r="N30" s="67"/>
      <c r="O30" s="67"/>
      <c r="P30" s="67"/>
    </row>
    <row r="31" spans="1:16" ht="15" customHeight="1" x14ac:dyDescent="0.2">
      <c r="A31" s="48"/>
      <c r="B31" s="96"/>
      <c r="C31" s="59"/>
      <c r="D31" s="49"/>
      <c r="E31" s="96"/>
      <c r="F31" s="59"/>
      <c r="G31" s="60"/>
      <c r="H31" s="194"/>
      <c r="I31" s="64"/>
      <c r="J31" s="65"/>
      <c r="K31" s="65"/>
      <c r="L31" s="65"/>
      <c r="M31" s="66"/>
      <c r="N31" s="67"/>
      <c r="O31" s="67"/>
      <c r="P31" s="67"/>
    </row>
    <row r="32" spans="1:16" ht="30" customHeight="1" x14ac:dyDescent="0.2">
      <c r="A32" s="48"/>
      <c r="B32" s="96"/>
      <c r="C32" s="59"/>
      <c r="D32" s="49"/>
      <c r="E32" s="96"/>
      <c r="F32" s="59"/>
      <c r="G32" s="60"/>
      <c r="H32" s="194"/>
      <c r="I32" s="64"/>
      <c r="J32" s="65"/>
      <c r="K32" s="65"/>
      <c r="L32" s="65"/>
      <c r="M32" s="66"/>
      <c r="N32" s="67"/>
      <c r="O32" s="67"/>
      <c r="P32" s="67"/>
    </row>
    <row r="33" spans="1:16" ht="54.95" customHeight="1" x14ac:dyDescent="0.2">
      <c r="A33" s="48"/>
      <c r="B33" s="96"/>
      <c r="C33" s="59"/>
      <c r="D33" s="49"/>
      <c r="E33" s="96"/>
      <c r="F33" s="59"/>
      <c r="G33" s="60"/>
      <c r="H33" s="194"/>
      <c r="I33" s="64"/>
      <c r="J33" s="65"/>
      <c r="K33" s="65"/>
      <c r="L33" s="65"/>
      <c r="M33" s="66"/>
      <c r="N33" s="67"/>
      <c r="O33" s="67"/>
      <c r="P33" s="67"/>
    </row>
    <row r="34" spans="1:16" ht="15" customHeight="1" x14ac:dyDescent="0.2">
      <c r="A34" s="48"/>
      <c r="B34" s="96"/>
      <c r="C34" s="59"/>
      <c r="D34" s="49"/>
      <c r="E34" s="96"/>
      <c r="F34" s="59"/>
      <c r="G34" s="60"/>
      <c r="H34" s="194"/>
      <c r="I34" s="64"/>
      <c r="J34" s="65"/>
      <c r="K34" s="65"/>
      <c r="L34" s="65"/>
      <c r="M34" s="66"/>
      <c r="N34" s="67"/>
      <c r="O34" s="67"/>
      <c r="P34" s="67"/>
    </row>
    <row r="35" spans="1:16" ht="30" customHeight="1" x14ac:dyDescent="0.2">
      <c r="A35" s="48"/>
      <c r="B35" s="96"/>
      <c r="C35" s="59"/>
      <c r="D35" s="49"/>
      <c r="E35" s="96"/>
      <c r="F35" s="59"/>
      <c r="G35" s="60"/>
      <c r="H35" s="194"/>
      <c r="I35" s="64"/>
      <c r="J35" s="65"/>
      <c r="K35" s="65"/>
      <c r="L35" s="65"/>
      <c r="M35" s="66"/>
      <c r="N35" s="67"/>
      <c r="O35" s="67"/>
      <c r="P35" s="67"/>
    </row>
    <row r="36" spans="1:16" ht="15" customHeight="1" x14ac:dyDescent="0.2">
      <c r="A36" s="48"/>
      <c r="B36" s="96"/>
      <c r="C36" s="59"/>
      <c r="D36" s="49"/>
      <c r="E36" s="96"/>
      <c r="F36" s="59"/>
      <c r="G36" s="60"/>
      <c r="H36" s="194"/>
      <c r="I36" s="64"/>
      <c r="J36" s="65"/>
      <c r="K36" s="65"/>
      <c r="L36" s="65"/>
      <c r="M36" s="66"/>
      <c r="N36" s="67"/>
      <c r="O36" s="67"/>
      <c r="P36" s="67"/>
    </row>
    <row r="37" spans="1:16" ht="30" customHeight="1" x14ac:dyDescent="0.2">
      <c r="A37" s="48"/>
      <c r="B37" s="96"/>
      <c r="C37" s="59"/>
      <c r="D37" s="49"/>
      <c r="E37" s="96"/>
      <c r="F37" s="59"/>
      <c r="G37" s="60"/>
      <c r="H37" s="194"/>
      <c r="I37" s="64"/>
      <c r="J37" s="65"/>
      <c r="K37" s="65"/>
      <c r="L37" s="65"/>
      <c r="M37" s="66"/>
      <c r="N37" s="67"/>
      <c r="O37" s="67"/>
      <c r="P37" s="67"/>
    </row>
    <row r="38" spans="1:16" ht="30" customHeight="1" x14ac:dyDescent="0.2">
      <c r="A38" s="48"/>
      <c r="B38" s="96"/>
      <c r="C38" s="59"/>
      <c r="D38" s="49"/>
      <c r="E38" s="96"/>
      <c r="F38" s="59"/>
      <c r="G38" s="60"/>
      <c r="H38" s="194"/>
      <c r="I38" s="64"/>
      <c r="J38" s="65"/>
      <c r="K38" s="65"/>
      <c r="L38" s="65"/>
      <c r="M38" s="66"/>
      <c r="N38" s="67"/>
      <c r="O38" s="67"/>
      <c r="P38" s="67"/>
    </row>
    <row r="39" spans="1:16" ht="30" customHeight="1" x14ac:dyDescent="0.2">
      <c r="A39" s="48"/>
      <c r="B39" s="96"/>
      <c r="C39" s="59"/>
      <c r="D39" s="49"/>
      <c r="E39" s="96"/>
      <c r="F39" s="59"/>
      <c r="G39" s="60"/>
      <c r="H39" s="194"/>
      <c r="I39" s="64"/>
      <c r="J39" s="65"/>
      <c r="K39" s="65"/>
      <c r="L39" s="65"/>
      <c r="M39" s="66"/>
      <c r="N39" s="67"/>
      <c r="O39" s="67"/>
      <c r="P39" s="67"/>
    </row>
    <row r="40" spans="1:16" ht="30" customHeight="1" x14ac:dyDescent="0.2">
      <c r="A40" s="48"/>
      <c r="B40" s="96"/>
      <c r="C40" s="59"/>
      <c r="D40" s="48"/>
      <c r="E40" s="96"/>
      <c r="F40" s="59"/>
      <c r="G40" s="60"/>
      <c r="H40" s="194"/>
      <c r="I40" s="64"/>
      <c r="J40" s="65"/>
      <c r="K40" s="65"/>
      <c r="L40" s="65"/>
      <c r="M40" s="66"/>
      <c r="N40" s="67"/>
      <c r="O40" s="67"/>
      <c r="P40" s="67"/>
    </row>
    <row r="41" spans="1:16" ht="15" customHeight="1" x14ac:dyDescent="0.2">
      <c r="A41" s="48"/>
      <c r="B41" s="96"/>
      <c r="C41" s="59"/>
      <c r="D41" s="49"/>
      <c r="E41" s="96"/>
      <c r="F41" s="59"/>
      <c r="G41" s="60"/>
      <c r="H41" s="194"/>
      <c r="I41" s="64"/>
      <c r="J41" s="65"/>
      <c r="K41" s="65"/>
      <c r="L41" s="65"/>
      <c r="M41" s="66"/>
      <c r="N41" s="67"/>
      <c r="O41" s="67"/>
      <c r="P41" s="67"/>
    </row>
    <row r="42" spans="1:16" ht="15" customHeight="1" x14ac:dyDescent="0.2">
      <c r="A42" s="48"/>
      <c r="B42" s="96"/>
      <c r="C42" s="59"/>
      <c r="D42" s="49"/>
      <c r="E42" s="96"/>
      <c r="F42" s="59"/>
      <c r="G42" s="60"/>
      <c r="H42" s="194"/>
      <c r="I42" s="64"/>
      <c r="J42" s="65"/>
      <c r="K42" s="65"/>
      <c r="L42" s="65"/>
      <c r="M42" s="66"/>
      <c r="N42" s="67"/>
      <c r="O42" s="67"/>
      <c r="P42" s="67"/>
    </row>
    <row r="43" spans="1:16" ht="15" customHeight="1" x14ac:dyDescent="0.2">
      <c r="A43" s="48"/>
      <c r="B43" s="96"/>
      <c r="C43" s="59"/>
      <c r="D43" s="49"/>
      <c r="E43" s="96"/>
      <c r="F43" s="59"/>
      <c r="G43" s="60"/>
      <c r="H43" s="194"/>
      <c r="I43" s="64"/>
      <c r="J43" s="65"/>
      <c r="K43" s="65"/>
      <c r="L43" s="65"/>
      <c r="M43" s="66"/>
      <c r="N43" s="67"/>
      <c r="O43" s="67"/>
      <c r="P43" s="67"/>
    </row>
    <row r="44" spans="1:16" ht="15" customHeight="1" x14ac:dyDescent="0.2">
      <c r="A44" s="48"/>
      <c r="B44" s="96"/>
      <c r="C44" s="59"/>
      <c r="D44" s="49"/>
      <c r="E44" s="96"/>
      <c r="F44" s="59"/>
      <c r="G44" s="60"/>
      <c r="H44" s="194"/>
      <c r="I44" s="64"/>
      <c r="J44" s="65"/>
      <c r="K44" s="65"/>
      <c r="L44" s="65"/>
      <c r="M44" s="66"/>
      <c r="N44" s="67"/>
      <c r="O44" s="67"/>
      <c r="P44" s="67"/>
    </row>
    <row r="45" spans="1:16" ht="15" customHeight="1" x14ac:dyDescent="0.2">
      <c r="A45" s="48"/>
      <c r="B45" s="96"/>
      <c r="C45" s="59"/>
      <c r="D45" s="48"/>
      <c r="E45" s="96"/>
      <c r="F45" s="59"/>
      <c r="G45" s="60"/>
      <c r="H45" s="194"/>
      <c r="I45" s="64"/>
      <c r="J45" s="65"/>
      <c r="K45" s="65"/>
      <c r="L45" s="65"/>
      <c r="M45" s="66"/>
      <c r="N45" s="67"/>
      <c r="O45" s="67"/>
      <c r="P45" s="67"/>
    </row>
    <row r="46" spans="1:16" ht="15" customHeight="1" x14ac:dyDescent="0.2">
      <c r="A46" s="48"/>
      <c r="B46" s="96"/>
      <c r="C46" s="59"/>
      <c r="D46" s="48"/>
      <c r="E46" s="96"/>
      <c r="F46" s="59"/>
      <c r="G46" s="60"/>
      <c r="H46" s="194"/>
      <c r="I46" s="64"/>
      <c r="J46" s="65"/>
      <c r="K46" s="65"/>
      <c r="L46" s="65"/>
      <c r="M46" s="66"/>
      <c r="N46" s="67"/>
      <c r="O46" s="67"/>
      <c r="P46" s="67"/>
    </row>
    <row r="47" spans="1:16" ht="15" customHeight="1" x14ac:dyDescent="0.2">
      <c r="A47" s="48"/>
      <c r="B47" s="96"/>
      <c r="C47" s="59"/>
      <c r="D47" s="49"/>
      <c r="E47" s="96"/>
      <c r="F47" s="59"/>
      <c r="G47" s="60"/>
      <c r="H47" s="194"/>
      <c r="I47" s="64"/>
      <c r="J47" s="65"/>
      <c r="K47" s="65"/>
      <c r="L47" s="65"/>
      <c r="M47" s="66"/>
      <c r="N47" s="67"/>
      <c r="O47" s="67"/>
      <c r="P47" s="67"/>
    </row>
    <row r="48" spans="1:16" ht="15" customHeight="1" x14ac:dyDescent="0.2">
      <c r="A48" s="48"/>
      <c r="B48" s="96"/>
      <c r="C48" s="59"/>
      <c r="D48" s="49"/>
      <c r="E48" s="96"/>
      <c r="F48" s="59"/>
      <c r="G48" s="60"/>
      <c r="H48" s="194"/>
      <c r="I48" s="64"/>
      <c r="J48" s="65"/>
      <c r="K48" s="65"/>
      <c r="L48" s="65"/>
      <c r="M48" s="66"/>
      <c r="N48" s="67"/>
      <c r="O48" s="67"/>
      <c r="P48" s="67"/>
    </row>
    <row r="49" spans="1:17" ht="30" customHeight="1" x14ac:dyDescent="0.2">
      <c r="A49" s="48"/>
      <c r="B49" s="96"/>
      <c r="C49" s="59"/>
      <c r="D49" s="49"/>
      <c r="E49" s="96"/>
      <c r="F49" s="59"/>
      <c r="G49" s="60"/>
      <c r="H49" s="194"/>
      <c r="I49" s="64"/>
      <c r="J49" s="65"/>
      <c r="K49" s="65"/>
      <c r="L49" s="65"/>
      <c r="M49" s="66"/>
      <c r="N49" s="67"/>
      <c r="O49" s="67"/>
      <c r="P49" s="67"/>
    </row>
    <row r="50" spans="1:17" ht="54.95" customHeight="1" x14ac:dyDescent="0.2">
      <c r="A50" s="48"/>
      <c r="B50" s="96"/>
      <c r="C50" s="59"/>
      <c r="D50" s="48"/>
      <c r="E50" s="96"/>
      <c r="F50" s="59"/>
      <c r="G50" s="60"/>
      <c r="H50" s="194"/>
      <c r="I50" s="64"/>
      <c r="J50" s="65"/>
      <c r="K50" s="65"/>
      <c r="L50" s="65"/>
      <c r="M50" s="66"/>
      <c r="N50" s="67"/>
      <c r="O50" s="67"/>
      <c r="P50" s="67"/>
    </row>
    <row r="51" spans="1:17" ht="30" customHeight="1" x14ac:dyDescent="0.2">
      <c r="A51" s="48"/>
      <c r="B51" s="96"/>
      <c r="C51" s="59"/>
      <c r="D51" s="48"/>
      <c r="E51" s="96"/>
      <c r="F51" s="59"/>
      <c r="G51" s="60"/>
      <c r="H51" s="194"/>
      <c r="I51" s="64"/>
      <c r="J51" s="65"/>
      <c r="K51" s="65"/>
      <c r="L51" s="65"/>
      <c r="M51" s="66"/>
      <c r="N51" s="67"/>
      <c r="O51" s="67"/>
      <c r="P51" s="67"/>
    </row>
    <row r="52" spans="1:17" ht="54.95" customHeight="1" x14ac:dyDescent="0.2">
      <c r="A52" s="48"/>
      <c r="B52" s="96"/>
      <c r="C52" s="59"/>
      <c r="D52" s="49"/>
      <c r="E52" s="96"/>
      <c r="F52" s="59"/>
      <c r="G52" s="60"/>
      <c r="H52" s="194"/>
      <c r="I52" s="64"/>
      <c r="J52" s="65"/>
      <c r="K52" s="65"/>
      <c r="L52" s="65"/>
      <c r="M52" s="66"/>
      <c r="N52" s="67"/>
      <c r="O52" s="67"/>
      <c r="P52" s="67"/>
    </row>
    <row r="53" spans="1:17" ht="30" customHeight="1" x14ac:dyDescent="0.2">
      <c r="A53" s="48"/>
      <c r="B53" s="96"/>
      <c r="C53" s="59"/>
      <c r="D53" s="49"/>
      <c r="E53" s="96"/>
      <c r="F53" s="59"/>
      <c r="G53" s="60"/>
      <c r="H53" s="194"/>
      <c r="I53" s="64"/>
      <c r="J53" s="65"/>
      <c r="K53" s="65"/>
      <c r="L53" s="65"/>
      <c r="M53" s="66"/>
      <c r="N53" s="67"/>
      <c r="O53" s="67"/>
      <c r="P53" s="67"/>
    </row>
    <row r="54" spans="1:17" s="200" customFormat="1" ht="15" customHeight="1" x14ac:dyDescent="0.2">
      <c r="A54" s="48"/>
      <c r="B54" s="96"/>
      <c r="C54" s="59"/>
      <c r="D54" s="48"/>
      <c r="E54" s="96"/>
      <c r="F54" s="59"/>
      <c r="G54" s="60"/>
      <c r="H54" s="194"/>
      <c r="I54" s="64"/>
      <c r="J54" s="65"/>
      <c r="K54" s="65"/>
      <c r="L54" s="65"/>
      <c r="M54" s="66"/>
      <c r="N54" s="67"/>
      <c r="O54" s="67"/>
      <c r="P54" s="67"/>
      <c r="Q54" s="53"/>
    </row>
    <row r="55" spans="1:17" ht="15" customHeight="1" x14ac:dyDescent="0.2">
      <c r="A55" s="48"/>
      <c r="B55" s="96"/>
      <c r="C55" s="59"/>
      <c r="D55" s="48"/>
      <c r="E55" s="96"/>
      <c r="F55" s="59"/>
      <c r="G55" s="60"/>
      <c r="H55" s="194"/>
      <c r="I55" s="64"/>
      <c r="J55" s="65"/>
      <c r="K55" s="65"/>
      <c r="L55" s="65"/>
      <c r="M55" s="66"/>
      <c r="N55" s="67"/>
      <c r="O55" s="67"/>
      <c r="P55" s="67"/>
    </row>
    <row r="56" spans="1:17" ht="15" customHeight="1" x14ac:dyDescent="0.2">
      <c r="A56" s="48"/>
      <c r="B56" s="96"/>
      <c r="C56" s="59"/>
      <c r="D56" s="48"/>
      <c r="E56" s="96"/>
      <c r="F56" s="59"/>
      <c r="G56" s="60"/>
      <c r="H56" s="194"/>
      <c r="I56" s="64"/>
      <c r="J56" s="65"/>
      <c r="K56" s="65"/>
      <c r="L56" s="65"/>
      <c r="M56" s="66"/>
      <c r="N56" s="67"/>
      <c r="O56" s="67"/>
      <c r="P56" s="67"/>
    </row>
    <row r="57" spans="1:17" ht="12.75" x14ac:dyDescent="0.2"/>
    <row r="58" spans="1:17" ht="12.75" x14ac:dyDescent="0.2"/>
  </sheetData>
  <mergeCells count="11">
    <mergeCell ref="C1:P1"/>
    <mergeCell ref="D7:F7"/>
    <mergeCell ref="D8:F8"/>
    <mergeCell ref="A5:C5"/>
    <mergeCell ref="A6:C6"/>
    <mergeCell ref="A7:C7"/>
    <mergeCell ref="A8:C8"/>
    <mergeCell ref="A4:F4"/>
    <mergeCell ref="D5:F5"/>
    <mergeCell ref="D6:F6"/>
    <mergeCell ref="A2:P2"/>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9" fitToHeight="0" orientation="landscape" r:id="rId1"/>
  <headerFooter scaleWithDoc="0">
    <oddHeader>&amp;L
Annex 2 -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54"/>
  <sheetViews>
    <sheetView zoomScale="90" zoomScaleNormal="90" zoomScaleSheetLayoutView="100" workbookViewId="0">
      <selection sqref="A1:H1"/>
    </sheetView>
  </sheetViews>
  <sheetFormatPr defaultRowHeight="12.75" x14ac:dyDescent="0.2"/>
  <cols>
    <col min="1" max="1" width="14.7109375" style="53" customWidth="1"/>
    <col min="2" max="2" width="8.7109375" style="53" customWidth="1"/>
    <col min="3" max="3" width="15.7109375" style="61" bestFit="1" customWidth="1"/>
    <col min="4" max="4" width="50.7109375" style="61" customWidth="1"/>
    <col min="5" max="5" width="14.7109375" style="62" customWidth="1"/>
    <col min="6" max="7" width="14.7109375" style="63" customWidth="1"/>
    <col min="8" max="8" width="14.7109375" style="53" customWidth="1"/>
    <col min="9" max="9" width="15.5703125" style="53" customWidth="1"/>
    <col min="10" max="13" width="9.140625" style="53"/>
    <col min="14" max="14" width="9.42578125" style="53" bestFit="1" customWidth="1"/>
    <col min="15" max="16384" width="9.140625" style="53"/>
  </cols>
  <sheetData>
    <row r="1" spans="1:14" ht="66.75" customHeight="1" x14ac:dyDescent="0.2">
      <c r="A1" s="239" t="s">
        <v>698</v>
      </c>
      <c r="B1" s="239"/>
      <c r="C1" s="239"/>
      <c r="D1" s="239"/>
      <c r="E1" s="239"/>
      <c r="F1" s="239"/>
      <c r="G1" s="239"/>
      <c r="H1" s="239"/>
    </row>
    <row r="2" spans="1:14" s="54" customFormat="1" ht="25.5" customHeight="1" x14ac:dyDescent="0.2">
      <c r="A2" s="236" t="str">
        <f>Overview!B4&amp; " - Effective from "&amp;Overview!D4&amp;" - "&amp;Overview!E4&amp;" Designated EHV import charges"</f>
        <v>Aidien Limited - GSP_C - Effective from 1 April 2026 - Final Designated EHV import charges</v>
      </c>
      <c r="B2" s="237"/>
      <c r="C2" s="237"/>
      <c r="D2" s="237"/>
      <c r="E2" s="237"/>
      <c r="F2" s="237"/>
      <c r="G2" s="237"/>
      <c r="H2" s="238"/>
    </row>
    <row r="3" spans="1:14" s="85" customFormat="1" ht="18" x14ac:dyDescent="0.2">
      <c r="A3" s="89"/>
      <c r="B3" s="89"/>
      <c r="C3" s="89"/>
      <c r="D3" s="90"/>
      <c r="E3" s="91"/>
      <c r="F3" s="91"/>
      <c r="G3" s="92"/>
      <c r="H3" s="92"/>
      <c r="I3" s="84"/>
      <c r="J3" s="84"/>
      <c r="K3" s="84"/>
      <c r="L3" s="84"/>
      <c r="M3" s="84"/>
      <c r="N3" s="84"/>
    </row>
    <row r="4" spans="1:14" ht="60.75" customHeight="1" x14ac:dyDescent="0.2">
      <c r="A4" s="55" t="s">
        <v>46</v>
      </c>
      <c r="B4" s="56" t="s">
        <v>705</v>
      </c>
      <c r="C4" s="55" t="s">
        <v>31</v>
      </c>
      <c r="D4" s="57" t="s">
        <v>26</v>
      </c>
      <c r="E4" s="131" t="str">
        <f>'Annex 2 Designated EHV charges'!I10</f>
        <v>Import
Super Red
unit charge
(p/kWh)</v>
      </c>
      <c r="F4" s="131" t="str">
        <f>'Annex 2 Designated EHV charges'!J10</f>
        <v>Import
fixed charge
(p/day)</v>
      </c>
      <c r="G4" s="131" t="str">
        <f>'Annex 2 Designated EHV charges'!K10</f>
        <v>Import
capacity charge
(p/kVA/day)</v>
      </c>
      <c r="H4" s="131" t="str">
        <f>'Annex 2 Designated EHV charges'!L10</f>
        <v>Import
exceeded capacity charge
(p/kVA/day)</v>
      </c>
    </row>
    <row r="5" spans="1:14" ht="12.75" customHeight="1" x14ac:dyDescent="0.2">
      <c r="A5" s="97" t="str">
        <f t="array" ref="A5">IFERROR(INDEX('Annex 2 Designated EHV charges'!$A$11:$A$58, MATCH(0, IF(ISBLANK('Annex 2 Designated EHV charges'!$A$11:$A$58),1, COUNTIF(A$4:$A4, 'Annex 2 Designated EHV charges'!$A$11:$A$58)), 0)),"")</f>
        <v/>
      </c>
      <c r="B5" s="97" t="str">
        <f>IF($A5="","",VLOOKUP($A5,'Annex 2 Designated EHV charges'!$A:$O,2,0))</f>
        <v/>
      </c>
      <c r="C5" s="98" t="str">
        <f>IF($A5="","",VLOOKUP($A5,'Annex 2 Designated EHV charges'!$A:$O,3,0))</f>
        <v/>
      </c>
      <c r="D5" s="97" t="str">
        <f>IF($A5="","",VLOOKUP($A5,'Annex 2 Designated EHV charges'!$A:$O,7,0))</f>
        <v/>
      </c>
      <c r="E5" s="102" t="str">
        <f>IFERROR(IF(VLOOKUP($A5,'Annex 2 Designated EHV charges'!$A:$P,9,FALSE)=0,"",VLOOKUP($A5,'Annex 2 Designated EHV charges'!$A:$P,9,FALSE)),"")</f>
        <v/>
      </c>
      <c r="F5" s="103" t="str">
        <f>IFERROR(IF(VLOOKUP($A5,'Annex 2 Designated EHV charges'!$A:$P,10,FALSE)=0,"",VLOOKUP($A5,'Annex 2 Designated EHV charges'!$A:$P,10,FALSE)),"")</f>
        <v/>
      </c>
      <c r="G5" s="104" t="str">
        <f>IFERROR(IF(VLOOKUP($A5,'Annex 2 Designated EHV charges'!$A:$P,11,FALSE)=0,"",VLOOKUP($A5,'Annex 2 Designated EHV charges'!$A:$P,11,FALSE)),"")</f>
        <v/>
      </c>
      <c r="H5" s="104" t="str">
        <f>IFERROR(IF(VLOOKUP($A5,'Annex 2 Designated EHV charges'!$A:$P,12,FALSE)=0,"",VLOOKUP($A5,'Annex 2 Designated EHV charges'!$A:$P,12,FALSE)),"")</f>
        <v/>
      </c>
    </row>
    <row r="6" spans="1:14" ht="12.75" customHeight="1" x14ac:dyDescent="0.2">
      <c r="A6" s="97" t="str">
        <f t="array" ref="A6">IFERROR(INDEX('Annex 2 Designated EHV charges'!$A$11:$A$58, MATCH(0, IF(ISBLANK('Annex 2 Designated EHV charges'!$A$11:$A$58),1, COUNTIF(A$4:$A5, 'Annex 2 Designated EHV charges'!$A$11:$A$58)), 0)),"")</f>
        <v/>
      </c>
      <c r="B6" s="97" t="str">
        <f>IF($A6="","",VLOOKUP($A6,'Annex 2 Designated EHV charges'!$A:$O,2,0))</f>
        <v/>
      </c>
      <c r="C6" s="98" t="str">
        <f>IF($A6="","",VLOOKUP($A6,'Annex 2 Designated EHV charges'!$A:$O,3,0))</f>
        <v/>
      </c>
      <c r="D6" s="97" t="str">
        <f>IF($A6="","",VLOOKUP($A6,'Annex 2 Designated EHV charges'!$A:$O,7,0))</f>
        <v/>
      </c>
      <c r="E6" s="102" t="str">
        <f>IFERROR(IF(VLOOKUP($A6,'Annex 2 Designated EHV charges'!$A:$P,9,FALSE)=0,"",VLOOKUP($A6,'Annex 2 Designated EHV charges'!$A:$P,9,FALSE)),"")</f>
        <v/>
      </c>
      <c r="F6" s="103" t="str">
        <f>IFERROR(IF(VLOOKUP($A6,'Annex 2 Designated EHV charges'!$A:$P,10,FALSE)=0,"",VLOOKUP($A6,'Annex 2 Designated EHV charges'!$A:$P,10,FALSE)),"")</f>
        <v/>
      </c>
      <c r="G6" s="104" t="str">
        <f>IFERROR(IF(VLOOKUP($A6,'Annex 2 Designated EHV charges'!$A:$P,11,FALSE)=0,"",VLOOKUP($A6,'Annex 2 Designated EHV charges'!$A:$P,11,FALSE)),"")</f>
        <v/>
      </c>
      <c r="H6" s="104" t="str">
        <f>IFERROR(IF(VLOOKUP($A6,'Annex 2 Designated EHV charges'!$A:$P,12,FALSE)=0,"",VLOOKUP($A6,'Annex 2 Designated EHV charges'!$A:$P,12,FALSE)),"")</f>
        <v/>
      </c>
    </row>
    <row r="7" spans="1:14" ht="12.75" customHeight="1" x14ac:dyDescent="0.2">
      <c r="A7" s="97" t="str">
        <f t="array" ref="A7">IFERROR(INDEX('Annex 2 Designated EHV charges'!$A$11:$A$58, MATCH(0, IF(ISBLANK('Annex 2 Designated EHV charges'!$A$11:$A$58),1, COUNTIF(A$4:$A6, 'Annex 2 Designated EHV charges'!$A$11:$A$58)), 0)),"")</f>
        <v/>
      </c>
      <c r="B7" s="97" t="str">
        <f>IF($A7="","",VLOOKUP($A7,'Annex 2 Designated EHV charges'!$A:$O,2,0))</f>
        <v/>
      </c>
      <c r="C7" s="98" t="str">
        <f>IF($A7="","",VLOOKUP($A7,'Annex 2 Designated EHV charges'!$A:$O,3,0))</f>
        <v/>
      </c>
      <c r="D7" s="97" t="str">
        <f>IF($A7="","",VLOOKUP($A7,'Annex 2 Designated EHV charges'!$A:$O,7,0))</f>
        <v/>
      </c>
      <c r="E7" s="102" t="str">
        <f>IFERROR(IF(VLOOKUP($A7,'Annex 2 Designated EHV charges'!$A:$P,9,FALSE)=0,"",VLOOKUP($A7,'Annex 2 Designated EHV charges'!$A:$P,9,FALSE)),"")</f>
        <v/>
      </c>
      <c r="F7" s="103" t="str">
        <f>IFERROR(IF(VLOOKUP($A7,'Annex 2 Designated EHV charges'!$A:$P,10,FALSE)=0,"",VLOOKUP($A7,'Annex 2 Designated EHV charges'!$A:$P,10,FALSE)),"")</f>
        <v/>
      </c>
      <c r="G7" s="104" t="str">
        <f>IFERROR(IF(VLOOKUP($A7,'Annex 2 Designated EHV charges'!$A:$P,11,FALSE)=0,"",VLOOKUP($A7,'Annex 2 Designated EHV charges'!$A:$P,11,FALSE)),"")</f>
        <v/>
      </c>
      <c r="H7" s="104" t="str">
        <f>IFERROR(IF(VLOOKUP($A7,'Annex 2 Designated EHV charges'!$A:$P,12,FALSE)=0,"",VLOOKUP($A7,'Annex 2 Designated EHV charges'!$A:$P,12,FALSE)),"")</f>
        <v/>
      </c>
    </row>
    <row r="8" spans="1:14" ht="12.75" customHeight="1" x14ac:dyDescent="0.2">
      <c r="A8" s="97" t="str">
        <f t="array" ref="A8">IFERROR(INDEX('Annex 2 Designated EHV charges'!$A$11:$A$58, MATCH(0, IF(ISBLANK('Annex 2 Designated EHV charges'!$A$11:$A$58),1, COUNTIF(A$4:$A7, 'Annex 2 Designated EHV charges'!$A$11:$A$58)), 0)),"")</f>
        <v/>
      </c>
      <c r="B8" s="97" t="str">
        <f>IF($A8="","",VLOOKUP($A8,'Annex 2 Designated EHV charges'!$A:$O,2,0))</f>
        <v/>
      </c>
      <c r="C8" s="98" t="str">
        <f>IF($A8="","",VLOOKUP($A8,'Annex 2 Designated EHV charges'!$A:$O,3,0))</f>
        <v/>
      </c>
      <c r="D8" s="97" t="str">
        <f>IF($A8="","",VLOOKUP($A8,'Annex 2 Designated EHV charges'!$A:$O,7,0))</f>
        <v/>
      </c>
      <c r="E8" s="102" t="str">
        <f>IFERROR(IF(VLOOKUP($A8,'Annex 2 Designated EHV charges'!$A:$P,9,FALSE)=0,"",VLOOKUP($A8,'Annex 2 Designated EHV charges'!$A:$P,9,FALSE)),"")</f>
        <v/>
      </c>
      <c r="F8" s="103" t="str">
        <f>IFERROR(IF(VLOOKUP($A8,'Annex 2 Designated EHV charges'!$A:$P,10,FALSE)=0,"",VLOOKUP($A8,'Annex 2 Designated EHV charges'!$A:$P,10,FALSE)),"")</f>
        <v/>
      </c>
      <c r="G8" s="104" t="str">
        <f>IFERROR(IF(VLOOKUP($A8,'Annex 2 Designated EHV charges'!$A:$P,11,FALSE)=0,"",VLOOKUP($A8,'Annex 2 Designated EHV charges'!$A:$P,11,FALSE)),"")</f>
        <v/>
      </c>
      <c r="H8" s="104" t="str">
        <f>IFERROR(IF(VLOOKUP($A8,'Annex 2 Designated EHV charges'!$A:$P,12,FALSE)=0,"",VLOOKUP($A8,'Annex 2 Designated EHV charges'!$A:$P,12,FALSE)),"")</f>
        <v/>
      </c>
    </row>
    <row r="9" spans="1:14" ht="12.75" customHeight="1" x14ac:dyDescent="0.2">
      <c r="A9" s="97" t="str">
        <f t="array" ref="A9">IFERROR(INDEX('Annex 2 Designated EHV charges'!$A$11:$A$58, MATCH(0, IF(ISBLANK('Annex 2 Designated EHV charges'!$A$11:$A$58),1, COUNTIF(A$4:$A8, 'Annex 2 Designated EHV charges'!$A$11:$A$58)), 0)),"")</f>
        <v/>
      </c>
      <c r="B9" s="97" t="str">
        <f>IF($A9="","",VLOOKUP($A9,'Annex 2 Designated EHV charges'!$A:$O,2,0))</f>
        <v/>
      </c>
      <c r="C9" s="98" t="str">
        <f>IF($A9="","",VLOOKUP($A9,'Annex 2 Designated EHV charges'!$A:$O,3,0))</f>
        <v/>
      </c>
      <c r="D9" s="97" t="str">
        <f>IF($A9="","",VLOOKUP($A9,'Annex 2 Designated EHV charges'!$A:$O,7,0))</f>
        <v/>
      </c>
      <c r="E9" s="102" t="str">
        <f>IFERROR(IF(VLOOKUP($A9,'Annex 2 Designated EHV charges'!$A:$P,9,FALSE)=0,"",VLOOKUP($A9,'Annex 2 Designated EHV charges'!$A:$P,9,FALSE)),"")</f>
        <v/>
      </c>
      <c r="F9" s="103" t="str">
        <f>IFERROR(IF(VLOOKUP($A9,'Annex 2 Designated EHV charges'!$A:$P,10,FALSE)=0,"",VLOOKUP($A9,'Annex 2 Designated EHV charges'!$A:$P,10,FALSE)),"")</f>
        <v/>
      </c>
      <c r="G9" s="104" t="str">
        <f>IFERROR(IF(VLOOKUP($A9,'Annex 2 Designated EHV charges'!$A:$P,11,FALSE)=0,"",VLOOKUP($A9,'Annex 2 Designated EHV charges'!$A:$P,11,FALSE)),"")</f>
        <v/>
      </c>
      <c r="H9" s="104" t="str">
        <f>IFERROR(IF(VLOOKUP($A9,'Annex 2 Designated EHV charges'!$A:$P,12,FALSE)=0,"",VLOOKUP($A9,'Annex 2 Designated EHV charges'!$A:$P,12,FALSE)),"")</f>
        <v/>
      </c>
    </row>
    <row r="10" spans="1:14" ht="12.75" customHeight="1" x14ac:dyDescent="0.2">
      <c r="A10" s="97" t="str">
        <f t="array" ref="A10">IFERROR(INDEX('Annex 2 Designated EHV charges'!$A$11:$A$58, MATCH(0, IF(ISBLANK('Annex 2 Designated EHV charges'!$A$11:$A$58),1, COUNTIF(A$4:$A9, 'Annex 2 Designated EHV charges'!$A$11:$A$58)), 0)),"")</f>
        <v/>
      </c>
      <c r="B10" s="97" t="str">
        <f>IF($A10="","",VLOOKUP($A10,'Annex 2 Designated EHV charges'!$A:$O,2,0))</f>
        <v/>
      </c>
      <c r="C10" s="98" t="str">
        <f>IF($A10="","",VLOOKUP($A10,'Annex 2 Designated EHV charges'!$A:$O,3,0))</f>
        <v/>
      </c>
      <c r="D10" s="97" t="str">
        <f>IF($A10="","",VLOOKUP($A10,'Annex 2 Designated EHV charges'!$A:$O,7,0))</f>
        <v/>
      </c>
      <c r="E10" s="102" t="str">
        <f>IFERROR(IF(VLOOKUP($A10,'Annex 2 Designated EHV charges'!$A:$P,9,FALSE)=0,"",VLOOKUP($A10,'Annex 2 Designated EHV charges'!$A:$P,9,FALSE)),"")</f>
        <v/>
      </c>
      <c r="F10" s="103" t="str">
        <f>IFERROR(IF(VLOOKUP($A10,'Annex 2 Designated EHV charges'!$A:$P,10,FALSE)=0,"",VLOOKUP($A10,'Annex 2 Designated EHV charges'!$A:$P,10,FALSE)),"")</f>
        <v/>
      </c>
      <c r="G10" s="104" t="str">
        <f>IFERROR(IF(VLOOKUP($A10,'Annex 2 Designated EHV charges'!$A:$P,11,FALSE)=0,"",VLOOKUP($A10,'Annex 2 Designated EHV charges'!$A:$P,11,FALSE)),"")</f>
        <v/>
      </c>
      <c r="H10" s="104" t="str">
        <f>IFERROR(IF(VLOOKUP($A10,'Annex 2 Designated EHV charges'!$A:$P,12,FALSE)=0,"",VLOOKUP($A10,'Annex 2 Designated EHV charges'!$A:$P,12,FALSE)),"")</f>
        <v/>
      </c>
    </row>
    <row r="11" spans="1:14" ht="12.75" customHeight="1" x14ac:dyDescent="0.2">
      <c r="A11" s="97" t="str">
        <f t="array" ref="A11">IFERROR(INDEX('Annex 2 Designated EHV charges'!$A$11:$A$58, MATCH(0, IF(ISBLANK('Annex 2 Designated EHV charges'!$A$11:$A$58),1, COUNTIF(A$4:$A10, 'Annex 2 Designated EHV charges'!$A$11:$A$58)), 0)),"")</f>
        <v/>
      </c>
      <c r="B11" s="97" t="str">
        <f>IF($A11="","",VLOOKUP($A11,'Annex 2 Designated EHV charges'!$A:$O,2,0))</f>
        <v/>
      </c>
      <c r="C11" s="98" t="str">
        <f>IF($A11="","",VLOOKUP($A11,'Annex 2 Designated EHV charges'!$A:$O,3,0))</f>
        <v/>
      </c>
      <c r="D11" s="97" t="str">
        <f>IF($A11="","",VLOOKUP($A11,'Annex 2 Designated EHV charges'!$A:$O,7,0))</f>
        <v/>
      </c>
      <c r="E11" s="102" t="str">
        <f>IFERROR(IF(VLOOKUP($A11,'Annex 2 Designated EHV charges'!$A:$P,9,FALSE)=0,"",VLOOKUP($A11,'Annex 2 Designated EHV charges'!$A:$P,9,FALSE)),"")</f>
        <v/>
      </c>
      <c r="F11" s="103" t="str">
        <f>IFERROR(IF(VLOOKUP($A11,'Annex 2 Designated EHV charges'!$A:$P,10,FALSE)=0,"",VLOOKUP($A11,'Annex 2 Designated EHV charges'!$A:$P,10,FALSE)),"")</f>
        <v/>
      </c>
      <c r="G11" s="104" t="str">
        <f>IFERROR(IF(VLOOKUP($A11,'Annex 2 Designated EHV charges'!$A:$P,11,FALSE)=0,"",VLOOKUP($A11,'Annex 2 Designated EHV charges'!$A:$P,11,FALSE)),"")</f>
        <v/>
      </c>
      <c r="H11" s="104" t="str">
        <f>IFERROR(IF(VLOOKUP($A11,'Annex 2 Designated EHV charges'!$A:$P,12,FALSE)=0,"",VLOOKUP($A11,'Annex 2 Designated EHV charges'!$A:$P,12,FALSE)),"")</f>
        <v/>
      </c>
    </row>
    <row r="12" spans="1:14" ht="12.75" customHeight="1" x14ac:dyDescent="0.2">
      <c r="A12" s="97" t="str">
        <f t="array" ref="A12">IFERROR(INDEX('Annex 2 Designated EHV charges'!$A$11:$A$58, MATCH(0, IF(ISBLANK('Annex 2 Designated EHV charges'!$A$11:$A$58),1, COUNTIF(A$4:$A11, 'Annex 2 Designated EHV charges'!$A$11:$A$58)), 0)),"")</f>
        <v/>
      </c>
      <c r="B12" s="97" t="str">
        <f>IF($A12="","",VLOOKUP($A12,'Annex 2 Designated EHV charges'!$A:$O,2,0))</f>
        <v/>
      </c>
      <c r="C12" s="98" t="str">
        <f>IF($A12="","",VLOOKUP($A12,'Annex 2 Designated EHV charges'!$A:$O,3,0))</f>
        <v/>
      </c>
      <c r="D12" s="97" t="str">
        <f>IF($A12="","",VLOOKUP($A12,'Annex 2 Designated EHV charges'!$A:$O,7,0))</f>
        <v/>
      </c>
      <c r="E12" s="102" t="str">
        <f>IFERROR(IF(VLOOKUP($A12,'Annex 2 Designated EHV charges'!$A:$P,9,FALSE)=0,"",VLOOKUP($A12,'Annex 2 Designated EHV charges'!$A:$P,9,FALSE)),"")</f>
        <v/>
      </c>
      <c r="F12" s="103" t="str">
        <f>IFERROR(IF(VLOOKUP($A12,'Annex 2 Designated EHV charges'!$A:$P,10,FALSE)=0,"",VLOOKUP($A12,'Annex 2 Designated EHV charges'!$A:$P,10,FALSE)),"")</f>
        <v/>
      </c>
      <c r="G12" s="104" t="str">
        <f>IFERROR(IF(VLOOKUP($A12,'Annex 2 Designated EHV charges'!$A:$P,11,FALSE)=0,"",VLOOKUP($A12,'Annex 2 Designated EHV charges'!$A:$P,11,FALSE)),"")</f>
        <v/>
      </c>
      <c r="H12" s="104" t="str">
        <f>IFERROR(IF(VLOOKUP($A12,'Annex 2 Designated EHV charges'!$A:$P,12,FALSE)=0,"",VLOOKUP($A12,'Annex 2 Designated EHV charges'!$A:$P,12,FALSE)),"")</f>
        <v/>
      </c>
    </row>
    <row r="13" spans="1:14" ht="12.75" customHeight="1" x14ac:dyDescent="0.2">
      <c r="A13" s="97" t="str">
        <f t="array" ref="A13">IFERROR(INDEX('Annex 2 Designated EHV charges'!$A$11:$A$58, MATCH(0, IF(ISBLANK('Annex 2 Designated EHV charges'!$A$11:$A$58),1, COUNTIF(A$4:$A12, 'Annex 2 Designated EHV charges'!$A$11:$A$58)), 0)),"")</f>
        <v/>
      </c>
      <c r="B13" s="97" t="str">
        <f>IF($A13="","",VLOOKUP($A13,'Annex 2 Designated EHV charges'!$A:$O,2,0))</f>
        <v/>
      </c>
      <c r="C13" s="98" t="str">
        <f>IF($A13="","",VLOOKUP($A13,'Annex 2 Designated EHV charges'!$A:$O,3,0))</f>
        <v/>
      </c>
      <c r="D13" s="97" t="str">
        <f>IF($A13="","",VLOOKUP($A13,'Annex 2 Designated EHV charges'!$A:$O,7,0))</f>
        <v/>
      </c>
      <c r="E13" s="102" t="str">
        <f>IFERROR(IF(VLOOKUP($A13,'Annex 2 Designated EHV charges'!$A:$P,9,FALSE)=0,"",VLOOKUP($A13,'Annex 2 Designated EHV charges'!$A:$P,9,FALSE)),"")</f>
        <v/>
      </c>
      <c r="F13" s="103" t="str">
        <f>IFERROR(IF(VLOOKUP($A13,'Annex 2 Designated EHV charges'!$A:$P,10,FALSE)=0,"",VLOOKUP($A13,'Annex 2 Designated EHV charges'!$A:$P,10,FALSE)),"")</f>
        <v/>
      </c>
      <c r="G13" s="104" t="str">
        <f>IFERROR(IF(VLOOKUP($A13,'Annex 2 Designated EHV charges'!$A:$P,11,FALSE)=0,"",VLOOKUP($A13,'Annex 2 Designated EHV charges'!$A:$P,11,FALSE)),"")</f>
        <v/>
      </c>
      <c r="H13" s="104" t="str">
        <f>IFERROR(IF(VLOOKUP($A13,'Annex 2 Designated EHV charges'!$A:$P,12,FALSE)=0,"",VLOOKUP($A13,'Annex 2 Designated EHV charges'!$A:$P,12,FALSE)),"")</f>
        <v/>
      </c>
    </row>
    <row r="14" spans="1:14" ht="12.75" customHeight="1" x14ac:dyDescent="0.2">
      <c r="A14" s="97" t="str">
        <f t="array" ref="A14">IFERROR(INDEX('Annex 2 Designated EHV charges'!$A$11:$A$58, MATCH(0, IF(ISBLANK('Annex 2 Designated EHV charges'!$A$11:$A$58),1, COUNTIF(A$4:$A13, 'Annex 2 Designated EHV charges'!$A$11:$A$58)), 0)),"")</f>
        <v/>
      </c>
      <c r="B14" s="97" t="str">
        <f>IF($A14="","",VLOOKUP($A14,'Annex 2 Designated EHV charges'!$A:$O,2,0))</f>
        <v/>
      </c>
      <c r="C14" s="98" t="str">
        <f>IF($A14="","",VLOOKUP($A14,'Annex 2 Designated EHV charges'!$A:$O,3,0))</f>
        <v/>
      </c>
      <c r="D14" s="97" t="str">
        <f>IF($A14="","",VLOOKUP($A14,'Annex 2 Designated EHV charges'!$A:$O,7,0))</f>
        <v/>
      </c>
      <c r="E14" s="102" t="str">
        <f>IFERROR(IF(VLOOKUP($A14,'Annex 2 Designated EHV charges'!$A:$P,9,FALSE)=0,"",VLOOKUP($A14,'Annex 2 Designated EHV charges'!$A:$P,9,FALSE)),"")</f>
        <v/>
      </c>
      <c r="F14" s="103" t="str">
        <f>IFERROR(IF(VLOOKUP($A14,'Annex 2 Designated EHV charges'!$A:$P,10,FALSE)=0,"",VLOOKUP($A14,'Annex 2 Designated EHV charges'!$A:$P,10,FALSE)),"")</f>
        <v/>
      </c>
      <c r="G14" s="104" t="str">
        <f>IFERROR(IF(VLOOKUP($A14,'Annex 2 Designated EHV charges'!$A:$P,11,FALSE)=0,"",VLOOKUP($A14,'Annex 2 Designated EHV charges'!$A:$P,11,FALSE)),"")</f>
        <v/>
      </c>
      <c r="H14" s="104" t="str">
        <f>IFERROR(IF(VLOOKUP($A14,'Annex 2 Designated EHV charges'!$A:$P,12,FALSE)=0,"",VLOOKUP($A14,'Annex 2 Designated EHV charges'!$A:$P,12,FALSE)),"")</f>
        <v/>
      </c>
    </row>
    <row r="15" spans="1:14" ht="12.75" customHeight="1" x14ac:dyDescent="0.2">
      <c r="A15" s="97" t="str">
        <f t="array" ref="A15">IFERROR(INDEX('Annex 2 Designated EHV charges'!$A$11:$A$58, MATCH(0, IF(ISBLANK('Annex 2 Designated EHV charges'!$A$11:$A$58),1, COUNTIF(A$4:$A14, 'Annex 2 Designated EHV charges'!$A$11:$A$58)), 0)),"")</f>
        <v/>
      </c>
      <c r="B15" s="97" t="str">
        <f>IF($A15="","",VLOOKUP($A15,'Annex 2 Designated EHV charges'!$A:$O,2,0))</f>
        <v/>
      </c>
      <c r="C15" s="98" t="str">
        <f>IF($A15="","",VLOOKUP($A15,'Annex 2 Designated EHV charges'!$A:$O,3,0))</f>
        <v/>
      </c>
      <c r="D15" s="97" t="str">
        <f>IF($A15="","",VLOOKUP($A15,'Annex 2 Designated EHV charges'!$A:$O,7,0))</f>
        <v/>
      </c>
      <c r="E15" s="102" t="str">
        <f>IFERROR(IF(VLOOKUP($A15,'Annex 2 Designated EHV charges'!$A:$P,9,FALSE)=0,"",VLOOKUP($A15,'Annex 2 Designated EHV charges'!$A:$P,9,FALSE)),"")</f>
        <v/>
      </c>
      <c r="F15" s="103" t="str">
        <f>IFERROR(IF(VLOOKUP($A15,'Annex 2 Designated EHV charges'!$A:$P,10,FALSE)=0,"",VLOOKUP($A15,'Annex 2 Designated EHV charges'!$A:$P,10,FALSE)),"")</f>
        <v/>
      </c>
      <c r="G15" s="104" t="str">
        <f>IFERROR(IF(VLOOKUP($A15,'Annex 2 Designated EHV charges'!$A:$P,11,FALSE)=0,"",VLOOKUP($A15,'Annex 2 Designated EHV charges'!$A:$P,11,FALSE)),"")</f>
        <v/>
      </c>
      <c r="H15" s="104" t="str">
        <f>IFERROR(IF(VLOOKUP($A15,'Annex 2 Designated EHV charges'!$A:$P,12,FALSE)=0,"",VLOOKUP($A15,'Annex 2 Designated EHV charges'!$A:$P,12,FALSE)),"")</f>
        <v/>
      </c>
    </row>
    <row r="16" spans="1:14" ht="12.75" customHeight="1" x14ac:dyDescent="0.2">
      <c r="A16" s="97" t="str">
        <f t="array" ref="A16">IFERROR(INDEX('Annex 2 Designated EHV charges'!$A$11:$A$58, MATCH(0, IF(ISBLANK('Annex 2 Designated EHV charges'!$A$11:$A$58),1, COUNTIF(A$4:$A15, 'Annex 2 Designated EHV charges'!$A$11:$A$58)), 0)),"")</f>
        <v/>
      </c>
      <c r="B16" s="97" t="str">
        <f>IF($A16="","",VLOOKUP($A16,'Annex 2 Designated EHV charges'!$A:$O,2,0))</f>
        <v/>
      </c>
      <c r="C16" s="98" t="str">
        <f>IF($A16="","",VLOOKUP($A16,'Annex 2 Designated EHV charges'!$A:$O,3,0))</f>
        <v/>
      </c>
      <c r="D16" s="97" t="str">
        <f>IF($A16="","",VLOOKUP($A16,'Annex 2 Designated EHV charges'!$A:$O,7,0))</f>
        <v/>
      </c>
      <c r="E16" s="102" t="str">
        <f>IFERROR(IF(VLOOKUP($A16,'Annex 2 Designated EHV charges'!$A:$P,9,FALSE)=0,"",VLOOKUP($A16,'Annex 2 Designated EHV charges'!$A:$P,9,FALSE)),"")</f>
        <v/>
      </c>
      <c r="F16" s="103" t="str">
        <f>IFERROR(IF(VLOOKUP($A16,'Annex 2 Designated EHV charges'!$A:$P,10,FALSE)=0,"",VLOOKUP($A16,'Annex 2 Designated EHV charges'!$A:$P,10,FALSE)),"")</f>
        <v/>
      </c>
      <c r="G16" s="104" t="str">
        <f>IFERROR(IF(VLOOKUP($A16,'Annex 2 Designated EHV charges'!$A:$P,11,FALSE)=0,"",VLOOKUP($A16,'Annex 2 Designated EHV charges'!$A:$P,11,FALSE)),"")</f>
        <v/>
      </c>
      <c r="H16" s="104" t="str">
        <f>IFERROR(IF(VLOOKUP($A16,'Annex 2 Designated EHV charges'!$A:$P,12,FALSE)=0,"",VLOOKUP($A16,'Annex 2 Designated EHV charges'!$A:$P,12,FALSE)),"")</f>
        <v/>
      </c>
    </row>
    <row r="17" spans="1:8" ht="12.75" customHeight="1" x14ac:dyDescent="0.2">
      <c r="A17" s="97" t="str">
        <f t="array" ref="A17">IFERROR(INDEX('Annex 2 Designated EHV charges'!$A$11:$A$58, MATCH(0, IF(ISBLANK('Annex 2 Designated EHV charges'!$A$11:$A$58),1, COUNTIF(A$4:$A16, 'Annex 2 Designated EHV charges'!$A$11:$A$58)), 0)),"")</f>
        <v/>
      </c>
      <c r="B17" s="97" t="str">
        <f>IF($A17="","",VLOOKUP($A17,'Annex 2 Designated EHV charges'!$A:$O,2,0))</f>
        <v/>
      </c>
      <c r="C17" s="98" t="str">
        <f>IF($A17="","",VLOOKUP($A17,'Annex 2 Designated EHV charges'!$A:$O,3,0))</f>
        <v/>
      </c>
      <c r="D17" s="97" t="str">
        <f>IF($A17="","",VLOOKUP($A17,'Annex 2 Designated EHV charges'!$A:$O,7,0))</f>
        <v/>
      </c>
      <c r="E17" s="102" t="str">
        <f>IFERROR(IF(VLOOKUP($A17,'Annex 2 Designated EHV charges'!$A:$P,9,FALSE)=0,"",VLOOKUP($A17,'Annex 2 Designated EHV charges'!$A:$P,9,FALSE)),"")</f>
        <v/>
      </c>
      <c r="F17" s="103" t="str">
        <f>IFERROR(IF(VLOOKUP($A17,'Annex 2 Designated EHV charges'!$A:$P,10,FALSE)=0,"",VLOOKUP($A17,'Annex 2 Designated EHV charges'!$A:$P,10,FALSE)),"")</f>
        <v/>
      </c>
      <c r="G17" s="104" t="str">
        <f>IFERROR(IF(VLOOKUP($A17,'Annex 2 Designated EHV charges'!$A:$P,11,FALSE)=0,"",VLOOKUP($A17,'Annex 2 Designated EHV charges'!$A:$P,11,FALSE)),"")</f>
        <v/>
      </c>
      <c r="H17" s="104" t="str">
        <f>IFERROR(IF(VLOOKUP($A17,'Annex 2 Designated EHV charges'!$A:$P,12,FALSE)=0,"",VLOOKUP($A17,'Annex 2 Designated EHV charges'!$A:$P,12,FALSE)),"")</f>
        <v/>
      </c>
    </row>
    <row r="18" spans="1:8" ht="12.75" customHeight="1" x14ac:dyDescent="0.2">
      <c r="A18" s="97" t="str">
        <f t="array" ref="A18">IFERROR(INDEX('Annex 2 Designated EHV charges'!$A$11:$A$58, MATCH(0, IF(ISBLANK('Annex 2 Designated EHV charges'!$A$11:$A$58),1, COUNTIF(A$4:$A17, 'Annex 2 Designated EHV charges'!$A$11:$A$58)), 0)),"")</f>
        <v/>
      </c>
      <c r="B18" s="97" t="str">
        <f>IF($A18="","",VLOOKUP($A18,'Annex 2 Designated EHV charges'!$A:$O,2,0))</f>
        <v/>
      </c>
      <c r="C18" s="98" t="str">
        <f>IF($A18="","",VLOOKUP($A18,'Annex 2 Designated EHV charges'!$A:$O,3,0))</f>
        <v/>
      </c>
      <c r="D18" s="97" t="str">
        <f>IF($A18="","",VLOOKUP($A18,'Annex 2 Designated EHV charges'!$A:$O,7,0))</f>
        <v/>
      </c>
      <c r="E18" s="102" t="str">
        <f>IFERROR(IF(VLOOKUP($A18,'Annex 2 Designated EHV charges'!$A:$P,9,FALSE)=0,"",VLOOKUP($A18,'Annex 2 Designated EHV charges'!$A:$P,9,FALSE)),"")</f>
        <v/>
      </c>
      <c r="F18" s="103" t="str">
        <f>IFERROR(IF(VLOOKUP($A18,'Annex 2 Designated EHV charges'!$A:$P,10,FALSE)=0,"",VLOOKUP($A18,'Annex 2 Designated EHV charges'!$A:$P,10,FALSE)),"")</f>
        <v/>
      </c>
      <c r="G18" s="104" t="str">
        <f>IFERROR(IF(VLOOKUP($A18,'Annex 2 Designated EHV charges'!$A:$P,11,FALSE)=0,"",VLOOKUP($A18,'Annex 2 Designated EHV charges'!$A:$P,11,FALSE)),"")</f>
        <v/>
      </c>
      <c r="H18" s="104" t="str">
        <f>IFERROR(IF(VLOOKUP($A18,'Annex 2 Designated EHV charges'!$A:$P,12,FALSE)=0,"",VLOOKUP($A18,'Annex 2 Designated EHV charges'!$A:$P,12,FALSE)),"")</f>
        <v/>
      </c>
    </row>
    <row r="19" spans="1:8" ht="12.75" customHeight="1" x14ac:dyDescent="0.2">
      <c r="A19" s="97" t="str">
        <f t="array" ref="A19">IFERROR(INDEX('Annex 2 Designated EHV charges'!$A$11:$A$58, MATCH(0, IF(ISBLANK('Annex 2 Designated EHV charges'!$A$11:$A$58),1, COUNTIF(A$4:$A18, 'Annex 2 Designated EHV charges'!$A$11:$A$58)), 0)),"")</f>
        <v/>
      </c>
      <c r="B19" s="97" t="str">
        <f>IF($A19="","",VLOOKUP($A19,'Annex 2 Designated EHV charges'!$A:$O,2,0))</f>
        <v/>
      </c>
      <c r="C19" s="98" t="str">
        <f>IF($A19="","",VLOOKUP($A19,'Annex 2 Designated EHV charges'!$A:$O,3,0))</f>
        <v/>
      </c>
      <c r="D19" s="97" t="str">
        <f>IF($A19="","",VLOOKUP($A19,'Annex 2 Designated EHV charges'!$A:$O,7,0))</f>
        <v/>
      </c>
      <c r="E19" s="102" t="str">
        <f>IFERROR(IF(VLOOKUP($A19,'Annex 2 Designated EHV charges'!$A:$P,9,FALSE)=0,"",VLOOKUP($A19,'Annex 2 Designated EHV charges'!$A:$P,9,FALSE)),"")</f>
        <v/>
      </c>
      <c r="F19" s="103" t="str">
        <f>IFERROR(IF(VLOOKUP($A19,'Annex 2 Designated EHV charges'!$A:$P,10,FALSE)=0,"",VLOOKUP($A19,'Annex 2 Designated EHV charges'!$A:$P,10,FALSE)),"")</f>
        <v/>
      </c>
      <c r="G19" s="104" t="str">
        <f>IFERROR(IF(VLOOKUP($A19,'Annex 2 Designated EHV charges'!$A:$P,11,FALSE)=0,"",VLOOKUP($A19,'Annex 2 Designated EHV charges'!$A:$P,11,FALSE)),"")</f>
        <v/>
      </c>
      <c r="H19" s="104" t="str">
        <f>IFERROR(IF(VLOOKUP($A19,'Annex 2 Designated EHV charges'!$A:$P,12,FALSE)=0,"",VLOOKUP($A19,'Annex 2 Designated EHV charges'!$A:$P,12,FALSE)),"")</f>
        <v/>
      </c>
    </row>
    <row r="20" spans="1:8" ht="12.75" customHeight="1" x14ac:dyDescent="0.2">
      <c r="A20" s="97" t="str">
        <f t="array" ref="A20">IFERROR(INDEX('Annex 2 Designated EHV charges'!$A$11:$A$58, MATCH(0, IF(ISBLANK('Annex 2 Designated EHV charges'!$A$11:$A$58),1, COUNTIF(A$4:$A19, 'Annex 2 Designated EHV charges'!$A$11:$A$58)), 0)),"")</f>
        <v/>
      </c>
      <c r="B20" s="97" t="str">
        <f>IF($A20="","",VLOOKUP($A20,'Annex 2 Designated EHV charges'!$A:$O,2,0))</f>
        <v/>
      </c>
      <c r="C20" s="98" t="str">
        <f>IF($A20="","",VLOOKUP($A20,'Annex 2 Designated EHV charges'!$A:$O,3,0))</f>
        <v/>
      </c>
      <c r="D20" s="97" t="str">
        <f>IF($A20="","",VLOOKUP($A20,'Annex 2 Designated EHV charges'!$A:$O,7,0))</f>
        <v/>
      </c>
      <c r="E20" s="102" t="str">
        <f>IFERROR(IF(VLOOKUP($A20,'Annex 2 Designated EHV charges'!$A:$P,9,FALSE)=0,"",VLOOKUP($A20,'Annex 2 Designated EHV charges'!$A:$P,9,FALSE)),"")</f>
        <v/>
      </c>
      <c r="F20" s="103" t="str">
        <f>IFERROR(IF(VLOOKUP($A20,'Annex 2 Designated EHV charges'!$A:$P,10,FALSE)=0,"",VLOOKUP($A20,'Annex 2 Designated EHV charges'!$A:$P,10,FALSE)),"")</f>
        <v/>
      </c>
      <c r="G20" s="104" t="str">
        <f>IFERROR(IF(VLOOKUP($A20,'Annex 2 Designated EHV charges'!$A:$P,11,FALSE)=0,"",VLOOKUP($A20,'Annex 2 Designated EHV charges'!$A:$P,11,FALSE)),"")</f>
        <v/>
      </c>
      <c r="H20" s="104" t="str">
        <f>IFERROR(IF(VLOOKUP($A20,'Annex 2 Designated EHV charges'!$A:$P,12,FALSE)=0,"",VLOOKUP($A20,'Annex 2 Designated EHV charges'!$A:$P,12,FALSE)),"")</f>
        <v/>
      </c>
    </row>
    <row r="21" spans="1:8" ht="12.75" customHeight="1" x14ac:dyDescent="0.2">
      <c r="A21" s="97" t="str">
        <f t="array" ref="A21">IFERROR(INDEX('Annex 2 Designated EHV charges'!$A$11:$A$58, MATCH(0, IF(ISBLANK('Annex 2 Designated EHV charges'!$A$11:$A$58),1, COUNTIF(A$4:$A20, 'Annex 2 Designated EHV charges'!$A$11:$A$58)), 0)),"")</f>
        <v/>
      </c>
      <c r="B21" s="97" t="str">
        <f>IF($A21="","",VLOOKUP($A21,'Annex 2 Designated EHV charges'!$A:$O,2,0))</f>
        <v/>
      </c>
      <c r="C21" s="98" t="str">
        <f>IF($A21="","",VLOOKUP($A21,'Annex 2 Designated EHV charges'!$A:$O,3,0))</f>
        <v/>
      </c>
      <c r="D21" s="97" t="str">
        <f>IF($A21="","",VLOOKUP($A21,'Annex 2 Designated EHV charges'!$A:$O,7,0))</f>
        <v/>
      </c>
      <c r="E21" s="102" t="str">
        <f>IFERROR(IF(VLOOKUP($A21,'Annex 2 Designated EHV charges'!$A:$P,9,FALSE)=0,"",VLOOKUP($A21,'Annex 2 Designated EHV charges'!$A:$P,9,FALSE)),"")</f>
        <v/>
      </c>
      <c r="F21" s="103" t="str">
        <f>IFERROR(IF(VLOOKUP($A21,'Annex 2 Designated EHV charges'!$A:$P,10,FALSE)=0,"",VLOOKUP($A21,'Annex 2 Designated EHV charges'!$A:$P,10,FALSE)),"")</f>
        <v/>
      </c>
      <c r="G21" s="104" t="str">
        <f>IFERROR(IF(VLOOKUP($A21,'Annex 2 Designated EHV charges'!$A:$P,11,FALSE)=0,"",VLOOKUP($A21,'Annex 2 Designated EHV charges'!$A:$P,11,FALSE)),"")</f>
        <v/>
      </c>
      <c r="H21" s="104" t="str">
        <f>IFERROR(IF(VLOOKUP($A21,'Annex 2 Designated EHV charges'!$A:$P,12,FALSE)=0,"",VLOOKUP($A21,'Annex 2 Designated EHV charges'!$A:$P,12,FALSE)),"")</f>
        <v/>
      </c>
    </row>
    <row r="22" spans="1:8" ht="12.75" customHeight="1" x14ac:dyDescent="0.2">
      <c r="A22" s="97" t="str">
        <f t="array" ref="A22">IFERROR(INDEX('Annex 2 Designated EHV charges'!$A$11:$A$58, MATCH(0, IF(ISBLANK('Annex 2 Designated EHV charges'!$A$11:$A$58),1, COUNTIF(A$4:$A21, 'Annex 2 Designated EHV charges'!$A$11:$A$58)), 0)),"")</f>
        <v/>
      </c>
      <c r="B22" s="97" t="str">
        <f>IF($A22="","",VLOOKUP($A22,'Annex 2 Designated EHV charges'!$A:$O,2,0))</f>
        <v/>
      </c>
      <c r="C22" s="98" t="str">
        <f>IF($A22="","",VLOOKUP($A22,'Annex 2 Designated EHV charges'!$A:$O,3,0))</f>
        <v/>
      </c>
      <c r="D22" s="97" t="str">
        <f>IF($A22="","",VLOOKUP($A22,'Annex 2 Designated EHV charges'!$A:$O,7,0))</f>
        <v/>
      </c>
      <c r="E22" s="102" t="str">
        <f>IFERROR(IF(VLOOKUP($A22,'Annex 2 Designated EHV charges'!$A:$P,9,FALSE)=0,"",VLOOKUP($A22,'Annex 2 Designated EHV charges'!$A:$P,9,FALSE)),"")</f>
        <v/>
      </c>
      <c r="F22" s="103" t="str">
        <f>IFERROR(IF(VLOOKUP($A22,'Annex 2 Designated EHV charges'!$A:$P,10,FALSE)=0,"",VLOOKUP($A22,'Annex 2 Designated EHV charges'!$A:$P,10,FALSE)),"")</f>
        <v/>
      </c>
      <c r="G22" s="104" t="str">
        <f>IFERROR(IF(VLOOKUP($A22,'Annex 2 Designated EHV charges'!$A:$P,11,FALSE)=0,"",VLOOKUP($A22,'Annex 2 Designated EHV charges'!$A:$P,11,FALSE)),"")</f>
        <v/>
      </c>
      <c r="H22" s="104" t="str">
        <f>IFERROR(IF(VLOOKUP($A22,'Annex 2 Designated EHV charges'!$A:$P,12,FALSE)=0,"",VLOOKUP($A22,'Annex 2 Designated EHV charges'!$A:$P,12,FALSE)),"")</f>
        <v/>
      </c>
    </row>
    <row r="23" spans="1:8" ht="12.75" customHeight="1" x14ac:dyDescent="0.2">
      <c r="A23" s="97" t="str">
        <f t="array" ref="A23">IFERROR(INDEX('Annex 2 Designated EHV charges'!$A$11:$A$58, MATCH(0, IF(ISBLANK('Annex 2 Designated EHV charges'!$A$11:$A$58),1, COUNTIF(A$4:$A22, 'Annex 2 Designated EHV charges'!$A$11:$A$58)), 0)),"")</f>
        <v/>
      </c>
      <c r="B23" s="97" t="str">
        <f>IF($A23="","",VLOOKUP($A23,'Annex 2 Designated EHV charges'!$A:$O,2,0))</f>
        <v/>
      </c>
      <c r="C23" s="98" t="str">
        <f>IF($A23="","",VLOOKUP($A23,'Annex 2 Designated EHV charges'!$A:$O,3,0))</f>
        <v/>
      </c>
      <c r="D23" s="97" t="str">
        <f>IF($A23="","",VLOOKUP($A23,'Annex 2 Designated EHV charges'!$A:$O,7,0))</f>
        <v/>
      </c>
      <c r="E23" s="102" t="str">
        <f>IFERROR(IF(VLOOKUP($A23,'Annex 2 Designated EHV charges'!$A:$P,9,FALSE)=0,"",VLOOKUP($A23,'Annex 2 Designated EHV charges'!$A:$P,9,FALSE)),"")</f>
        <v/>
      </c>
      <c r="F23" s="103" t="str">
        <f>IFERROR(IF(VLOOKUP($A23,'Annex 2 Designated EHV charges'!$A:$P,10,FALSE)=0,"",VLOOKUP($A23,'Annex 2 Designated EHV charges'!$A:$P,10,FALSE)),"")</f>
        <v/>
      </c>
      <c r="G23" s="104" t="str">
        <f>IFERROR(IF(VLOOKUP($A23,'Annex 2 Designated EHV charges'!$A:$P,11,FALSE)=0,"",VLOOKUP($A23,'Annex 2 Designated EHV charges'!$A:$P,11,FALSE)),"")</f>
        <v/>
      </c>
      <c r="H23" s="104" t="str">
        <f>IFERROR(IF(VLOOKUP($A23,'Annex 2 Designated EHV charges'!$A:$P,12,FALSE)=0,"",VLOOKUP($A23,'Annex 2 Designated EHV charges'!$A:$P,12,FALSE)),"")</f>
        <v/>
      </c>
    </row>
    <row r="24" spans="1:8" ht="12.75" customHeight="1" x14ac:dyDescent="0.2">
      <c r="A24" s="97" t="str">
        <f t="array" ref="A24">IFERROR(INDEX('Annex 2 Designated EHV charges'!$A$11:$A$58, MATCH(0, IF(ISBLANK('Annex 2 Designated EHV charges'!$A$11:$A$58),1, COUNTIF(A$4:$A23, 'Annex 2 Designated EHV charges'!$A$11:$A$58)), 0)),"")</f>
        <v/>
      </c>
      <c r="B24" s="97" t="str">
        <f>IF($A24="","",VLOOKUP($A24,'Annex 2 Designated EHV charges'!$A:$O,2,0))</f>
        <v/>
      </c>
      <c r="C24" s="98" t="str">
        <f>IF($A24="","",VLOOKUP($A24,'Annex 2 Designated EHV charges'!$A:$O,3,0))</f>
        <v/>
      </c>
      <c r="D24" s="97" t="str">
        <f>IF($A24="","",VLOOKUP($A24,'Annex 2 Designated EHV charges'!$A:$O,7,0))</f>
        <v/>
      </c>
      <c r="E24" s="102" t="str">
        <f>IFERROR(IF(VLOOKUP($A24,'Annex 2 Designated EHV charges'!$A:$P,9,FALSE)=0,"",VLOOKUP($A24,'Annex 2 Designated EHV charges'!$A:$P,9,FALSE)),"")</f>
        <v/>
      </c>
      <c r="F24" s="103" t="str">
        <f>IFERROR(IF(VLOOKUP($A24,'Annex 2 Designated EHV charges'!$A:$P,10,FALSE)=0,"",VLOOKUP($A24,'Annex 2 Designated EHV charges'!$A:$P,10,FALSE)),"")</f>
        <v/>
      </c>
      <c r="G24" s="104" t="str">
        <f>IFERROR(IF(VLOOKUP($A24,'Annex 2 Designated EHV charges'!$A:$P,11,FALSE)=0,"",VLOOKUP($A24,'Annex 2 Designated EHV charges'!$A:$P,11,FALSE)),"")</f>
        <v/>
      </c>
      <c r="H24" s="104" t="str">
        <f>IFERROR(IF(VLOOKUP($A24,'Annex 2 Designated EHV charges'!$A:$P,12,FALSE)=0,"",VLOOKUP($A24,'Annex 2 Designated EHV charges'!$A:$P,12,FALSE)),"")</f>
        <v/>
      </c>
    </row>
    <row r="25" spans="1:8" ht="12.75" customHeight="1" x14ac:dyDescent="0.2">
      <c r="A25" s="97" t="str">
        <f t="array" ref="A25">IFERROR(INDEX('Annex 2 Designated EHV charges'!$A$11:$A$58, MATCH(0, IF(ISBLANK('Annex 2 Designated EHV charges'!$A$11:$A$58),1, COUNTIF(A$4:$A24, 'Annex 2 Designated EHV charges'!$A$11:$A$58)), 0)),"")</f>
        <v/>
      </c>
      <c r="B25" s="97" t="str">
        <f>IF($A25="","",VLOOKUP($A25,'Annex 2 Designated EHV charges'!$A:$O,2,0))</f>
        <v/>
      </c>
      <c r="C25" s="98" t="str">
        <f>IF($A25="","",VLOOKUP($A25,'Annex 2 Designated EHV charges'!$A:$O,3,0))</f>
        <v/>
      </c>
      <c r="D25" s="97" t="str">
        <f>IF($A25="","",VLOOKUP($A25,'Annex 2 Designated EHV charges'!$A:$O,7,0))</f>
        <v/>
      </c>
      <c r="E25" s="102" t="str">
        <f>IFERROR(IF(VLOOKUP($A25,'Annex 2 Designated EHV charges'!$A:$P,9,FALSE)=0,"",VLOOKUP($A25,'Annex 2 Designated EHV charges'!$A:$P,9,FALSE)),"")</f>
        <v/>
      </c>
      <c r="F25" s="103" t="str">
        <f>IFERROR(IF(VLOOKUP($A25,'Annex 2 Designated EHV charges'!$A:$P,10,FALSE)=0,"",VLOOKUP($A25,'Annex 2 Designated EHV charges'!$A:$P,10,FALSE)),"")</f>
        <v/>
      </c>
      <c r="G25" s="104" t="str">
        <f>IFERROR(IF(VLOOKUP($A25,'Annex 2 Designated EHV charges'!$A:$P,11,FALSE)=0,"",VLOOKUP($A25,'Annex 2 Designated EHV charges'!$A:$P,11,FALSE)),"")</f>
        <v/>
      </c>
      <c r="H25" s="104" t="str">
        <f>IFERROR(IF(VLOOKUP($A25,'Annex 2 Designated EHV charges'!$A:$P,12,FALSE)=0,"",VLOOKUP($A25,'Annex 2 Designated EHV charges'!$A:$P,12,FALSE)),"")</f>
        <v/>
      </c>
    </row>
    <row r="26" spans="1:8" ht="12.75" customHeight="1" x14ac:dyDescent="0.2">
      <c r="A26" s="97" t="str">
        <f t="array" ref="A26">IFERROR(INDEX('Annex 2 Designated EHV charges'!$A$11:$A$58, MATCH(0, IF(ISBLANK('Annex 2 Designated EHV charges'!$A$11:$A$58),1, COUNTIF(A$4:$A25, 'Annex 2 Designated EHV charges'!$A$11:$A$58)), 0)),"")</f>
        <v/>
      </c>
      <c r="B26" s="97" t="str">
        <f>IF($A26="","",VLOOKUP($A26,'Annex 2 Designated EHV charges'!$A:$O,2,0))</f>
        <v/>
      </c>
      <c r="C26" s="98" t="str">
        <f>IF($A26="","",VLOOKUP($A26,'Annex 2 Designated EHV charges'!$A:$O,3,0))</f>
        <v/>
      </c>
      <c r="D26" s="97" t="str">
        <f>IF($A26="","",VLOOKUP($A26,'Annex 2 Designated EHV charges'!$A:$O,7,0))</f>
        <v/>
      </c>
      <c r="E26" s="102" t="str">
        <f>IFERROR(IF(VLOOKUP($A26,'Annex 2 Designated EHV charges'!$A:$P,9,FALSE)=0,"",VLOOKUP($A26,'Annex 2 Designated EHV charges'!$A:$P,9,FALSE)),"")</f>
        <v/>
      </c>
      <c r="F26" s="103" t="str">
        <f>IFERROR(IF(VLOOKUP($A26,'Annex 2 Designated EHV charges'!$A:$P,10,FALSE)=0,"",VLOOKUP($A26,'Annex 2 Designated EHV charges'!$A:$P,10,FALSE)),"")</f>
        <v/>
      </c>
      <c r="G26" s="104" t="str">
        <f>IFERROR(IF(VLOOKUP($A26,'Annex 2 Designated EHV charges'!$A:$P,11,FALSE)=0,"",VLOOKUP($A26,'Annex 2 Designated EHV charges'!$A:$P,11,FALSE)),"")</f>
        <v/>
      </c>
      <c r="H26" s="104" t="str">
        <f>IFERROR(IF(VLOOKUP($A26,'Annex 2 Designated EHV charges'!$A:$P,12,FALSE)=0,"",VLOOKUP($A26,'Annex 2 Designated EHV charges'!$A:$P,12,FALSE)),"")</f>
        <v/>
      </c>
    </row>
    <row r="27" spans="1:8" ht="12.75" customHeight="1" x14ac:dyDescent="0.2">
      <c r="A27" s="97" t="str">
        <f t="array" ref="A27">IFERROR(INDEX('Annex 2 Designated EHV charges'!$A$11:$A$58, MATCH(0, IF(ISBLANK('Annex 2 Designated EHV charges'!$A$11:$A$58),1, COUNTIF(A$4:$A26, 'Annex 2 Designated EHV charges'!$A$11:$A$58)), 0)),"")</f>
        <v/>
      </c>
      <c r="B27" s="97" t="str">
        <f>IF($A27="","",VLOOKUP($A27,'Annex 2 Designated EHV charges'!$A:$O,2,0))</f>
        <v/>
      </c>
      <c r="C27" s="98" t="str">
        <f>IF($A27="","",VLOOKUP($A27,'Annex 2 Designated EHV charges'!$A:$O,3,0))</f>
        <v/>
      </c>
      <c r="D27" s="97" t="str">
        <f>IF($A27="","",VLOOKUP($A27,'Annex 2 Designated EHV charges'!$A:$O,7,0))</f>
        <v/>
      </c>
      <c r="E27" s="102" t="str">
        <f>IFERROR(IF(VLOOKUP($A27,'Annex 2 Designated EHV charges'!$A:$P,9,FALSE)=0,"",VLOOKUP($A27,'Annex 2 Designated EHV charges'!$A:$P,9,FALSE)),"")</f>
        <v/>
      </c>
      <c r="F27" s="103" t="str">
        <f>IFERROR(IF(VLOOKUP($A27,'Annex 2 Designated EHV charges'!$A:$P,10,FALSE)=0,"",VLOOKUP($A27,'Annex 2 Designated EHV charges'!$A:$P,10,FALSE)),"")</f>
        <v/>
      </c>
      <c r="G27" s="104" t="str">
        <f>IFERROR(IF(VLOOKUP($A27,'Annex 2 Designated EHV charges'!$A:$P,11,FALSE)=0,"",VLOOKUP($A27,'Annex 2 Designated EHV charges'!$A:$P,11,FALSE)),"")</f>
        <v/>
      </c>
      <c r="H27" s="104" t="str">
        <f>IFERROR(IF(VLOOKUP($A27,'Annex 2 Designated EHV charges'!$A:$P,12,FALSE)=0,"",VLOOKUP($A27,'Annex 2 Designated EHV charges'!$A:$P,12,FALSE)),"")</f>
        <v/>
      </c>
    </row>
    <row r="28" spans="1:8" ht="12.75" customHeight="1" x14ac:dyDescent="0.2">
      <c r="A28" s="97" t="str">
        <f t="array" ref="A28">IFERROR(INDEX('Annex 2 Designated EHV charges'!$A$11:$A$58, MATCH(0, IF(ISBLANK('Annex 2 Designated EHV charges'!$A$11:$A$58),1, COUNTIF(A$4:$A27, 'Annex 2 Designated EHV charges'!$A$11:$A$58)), 0)),"")</f>
        <v/>
      </c>
      <c r="B28" s="97" t="str">
        <f>IF($A28="","",VLOOKUP($A28,'Annex 2 Designated EHV charges'!$A:$O,2,0))</f>
        <v/>
      </c>
      <c r="C28" s="98" t="str">
        <f>IF($A28="","",VLOOKUP($A28,'Annex 2 Designated EHV charges'!$A:$O,3,0))</f>
        <v/>
      </c>
      <c r="D28" s="97" t="str">
        <f>IF($A28="","",VLOOKUP($A28,'Annex 2 Designated EHV charges'!$A:$O,7,0))</f>
        <v/>
      </c>
      <c r="E28" s="102" t="str">
        <f>IFERROR(IF(VLOOKUP($A28,'Annex 2 Designated EHV charges'!$A:$P,9,FALSE)=0,"",VLOOKUP($A28,'Annex 2 Designated EHV charges'!$A:$P,9,FALSE)),"")</f>
        <v/>
      </c>
      <c r="F28" s="103" t="str">
        <f>IFERROR(IF(VLOOKUP($A28,'Annex 2 Designated EHV charges'!$A:$P,10,FALSE)=0,"",VLOOKUP($A28,'Annex 2 Designated EHV charges'!$A:$P,10,FALSE)),"")</f>
        <v/>
      </c>
      <c r="G28" s="104" t="str">
        <f>IFERROR(IF(VLOOKUP($A28,'Annex 2 Designated EHV charges'!$A:$P,11,FALSE)=0,"",VLOOKUP($A28,'Annex 2 Designated EHV charges'!$A:$P,11,FALSE)),"")</f>
        <v/>
      </c>
      <c r="H28" s="104" t="str">
        <f>IFERROR(IF(VLOOKUP($A28,'Annex 2 Designated EHV charges'!$A:$P,12,FALSE)=0,"",VLOOKUP($A28,'Annex 2 Designated EHV charges'!$A:$P,12,FALSE)),"")</f>
        <v/>
      </c>
    </row>
    <row r="29" spans="1:8" ht="12.75" customHeight="1" x14ac:dyDescent="0.2">
      <c r="A29" s="97" t="str">
        <f t="array" ref="A29">IFERROR(INDEX('Annex 2 Designated EHV charges'!$A$11:$A$58, MATCH(0, IF(ISBLANK('Annex 2 Designated EHV charges'!$A$11:$A$58),1, COUNTIF(A$4:$A28, 'Annex 2 Designated EHV charges'!$A$11:$A$58)), 0)),"")</f>
        <v/>
      </c>
      <c r="B29" s="97" t="str">
        <f>IF($A29="","",VLOOKUP($A29,'Annex 2 Designated EHV charges'!$A:$O,2,0))</f>
        <v/>
      </c>
      <c r="C29" s="98" t="str">
        <f>IF($A29="","",VLOOKUP($A29,'Annex 2 Designated EHV charges'!$A:$O,3,0))</f>
        <v/>
      </c>
      <c r="D29" s="97" t="str">
        <f>IF($A29="","",VLOOKUP($A29,'Annex 2 Designated EHV charges'!$A:$O,7,0))</f>
        <v/>
      </c>
      <c r="E29" s="102" t="str">
        <f>IFERROR(IF(VLOOKUP($A29,'Annex 2 Designated EHV charges'!$A:$P,9,FALSE)=0,"",VLOOKUP($A29,'Annex 2 Designated EHV charges'!$A:$P,9,FALSE)),"")</f>
        <v/>
      </c>
      <c r="F29" s="103" t="str">
        <f>IFERROR(IF(VLOOKUP($A29,'Annex 2 Designated EHV charges'!$A:$P,10,FALSE)=0,"",VLOOKUP($A29,'Annex 2 Designated EHV charges'!$A:$P,10,FALSE)),"")</f>
        <v/>
      </c>
      <c r="G29" s="104" t="str">
        <f>IFERROR(IF(VLOOKUP($A29,'Annex 2 Designated EHV charges'!$A:$P,11,FALSE)=0,"",VLOOKUP($A29,'Annex 2 Designated EHV charges'!$A:$P,11,FALSE)),"")</f>
        <v/>
      </c>
      <c r="H29" s="104" t="str">
        <f>IFERROR(IF(VLOOKUP($A29,'Annex 2 Designated EHV charges'!$A:$P,12,FALSE)=0,"",VLOOKUP($A29,'Annex 2 Designated EHV charges'!$A:$P,12,FALSE)),"")</f>
        <v/>
      </c>
    </row>
    <row r="30" spans="1:8" ht="12.75" customHeight="1" x14ac:dyDescent="0.2">
      <c r="A30" s="97" t="str">
        <f t="array" ref="A30">IFERROR(INDEX('Annex 2 Designated EHV charges'!$A$11:$A$58, MATCH(0, IF(ISBLANK('Annex 2 Designated EHV charges'!$A$11:$A$58),1, COUNTIF(A$4:$A29, 'Annex 2 Designated EHV charges'!$A$11:$A$58)), 0)),"")</f>
        <v/>
      </c>
      <c r="B30" s="97" t="str">
        <f>IF($A30="","",VLOOKUP($A30,'Annex 2 Designated EHV charges'!$A:$O,2,0))</f>
        <v/>
      </c>
      <c r="C30" s="98" t="str">
        <f>IF($A30="","",VLOOKUP($A30,'Annex 2 Designated EHV charges'!$A:$O,3,0))</f>
        <v/>
      </c>
      <c r="D30" s="97" t="str">
        <f>IF($A30="","",VLOOKUP($A30,'Annex 2 Designated EHV charges'!$A:$O,7,0))</f>
        <v/>
      </c>
      <c r="E30" s="102" t="str">
        <f>IFERROR(IF(VLOOKUP($A30,'Annex 2 Designated EHV charges'!$A:$P,9,FALSE)=0,"",VLOOKUP($A30,'Annex 2 Designated EHV charges'!$A:$P,9,FALSE)),"")</f>
        <v/>
      </c>
      <c r="F30" s="103" t="str">
        <f>IFERROR(IF(VLOOKUP($A30,'Annex 2 Designated EHV charges'!$A:$P,10,FALSE)=0,"",VLOOKUP($A30,'Annex 2 Designated EHV charges'!$A:$P,10,FALSE)),"")</f>
        <v/>
      </c>
      <c r="G30" s="104" t="str">
        <f>IFERROR(IF(VLOOKUP($A30,'Annex 2 Designated EHV charges'!$A:$P,11,FALSE)=0,"",VLOOKUP($A30,'Annex 2 Designated EHV charges'!$A:$P,11,FALSE)),"")</f>
        <v/>
      </c>
      <c r="H30" s="104" t="str">
        <f>IFERROR(IF(VLOOKUP($A30,'Annex 2 Designated EHV charges'!$A:$P,12,FALSE)=0,"",VLOOKUP($A30,'Annex 2 Designated EHV charges'!$A:$P,12,FALSE)),"")</f>
        <v/>
      </c>
    </row>
    <row r="31" spans="1:8" ht="12.75" customHeight="1" x14ac:dyDescent="0.2">
      <c r="A31" s="97" t="str">
        <f t="array" ref="A31">IFERROR(INDEX('Annex 2 Designated EHV charges'!$A$11:$A$58, MATCH(0, IF(ISBLANK('Annex 2 Designated EHV charges'!$A$11:$A$58),1, COUNTIF(A$4:$A30, 'Annex 2 Designated EHV charges'!$A$11:$A$58)), 0)),"")</f>
        <v/>
      </c>
      <c r="B31" s="97" t="str">
        <f>IF($A31="","",VLOOKUP($A31,'Annex 2 Designated EHV charges'!$A:$O,2,0))</f>
        <v/>
      </c>
      <c r="C31" s="98" t="str">
        <f>IF($A31="","",VLOOKUP($A31,'Annex 2 Designated EHV charges'!$A:$O,3,0))</f>
        <v/>
      </c>
      <c r="D31" s="97" t="str">
        <f>IF($A31="","",VLOOKUP($A31,'Annex 2 Designated EHV charges'!$A:$O,7,0))</f>
        <v/>
      </c>
      <c r="E31" s="102" t="str">
        <f>IFERROR(IF(VLOOKUP($A31,'Annex 2 Designated EHV charges'!$A:$P,9,FALSE)=0,"",VLOOKUP($A31,'Annex 2 Designated EHV charges'!$A:$P,9,FALSE)),"")</f>
        <v/>
      </c>
      <c r="F31" s="103" t="str">
        <f>IFERROR(IF(VLOOKUP($A31,'Annex 2 Designated EHV charges'!$A:$P,10,FALSE)=0,"",VLOOKUP($A31,'Annex 2 Designated EHV charges'!$A:$P,10,FALSE)),"")</f>
        <v/>
      </c>
      <c r="G31" s="104" t="str">
        <f>IFERROR(IF(VLOOKUP($A31,'Annex 2 Designated EHV charges'!$A:$P,11,FALSE)=0,"",VLOOKUP($A31,'Annex 2 Designated EHV charges'!$A:$P,11,FALSE)),"")</f>
        <v/>
      </c>
      <c r="H31" s="104" t="str">
        <f>IFERROR(IF(VLOOKUP($A31,'Annex 2 Designated EHV charges'!$A:$P,12,FALSE)=0,"",VLOOKUP($A31,'Annex 2 Designated EHV charges'!$A:$P,12,FALSE)),"")</f>
        <v/>
      </c>
    </row>
    <row r="32" spans="1:8" ht="12.75" customHeight="1" x14ac:dyDescent="0.2">
      <c r="A32" s="97" t="str">
        <f t="array" ref="A32">IFERROR(INDEX('Annex 2 Designated EHV charges'!$A$11:$A$58, MATCH(0, IF(ISBLANK('Annex 2 Designated EHV charges'!$A$11:$A$58),1, COUNTIF(A$4:$A31, 'Annex 2 Designated EHV charges'!$A$11:$A$58)), 0)),"")</f>
        <v/>
      </c>
      <c r="B32" s="97" t="str">
        <f>IF($A32="","",VLOOKUP($A32,'Annex 2 Designated EHV charges'!$A:$O,2,0))</f>
        <v/>
      </c>
      <c r="C32" s="98" t="str">
        <f>IF($A32="","",VLOOKUP($A32,'Annex 2 Designated EHV charges'!$A:$O,3,0))</f>
        <v/>
      </c>
      <c r="D32" s="97" t="str">
        <f>IF($A32="","",VLOOKUP($A32,'Annex 2 Designated EHV charges'!$A:$O,7,0))</f>
        <v/>
      </c>
      <c r="E32" s="102" t="str">
        <f>IFERROR(IF(VLOOKUP($A32,'Annex 2 Designated EHV charges'!$A:$P,9,FALSE)=0,"",VLOOKUP($A32,'Annex 2 Designated EHV charges'!$A:$P,9,FALSE)),"")</f>
        <v/>
      </c>
      <c r="F32" s="103" t="str">
        <f>IFERROR(IF(VLOOKUP($A32,'Annex 2 Designated EHV charges'!$A:$P,10,FALSE)=0,"",VLOOKUP($A32,'Annex 2 Designated EHV charges'!$A:$P,10,FALSE)),"")</f>
        <v/>
      </c>
      <c r="G32" s="104" t="str">
        <f>IFERROR(IF(VLOOKUP($A32,'Annex 2 Designated EHV charges'!$A:$P,11,FALSE)=0,"",VLOOKUP($A32,'Annex 2 Designated EHV charges'!$A:$P,11,FALSE)),"")</f>
        <v/>
      </c>
      <c r="H32" s="104" t="str">
        <f>IFERROR(IF(VLOOKUP($A32,'Annex 2 Designated EHV charges'!$A:$P,12,FALSE)=0,"",VLOOKUP($A32,'Annex 2 Designated EHV charges'!$A:$P,12,FALSE)),"")</f>
        <v/>
      </c>
    </row>
    <row r="33" spans="1:8" ht="12.75" customHeight="1" x14ac:dyDescent="0.2">
      <c r="A33" s="97" t="str">
        <f t="array" ref="A33">IFERROR(INDEX('Annex 2 Designated EHV charges'!$A$11:$A$58, MATCH(0, IF(ISBLANK('Annex 2 Designated EHV charges'!$A$11:$A$58),1, COUNTIF(A$4:$A32, 'Annex 2 Designated EHV charges'!$A$11:$A$58)), 0)),"")</f>
        <v/>
      </c>
      <c r="B33" s="97" t="str">
        <f>IF($A33="","",VLOOKUP($A33,'Annex 2 Designated EHV charges'!$A:$O,2,0))</f>
        <v/>
      </c>
      <c r="C33" s="98" t="str">
        <f>IF($A33="","",VLOOKUP($A33,'Annex 2 Designated EHV charges'!$A:$O,3,0))</f>
        <v/>
      </c>
      <c r="D33" s="97" t="str">
        <f>IF($A33="","",VLOOKUP($A33,'Annex 2 Designated EHV charges'!$A:$O,7,0))</f>
        <v/>
      </c>
      <c r="E33" s="102" t="str">
        <f>IFERROR(IF(VLOOKUP($A33,'Annex 2 Designated EHV charges'!$A:$P,9,FALSE)=0,"",VLOOKUP($A33,'Annex 2 Designated EHV charges'!$A:$P,9,FALSE)),"")</f>
        <v/>
      </c>
      <c r="F33" s="103" t="str">
        <f>IFERROR(IF(VLOOKUP($A33,'Annex 2 Designated EHV charges'!$A:$P,10,FALSE)=0,"",VLOOKUP($A33,'Annex 2 Designated EHV charges'!$A:$P,10,FALSE)),"")</f>
        <v/>
      </c>
      <c r="G33" s="104" t="str">
        <f>IFERROR(IF(VLOOKUP($A33,'Annex 2 Designated EHV charges'!$A:$P,11,FALSE)=0,"",VLOOKUP($A33,'Annex 2 Designated EHV charges'!$A:$P,11,FALSE)),"")</f>
        <v/>
      </c>
      <c r="H33" s="104" t="str">
        <f>IFERROR(IF(VLOOKUP($A33,'Annex 2 Designated EHV charges'!$A:$P,12,FALSE)=0,"",VLOOKUP($A33,'Annex 2 Designated EHV charges'!$A:$P,12,FALSE)),"")</f>
        <v/>
      </c>
    </row>
    <row r="34" spans="1:8" ht="12.75" customHeight="1" x14ac:dyDescent="0.2">
      <c r="A34" s="97" t="str">
        <f t="array" ref="A34">IFERROR(INDEX('Annex 2 Designated EHV charges'!$A$11:$A$58, MATCH(0, IF(ISBLANK('Annex 2 Designated EHV charges'!$A$11:$A$58),1, COUNTIF(A$4:$A33, 'Annex 2 Designated EHV charges'!$A$11:$A$58)), 0)),"")</f>
        <v/>
      </c>
      <c r="B34" s="97" t="str">
        <f>IF($A34="","",VLOOKUP($A34,'Annex 2 Designated EHV charges'!$A:$O,2,0))</f>
        <v/>
      </c>
      <c r="C34" s="98" t="str">
        <f>IF($A34="","",VLOOKUP($A34,'Annex 2 Designated EHV charges'!$A:$O,3,0))</f>
        <v/>
      </c>
      <c r="D34" s="97" t="str">
        <f>IF($A34="","",VLOOKUP($A34,'Annex 2 Designated EHV charges'!$A:$O,7,0))</f>
        <v/>
      </c>
      <c r="E34" s="102" t="str">
        <f>IFERROR(IF(VLOOKUP($A34,'Annex 2 Designated EHV charges'!$A:$P,9,FALSE)=0,"",VLOOKUP($A34,'Annex 2 Designated EHV charges'!$A:$P,9,FALSE)),"")</f>
        <v/>
      </c>
      <c r="F34" s="103" t="str">
        <f>IFERROR(IF(VLOOKUP($A34,'Annex 2 Designated EHV charges'!$A:$P,10,FALSE)=0,"",VLOOKUP($A34,'Annex 2 Designated EHV charges'!$A:$P,10,FALSE)),"")</f>
        <v/>
      </c>
      <c r="G34" s="104" t="str">
        <f>IFERROR(IF(VLOOKUP($A34,'Annex 2 Designated EHV charges'!$A:$P,11,FALSE)=0,"",VLOOKUP($A34,'Annex 2 Designated EHV charges'!$A:$P,11,FALSE)),"")</f>
        <v/>
      </c>
      <c r="H34" s="104" t="str">
        <f>IFERROR(IF(VLOOKUP($A34,'Annex 2 Designated EHV charges'!$A:$P,12,FALSE)=0,"",VLOOKUP($A34,'Annex 2 Designated EHV charges'!$A:$P,12,FALSE)),"")</f>
        <v/>
      </c>
    </row>
    <row r="35" spans="1:8" ht="12.75" customHeight="1" x14ac:dyDescent="0.2">
      <c r="A35" s="97" t="str">
        <f t="array" ref="A35">IFERROR(INDEX('Annex 2 Designated EHV charges'!$A$11:$A$58, MATCH(0, IF(ISBLANK('Annex 2 Designated EHV charges'!$A$11:$A$58),1, COUNTIF(A$4:$A34, 'Annex 2 Designated EHV charges'!$A$11:$A$58)), 0)),"")</f>
        <v/>
      </c>
      <c r="B35" s="97" t="str">
        <f>IF($A35="","",VLOOKUP($A35,'Annex 2 Designated EHV charges'!$A:$O,2,0))</f>
        <v/>
      </c>
      <c r="C35" s="98" t="str">
        <f>IF($A35="","",VLOOKUP($A35,'Annex 2 Designated EHV charges'!$A:$O,3,0))</f>
        <v/>
      </c>
      <c r="D35" s="97" t="str">
        <f>IF($A35="","",VLOOKUP($A35,'Annex 2 Designated EHV charges'!$A:$O,7,0))</f>
        <v/>
      </c>
      <c r="E35" s="102" t="str">
        <f>IFERROR(IF(VLOOKUP($A35,'Annex 2 Designated EHV charges'!$A:$P,9,FALSE)=0,"",VLOOKUP($A35,'Annex 2 Designated EHV charges'!$A:$P,9,FALSE)),"")</f>
        <v/>
      </c>
      <c r="F35" s="103" t="str">
        <f>IFERROR(IF(VLOOKUP($A35,'Annex 2 Designated EHV charges'!$A:$P,10,FALSE)=0,"",VLOOKUP($A35,'Annex 2 Designated EHV charges'!$A:$P,10,FALSE)),"")</f>
        <v/>
      </c>
      <c r="G35" s="104" t="str">
        <f>IFERROR(IF(VLOOKUP($A35,'Annex 2 Designated EHV charges'!$A:$P,11,FALSE)=0,"",VLOOKUP($A35,'Annex 2 Designated EHV charges'!$A:$P,11,FALSE)),"")</f>
        <v/>
      </c>
      <c r="H35" s="104" t="str">
        <f>IFERROR(IF(VLOOKUP($A35,'Annex 2 Designated EHV charges'!$A:$P,12,FALSE)=0,"",VLOOKUP($A35,'Annex 2 Designated EHV charges'!$A:$P,12,FALSE)),"")</f>
        <v/>
      </c>
    </row>
    <row r="36" spans="1:8" ht="12.75" customHeight="1" x14ac:dyDescent="0.2">
      <c r="A36" s="97" t="str">
        <f t="array" ref="A36">IFERROR(INDEX('Annex 2 Designated EHV charges'!$A$11:$A$58, MATCH(0, IF(ISBLANK('Annex 2 Designated EHV charges'!$A$11:$A$58),1, COUNTIF(A$4:$A35, 'Annex 2 Designated EHV charges'!$A$11:$A$58)), 0)),"")</f>
        <v/>
      </c>
      <c r="B36" s="97" t="str">
        <f>IF($A36="","",VLOOKUP($A36,'Annex 2 Designated EHV charges'!$A:$O,2,0))</f>
        <v/>
      </c>
      <c r="C36" s="98" t="str">
        <f>IF($A36="","",VLOOKUP($A36,'Annex 2 Designated EHV charges'!$A:$O,3,0))</f>
        <v/>
      </c>
      <c r="D36" s="97" t="str">
        <f>IF($A36="","",VLOOKUP($A36,'Annex 2 Designated EHV charges'!$A:$O,7,0))</f>
        <v/>
      </c>
      <c r="E36" s="102" t="str">
        <f>IFERROR(IF(VLOOKUP($A36,'Annex 2 Designated EHV charges'!$A:$P,9,FALSE)=0,"",VLOOKUP($A36,'Annex 2 Designated EHV charges'!$A:$P,9,FALSE)),"")</f>
        <v/>
      </c>
      <c r="F36" s="103" t="str">
        <f>IFERROR(IF(VLOOKUP($A36,'Annex 2 Designated EHV charges'!$A:$P,10,FALSE)=0,"",VLOOKUP($A36,'Annex 2 Designated EHV charges'!$A:$P,10,FALSE)),"")</f>
        <v/>
      </c>
      <c r="G36" s="104" t="str">
        <f>IFERROR(IF(VLOOKUP($A36,'Annex 2 Designated EHV charges'!$A:$P,11,FALSE)=0,"",VLOOKUP($A36,'Annex 2 Designated EHV charges'!$A:$P,11,FALSE)),"")</f>
        <v/>
      </c>
      <c r="H36" s="104" t="str">
        <f>IFERROR(IF(VLOOKUP($A36,'Annex 2 Designated EHV charges'!$A:$P,12,FALSE)=0,"",VLOOKUP($A36,'Annex 2 Designated EHV charges'!$A:$P,12,FALSE)),"")</f>
        <v/>
      </c>
    </row>
    <row r="37" spans="1:8" ht="12.75" customHeight="1" x14ac:dyDescent="0.2">
      <c r="A37" s="97" t="str">
        <f t="array" ref="A37">IFERROR(INDEX('Annex 2 Designated EHV charges'!$A$11:$A$58, MATCH(0, IF(ISBLANK('Annex 2 Designated EHV charges'!$A$11:$A$58),1, COUNTIF(A$4:$A36, 'Annex 2 Designated EHV charges'!$A$11:$A$58)), 0)),"")</f>
        <v/>
      </c>
      <c r="B37" s="97" t="str">
        <f>IF($A37="","",VLOOKUP($A37,'Annex 2 Designated EHV charges'!$A:$O,2,0))</f>
        <v/>
      </c>
      <c r="C37" s="98" t="str">
        <f>IF($A37="","",VLOOKUP($A37,'Annex 2 Designated EHV charges'!$A:$O,3,0))</f>
        <v/>
      </c>
      <c r="D37" s="97" t="str">
        <f>IF($A37="","",VLOOKUP($A37,'Annex 2 Designated EHV charges'!$A:$O,7,0))</f>
        <v/>
      </c>
      <c r="E37" s="102" t="str">
        <f>IFERROR(IF(VLOOKUP($A37,'Annex 2 Designated EHV charges'!$A:$P,9,FALSE)=0,"",VLOOKUP($A37,'Annex 2 Designated EHV charges'!$A:$P,9,FALSE)),"")</f>
        <v/>
      </c>
      <c r="F37" s="103" t="str">
        <f>IFERROR(IF(VLOOKUP($A37,'Annex 2 Designated EHV charges'!$A:$P,10,FALSE)=0,"",VLOOKUP($A37,'Annex 2 Designated EHV charges'!$A:$P,10,FALSE)),"")</f>
        <v/>
      </c>
      <c r="G37" s="104" t="str">
        <f>IFERROR(IF(VLOOKUP($A37,'Annex 2 Designated EHV charges'!$A:$P,11,FALSE)=0,"",VLOOKUP($A37,'Annex 2 Designated EHV charges'!$A:$P,11,FALSE)),"")</f>
        <v/>
      </c>
      <c r="H37" s="104" t="str">
        <f>IFERROR(IF(VLOOKUP($A37,'Annex 2 Designated EHV charges'!$A:$P,12,FALSE)=0,"",VLOOKUP($A37,'Annex 2 Designated EHV charges'!$A:$P,12,FALSE)),"")</f>
        <v/>
      </c>
    </row>
    <row r="38" spans="1:8" ht="12.75" customHeight="1" x14ac:dyDescent="0.2">
      <c r="A38" s="97" t="str">
        <f t="array" ref="A38">IFERROR(INDEX('Annex 2 Designated EHV charges'!$A$11:$A$58, MATCH(0, IF(ISBLANK('Annex 2 Designated EHV charges'!$A$11:$A$58),1, COUNTIF(A$4:$A37, 'Annex 2 Designated EHV charges'!$A$11:$A$58)), 0)),"")</f>
        <v/>
      </c>
      <c r="B38" s="97" t="str">
        <f>IF($A38="","",VLOOKUP($A38,'Annex 2 Designated EHV charges'!$A:$O,2,0))</f>
        <v/>
      </c>
      <c r="C38" s="98" t="str">
        <f>IF($A38="","",VLOOKUP($A38,'Annex 2 Designated EHV charges'!$A:$O,3,0))</f>
        <v/>
      </c>
      <c r="D38" s="97" t="str">
        <f>IF($A38="","",VLOOKUP($A38,'Annex 2 Designated EHV charges'!$A:$O,7,0))</f>
        <v/>
      </c>
      <c r="E38" s="102" t="str">
        <f>IFERROR(IF(VLOOKUP($A38,'Annex 2 Designated EHV charges'!$A:$P,9,FALSE)=0,"",VLOOKUP($A38,'Annex 2 Designated EHV charges'!$A:$P,9,FALSE)),"")</f>
        <v/>
      </c>
      <c r="F38" s="103" t="str">
        <f>IFERROR(IF(VLOOKUP($A38,'Annex 2 Designated EHV charges'!$A:$P,10,FALSE)=0,"",VLOOKUP($A38,'Annex 2 Designated EHV charges'!$A:$P,10,FALSE)),"")</f>
        <v/>
      </c>
      <c r="G38" s="104" t="str">
        <f>IFERROR(IF(VLOOKUP($A38,'Annex 2 Designated EHV charges'!$A:$P,11,FALSE)=0,"",VLOOKUP($A38,'Annex 2 Designated EHV charges'!$A:$P,11,FALSE)),"")</f>
        <v/>
      </c>
      <c r="H38" s="104" t="str">
        <f>IFERROR(IF(VLOOKUP($A38,'Annex 2 Designated EHV charges'!$A:$P,12,FALSE)=0,"",VLOOKUP($A38,'Annex 2 Designated EHV charges'!$A:$P,12,FALSE)),"")</f>
        <v/>
      </c>
    </row>
    <row r="39" spans="1:8" ht="12.75" customHeight="1" x14ac:dyDescent="0.2">
      <c r="A39" s="97" t="str">
        <f t="array" ref="A39">IFERROR(INDEX('Annex 2 Designated EHV charges'!$A$11:$A$58, MATCH(0, IF(ISBLANK('Annex 2 Designated EHV charges'!$A$11:$A$58),1, COUNTIF(A$4:$A38, 'Annex 2 Designated EHV charges'!$A$11:$A$58)), 0)),"")</f>
        <v/>
      </c>
      <c r="B39" s="97" t="str">
        <f>IF($A39="","",VLOOKUP($A39,'Annex 2 Designated EHV charges'!$A:$O,2,0))</f>
        <v/>
      </c>
      <c r="C39" s="98" t="str">
        <f>IF($A39="","",VLOOKUP($A39,'Annex 2 Designated EHV charges'!$A:$O,3,0))</f>
        <v/>
      </c>
      <c r="D39" s="97" t="str">
        <f>IF($A39="","",VLOOKUP($A39,'Annex 2 Designated EHV charges'!$A:$O,7,0))</f>
        <v/>
      </c>
      <c r="E39" s="102" t="str">
        <f>IFERROR(IF(VLOOKUP($A39,'Annex 2 Designated EHV charges'!$A:$P,9,FALSE)=0,"",VLOOKUP($A39,'Annex 2 Designated EHV charges'!$A:$P,9,FALSE)),"")</f>
        <v/>
      </c>
      <c r="F39" s="103" t="str">
        <f>IFERROR(IF(VLOOKUP($A39,'Annex 2 Designated EHV charges'!$A:$P,10,FALSE)=0,"",VLOOKUP($A39,'Annex 2 Designated EHV charges'!$A:$P,10,FALSE)),"")</f>
        <v/>
      </c>
      <c r="G39" s="104" t="str">
        <f>IFERROR(IF(VLOOKUP($A39,'Annex 2 Designated EHV charges'!$A:$P,11,FALSE)=0,"",VLOOKUP($A39,'Annex 2 Designated EHV charges'!$A:$P,11,FALSE)),"")</f>
        <v/>
      </c>
      <c r="H39" s="104" t="str">
        <f>IFERROR(IF(VLOOKUP($A39,'Annex 2 Designated EHV charges'!$A:$P,12,FALSE)=0,"",VLOOKUP($A39,'Annex 2 Designated EHV charges'!$A:$P,12,FALSE)),"")</f>
        <v/>
      </c>
    </row>
    <row r="40" spans="1:8" ht="12.75" customHeight="1" x14ac:dyDescent="0.2">
      <c r="A40" s="97" t="str">
        <f t="array" ref="A40">IFERROR(INDEX('Annex 2 Designated EHV charges'!$A$11:$A$58, MATCH(0, IF(ISBLANK('Annex 2 Designated EHV charges'!$A$11:$A$58),1, COUNTIF(A$4:$A39, 'Annex 2 Designated EHV charges'!$A$11:$A$58)), 0)),"")</f>
        <v/>
      </c>
      <c r="B40" s="97" t="str">
        <f>IF($A40="","",VLOOKUP($A40,'Annex 2 Designated EHV charges'!$A:$O,2,0))</f>
        <v/>
      </c>
      <c r="C40" s="98" t="str">
        <f>IF($A40="","",VLOOKUP($A40,'Annex 2 Designated EHV charges'!$A:$O,3,0))</f>
        <v/>
      </c>
      <c r="D40" s="97" t="str">
        <f>IF($A40="","",VLOOKUP($A40,'Annex 2 Designated EHV charges'!$A:$O,7,0))</f>
        <v/>
      </c>
      <c r="E40" s="102" t="str">
        <f>IFERROR(IF(VLOOKUP($A40,'Annex 2 Designated EHV charges'!$A:$P,9,FALSE)=0,"",VLOOKUP($A40,'Annex 2 Designated EHV charges'!$A:$P,9,FALSE)),"")</f>
        <v/>
      </c>
      <c r="F40" s="103" t="str">
        <f>IFERROR(IF(VLOOKUP($A40,'Annex 2 Designated EHV charges'!$A:$P,10,FALSE)=0,"",VLOOKUP($A40,'Annex 2 Designated EHV charges'!$A:$P,10,FALSE)),"")</f>
        <v/>
      </c>
      <c r="G40" s="104" t="str">
        <f>IFERROR(IF(VLOOKUP($A40,'Annex 2 Designated EHV charges'!$A:$P,11,FALSE)=0,"",VLOOKUP($A40,'Annex 2 Designated EHV charges'!$A:$P,11,FALSE)),"")</f>
        <v/>
      </c>
      <c r="H40" s="104" t="str">
        <f>IFERROR(IF(VLOOKUP($A40,'Annex 2 Designated EHV charges'!$A:$P,12,FALSE)=0,"",VLOOKUP($A40,'Annex 2 Designated EHV charges'!$A:$P,12,FALSE)),"")</f>
        <v/>
      </c>
    </row>
    <row r="41" spans="1:8" ht="12.75" customHeight="1" x14ac:dyDescent="0.2">
      <c r="A41" s="97" t="str">
        <f t="array" ref="A41">IFERROR(INDEX('Annex 2 Designated EHV charges'!$A$11:$A$58, MATCH(0, IF(ISBLANK('Annex 2 Designated EHV charges'!$A$11:$A$58),1, COUNTIF(A$4:$A40, 'Annex 2 Designated EHV charges'!$A$11:$A$58)), 0)),"")</f>
        <v/>
      </c>
      <c r="B41" s="97" t="str">
        <f>IF($A41="","",VLOOKUP($A41,'Annex 2 Designated EHV charges'!$A:$O,2,0))</f>
        <v/>
      </c>
      <c r="C41" s="98" t="str">
        <f>IF($A41="","",VLOOKUP($A41,'Annex 2 Designated EHV charges'!$A:$O,3,0))</f>
        <v/>
      </c>
      <c r="D41" s="97" t="str">
        <f>IF($A41="","",VLOOKUP($A41,'Annex 2 Designated EHV charges'!$A:$O,7,0))</f>
        <v/>
      </c>
      <c r="E41" s="102" t="str">
        <f>IFERROR(IF(VLOOKUP($A41,'Annex 2 Designated EHV charges'!$A:$P,9,FALSE)=0,"",VLOOKUP($A41,'Annex 2 Designated EHV charges'!$A:$P,9,FALSE)),"")</f>
        <v/>
      </c>
      <c r="F41" s="103" t="str">
        <f>IFERROR(IF(VLOOKUP($A41,'Annex 2 Designated EHV charges'!$A:$P,10,FALSE)=0,"",VLOOKUP($A41,'Annex 2 Designated EHV charges'!$A:$P,10,FALSE)),"")</f>
        <v/>
      </c>
      <c r="G41" s="104" t="str">
        <f>IFERROR(IF(VLOOKUP($A41,'Annex 2 Designated EHV charges'!$A:$P,11,FALSE)=0,"",VLOOKUP($A41,'Annex 2 Designated EHV charges'!$A:$P,11,FALSE)),"")</f>
        <v/>
      </c>
      <c r="H41" s="104" t="str">
        <f>IFERROR(IF(VLOOKUP($A41,'Annex 2 Designated EHV charges'!$A:$P,12,FALSE)=0,"",VLOOKUP($A41,'Annex 2 Designated EHV charges'!$A:$P,12,FALSE)),"")</f>
        <v/>
      </c>
    </row>
    <row r="42" spans="1:8" ht="12.75" customHeight="1" x14ac:dyDescent="0.2">
      <c r="A42" s="97" t="str">
        <f t="array" ref="A42">IFERROR(INDEX('Annex 2 Designated EHV charges'!$A$11:$A$58, MATCH(0, IF(ISBLANK('Annex 2 Designated EHV charges'!$A$11:$A$58),1, COUNTIF(A$4:$A41, 'Annex 2 Designated EHV charges'!$A$11:$A$58)), 0)),"")</f>
        <v/>
      </c>
      <c r="B42" s="97" t="str">
        <f>IF($A42="","",VLOOKUP($A42,'Annex 2 Designated EHV charges'!$A:$O,2,0))</f>
        <v/>
      </c>
      <c r="C42" s="98" t="str">
        <f>IF($A42="","",VLOOKUP($A42,'Annex 2 Designated EHV charges'!$A:$O,3,0))</f>
        <v/>
      </c>
      <c r="D42" s="97" t="str">
        <f>IF($A42="","",VLOOKUP($A42,'Annex 2 Designated EHV charges'!$A:$O,7,0))</f>
        <v/>
      </c>
      <c r="E42" s="102" t="str">
        <f>IFERROR(IF(VLOOKUP($A42,'Annex 2 Designated EHV charges'!$A:$P,9,FALSE)=0,"",VLOOKUP($A42,'Annex 2 Designated EHV charges'!$A:$P,9,FALSE)),"")</f>
        <v/>
      </c>
      <c r="F42" s="103" t="str">
        <f>IFERROR(IF(VLOOKUP($A42,'Annex 2 Designated EHV charges'!$A:$P,10,FALSE)=0,"",VLOOKUP($A42,'Annex 2 Designated EHV charges'!$A:$P,10,FALSE)),"")</f>
        <v/>
      </c>
      <c r="G42" s="104" t="str">
        <f>IFERROR(IF(VLOOKUP($A42,'Annex 2 Designated EHV charges'!$A:$P,11,FALSE)=0,"",VLOOKUP($A42,'Annex 2 Designated EHV charges'!$A:$P,11,FALSE)),"")</f>
        <v/>
      </c>
      <c r="H42" s="104" t="str">
        <f>IFERROR(IF(VLOOKUP($A42,'Annex 2 Designated EHV charges'!$A:$P,12,FALSE)=0,"",VLOOKUP($A42,'Annex 2 Designated EHV charges'!$A:$P,12,FALSE)),"")</f>
        <v/>
      </c>
    </row>
    <row r="43" spans="1:8" ht="12.75" customHeight="1" x14ac:dyDescent="0.2">
      <c r="A43" s="97" t="str">
        <f t="array" ref="A43">IFERROR(INDEX('Annex 2 Designated EHV charges'!$A$11:$A$58, MATCH(0, IF(ISBLANK('Annex 2 Designated EHV charges'!$A$11:$A$58),1, COUNTIF(A$4:$A42, 'Annex 2 Designated EHV charges'!$A$11:$A$58)), 0)),"")</f>
        <v/>
      </c>
      <c r="B43" s="97" t="str">
        <f>IF($A43="","",VLOOKUP($A43,'Annex 2 Designated EHV charges'!$A:$O,2,0))</f>
        <v/>
      </c>
      <c r="C43" s="98" t="str">
        <f>IF($A43="","",VLOOKUP($A43,'Annex 2 Designated EHV charges'!$A:$O,3,0))</f>
        <v/>
      </c>
      <c r="D43" s="97" t="str">
        <f>IF($A43="","",VLOOKUP($A43,'Annex 2 Designated EHV charges'!$A:$O,7,0))</f>
        <v/>
      </c>
      <c r="E43" s="102" t="str">
        <f>IFERROR(IF(VLOOKUP($A43,'Annex 2 Designated EHV charges'!$A:$P,9,FALSE)=0,"",VLOOKUP($A43,'Annex 2 Designated EHV charges'!$A:$P,9,FALSE)),"")</f>
        <v/>
      </c>
      <c r="F43" s="103" t="str">
        <f>IFERROR(IF(VLOOKUP($A43,'Annex 2 Designated EHV charges'!$A:$P,10,FALSE)=0,"",VLOOKUP($A43,'Annex 2 Designated EHV charges'!$A:$P,10,FALSE)),"")</f>
        <v/>
      </c>
      <c r="G43" s="104" t="str">
        <f>IFERROR(IF(VLOOKUP($A43,'Annex 2 Designated EHV charges'!$A:$P,11,FALSE)=0,"",VLOOKUP($A43,'Annex 2 Designated EHV charges'!$A:$P,11,FALSE)),"")</f>
        <v/>
      </c>
      <c r="H43" s="104" t="str">
        <f>IFERROR(IF(VLOOKUP($A43,'Annex 2 Designated EHV charges'!$A:$P,12,FALSE)=0,"",VLOOKUP($A43,'Annex 2 Designated EHV charges'!$A:$P,12,FALSE)),"")</f>
        <v/>
      </c>
    </row>
    <row r="44" spans="1:8" ht="12.75" customHeight="1" x14ac:dyDescent="0.2">
      <c r="A44" s="97" t="str">
        <f t="array" ref="A44">IFERROR(INDEX('Annex 2 Designated EHV charges'!$A$11:$A$58, MATCH(0, IF(ISBLANK('Annex 2 Designated EHV charges'!$A$11:$A$58),1, COUNTIF(A$4:$A43, 'Annex 2 Designated EHV charges'!$A$11:$A$58)), 0)),"")</f>
        <v/>
      </c>
      <c r="B44" s="97" t="str">
        <f>IF($A44="","",VLOOKUP($A44,'Annex 2 Designated EHV charges'!$A:$O,2,0))</f>
        <v/>
      </c>
      <c r="C44" s="98" t="str">
        <f>IF($A44="","",VLOOKUP($A44,'Annex 2 Designated EHV charges'!$A:$O,3,0))</f>
        <v/>
      </c>
      <c r="D44" s="97" t="str">
        <f>IF($A44="","",VLOOKUP($A44,'Annex 2 Designated EHV charges'!$A:$O,7,0))</f>
        <v/>
      </c>
      <c r="E44" s="102" t="str">
        <f>IFERROR(IF(VLOOKUP($A44,'Annex 2 Designated EHV charges'!$A:$P,9,FALSE)=0,"",VLOOKUP($A44,'Annex 2 Designated EHV charges'!$A:$P,9,FALSE)),"")</f>
        <v/>
      </c>
      <c r="F44" s="103" t="str">
        <f>IFERROR(IF(VLOOKUP($A44,'Annex 2 Designated EHV charges'!$A:$P,10,FALSE)=0,"",VLOOKUP($A44,'Annex 2 Designated EHV charges'!$A:$P,10,FALSE)),"")</f>
        <v/>
      </c>
      <c r="G44" s="104" t="str">
        <f>IFERROR(IF(VLOOKUP($A44,'Annex 2 Designated EHV charges'!$A:$P,11,FALSE)=0,"",VLOOKUP($A44,'Annex 2 Designated EHV charges'!$A:$P,11,FALSE)),"")</f>
        <v/>
      </c>
      <c r="H44" s="104" t="str">
        <f>IFERROR(IF(VLOOKUP($A44,'Annex 2 Designated EHV charges'!$A:$P,12,FALSE)=0,"",VLOOKUP($A44,'Annex 2 Designated EHV charges'!$A:$P,12,FALSE)),"")</f>
        <v/>
      </c>
    </row>
    <row r="45" spans="1:8" ht="12.75" customHeight="1" x14ac:dyDescent="0.2">
      <c r="A45" s="97" t="str">
        <f t="array" ref="A45">IFERROR(INDEX('Annex 2 Designated EHV charges'!$A$11:$A$58, MATCH(0, IF(ISBLANK('Annex 2 Designated EHV charges'!$A$11:$A$58),1, COUNTIF(A$4:$A44, 'Annex 2 Designated EHV charges'!$A$11:$A$58)), 0)),"")</f>
        <v/>
      </c>
      <c r="B45" s="97" t="str">
        <f>IF($A45="","",VLOOKUP($A45,'Annex 2 Designated EHV charges'!$A:$O,2,0))</f>
        <v/>
      </c>
      <c r="C45" s="98" t="str">
        <f>IF($A45="","",VLOOKUP($A45,'Annex 2 Designated EHV charges'!$A:$O,3,0))</f>
        <v/>
      </c>
      <c r="D45" s="97" t="str">
        <f>IF($A45="","",VLOOKUP($A45,'Annex 2 Designated EHV charges'!$A:$O,7,0))</f>
        <v/>
      </c>
      <c r="E45" s="102" t="str">
        <f>IFERROR(IF(VLOOKUP($A45,'Annex 2 Designated EHV charges'!$A:$P,9,FALSE)=0,"",VLOOKUP($A45,'Annex 2 Designated EHV charges'!$A:$P,9,FALSE)),"")</f>
        <v/>
      </c>
      <c r="F45" s="103" t="str">
        <f>IFERROR(IF(VLOOKUP($A45,'Annex 2 Designated EHV charges'!$A:$P,10,FALSE)=0,"",VLOOKUP($A45,'Annex 2 Designated EHV charges'!$A:$P,10,FALSE)),"")</f>
        <v/>
      </c>
      <c r="G45" s="104" t="str">
        <f>IFERROR(IF(VLOOKUP($A45,'Annex 2 Designated EHV charges'!$A:$P,11,FALSE)=0,"",VLOOKUP($A45,'Annex 2 Designated EHV charges'!$A:$P,11,FALSE)),"")</f>
        <v/>
      </c>
      <c r="H45" s="104" t="str">
        <f>IFERROR(IF(VLOOKUP($A45,'Annex 2 Designated EHV charges'!$A:$P,12,FALSE)=0,"",VLOOKUP($A45,'Annex 2 Designated EHV charges'!$A:$P,12,FALSE)),"")</f>
        <v/>
      </c>
    </row>
    <row r="46" spans="1:8" ht="12.75" customHeight="1" x14ac:dyDescent="0.2">
      <c r="A46" s="97" t="str">
        <f t="array" ref="A46">IFERROR(INDEX('Annex 2 Designated EHV charges'!$A$11:$A$58, MATCH(0, IF(ISBLANK('Annex 2 Designated EHV charges'!$A$11:$A$58),1, COUNTIF(A$4:$A45, 'Annex 2 Designated EHV charges'!$A$11:$A$58)), 0)),"")</f>
        <v/>
      </c>
      <c r="B46" s="97" t="str">
        <f>IF($A46="","",VLOOKUP($A46,'Annex 2 Designated EHV charges'!$A:$O,2,0))</f>
        <v/>
      </c>
      <c r="C46" s="98" t="str">
        <f>IF($A46="","",VLOOKUP($A46,'Annex 2 Designated EHV charges'!$A:$O,3,0))</f>
        <v/>
      </c>
      <c r="D46" s="97" t="str">
        <f>IF($A46="","",VLOOKUP($A46,'Annex 2 Designated EHV charges'!$A:$O,7,0))</f>
        <v/>
      </c>
      <c r="E46" s="102" t="str">
        <f>IFERROR(IF(VLOOKUP($A46,'Annex 2 Designated EHV charges'!$A:$P,9,FALSE)=0,"",VLOOKUP($A46,'Annex 2 Designated EHV charges'!$A:$P,9,FALSE)),"")</f>
        <v/>
      </c>
      <c r="F46" s="103" t="str">
        <f>IFERROR(IF(VLOOKUP($A46,'Annex 2 Designated EHV charges'!$A:$P,10,FALSE)=0,"",VLOOKUP($A46,'Annex 2 Designated EHV charges'!$A:$P,10,FALSE)),"")</f>
        <v/>
      </c>
      <c r="G46" s="104" t="str">
        <f>IFERROR(IF(VLOOKUP($A46,'Annex 2 Designated EHV charges'!$A:$P,11,FALSE)=0,"",VLOOKUP($A46,'Annex 2 Designated EHV charges'!$A:$P,11,FALSE)),"")</f>
        <v/>
      </c>
      <c r="H46" s="104" t="str">
        <f>IFERROR(IF(VLOOKUP($A46,'Annex 2 Designated EHV charges'!$A:$P,12,FALSE)=0,"",VLOOKUP($A46,'Annex 2 Designated EHV charges'!$A:$P,12,FALSE)),"")</f>
        <v/>
      </c>
    </row>
    <row r="47" spans="1:8" ht="12.75" customHeight="1" x14ac:dyDescent="0.2">
      <c r="A47" s="97" t="str">
        <f t="array" ref="A47">IFERROR(INDEX('Annex 2 Designated EHV charges'!$A$11:$A$58, MATCH(0, IF(ISBLANK('Annex 2 Designated EHV charges'!$A$11:$A$58),1, COUNTIF(A$4:$A46, 'Annex 2 Designated EHV charges'!$A$11:$A$58)), 0)),"")</f>
        <v/>
      </c>
      <c r="B47" s="97" t="str">
        <f>IF($A47="","",VLOOKUP($A47,'Annex 2 Designated EHV charges'!$A:$O,2,0))</f>
        <v/>
      </c>
      <c r="C47" s="98" t="str">
        <f>IF($A47="","",VLOOKUP($A47,'Annex 2 Designated EHV charges'!$A:$O,3,0))</f>
        <v/>
      </c>
      <c r="D47" s="97" t="str">
        <f>IF($A47="","",VLOOKUP($A47,'Annex 2 Designated EHV charges'!$A:$O,7,0))</f>
        <v/>
      </c>
      <c r="E47" s="102" t="str">
        <f>IFERROR(IF(VLOOKUP($A47,'Annex 2 Designated EHV charges'!$A:$P,9,FALSE)=0,"",VLOOKUP($A47,'Annex 2 Designated EHV charges'!$A:$P,9,FALSE)),"")</f>
        <v/>
      </c>
      <c r="F47" s="103" t="str">
        <f>IFERROR(IF(VLOOKUP($A47,'Annex 2 Designated EHV charges'!$A:$P,10,FALSE)=0,"",VLOOKUP($A47,'Annex 2 Designated EHV charges'!$A:$P,10,FALSE)),"")</f>
        <v/>
      </c>
      <c r="G47" s="104" t="str">
        <f>IFERROR(IF(VLOOKUP($A47,'Annex 2 Designated EHV charges'!$A:$P,11,FALSE)=0,"",VLOOKUP($A47,'Annex 2 Designated EHV charges'!$A:$P,11,FALSE)),"")</f>
        <v/>
      </c>
      <c r="H47" s="104" t="str">
        <f>IFERROR(IF(VLOOKUP($A47,'Annex 2 Designated EHV charges'!$A:$P,12,FALSE)=0,"",VLOOKUP($A47,'Annex 2 Designated EHV charges'!$A:$P,12,FALSE)),"")</f>
        <v/>
      </c>
    </row>
    <row r="48" spans="1:8" ht="12.75" customHeight="1" x14ac:dyDescent="0.2">
      <c r="A48" s="97" t="str">
        <f t="array" ref="A48">IFERROR(INDEX('Annex 2 Designated EHV charges'!$A$11:$A$58, MATCH(0, IF(ISBLANK('Annex 2 Designated EHV charges'!$A$11:$A$58),1, COUNTIF(A$4:$A47, 'Annex 2 Designated EHV charges'!$A$11:$A$58)), 0)),"")</f>
        <v/>
      </c>
      <c r="B48" s="97" t="str">
        <f>IF($A48="","",VLOOKUP($A48,'Annex 2 Designated EHV charges'!$A:$O,2,0))</f>
        <v/>
      </c>
      <c r="C48" s="98" t="str">
        <f>IF($A48="","",VLOOKUP($A48,'Annex 2 Designated EHV charges'!$A:$O,3,0))</f>
        <v/>
      </c>
      <c r="D48" s="97" t="str">
        <f>IF($A48="","",VLOOKUP($A48,'Annex 2 Designated EHV charges'!$A:$O,7,0))</f>
        <v/>
      </c>
      <c r="E48" s="102" t="str">
        <f>IFERROR(IF(VLOOKUP($A48,'Annex 2 Designated EHV charges'!$A:$P,9,FALSE)=0,"",VLOOKUP($A48,'Annex 2 Designated EHV charges'!$A:$P,9,FALSE)),"")</f>
        <v/>
      </c>
      <c r="F48" s="103" t="str">
        <f>IFERROR(IF(VLOOKUP($A48,'Annex 2 Designated EHV charges'!$A:$P,10,FALSE)=0,"",VLOOKUP($A48,'Annex 2 Designated EHV charges'!$A:$P,10,FALSE)),"")</f>
        <v/>
      </c>
      <c r="G48" s="104" t="str">
        <f>IFERROR(IF(VLOOKUP($A48,'Annex 2 Designated EHV charges'!$A:$P,11,FALSE)=0,"",VLOOKUP($A48,'Annex 2 Designated EHV charges'!$A:$P,11,FALSE)),"")</f>
        <v/>
      </c>
      <c r="H48" s="104" t="str">
        <f>IFERROR(IF(VLOOKUP($A48,'Annex 2 Designated EHV charges'!$A:$P,12,FALSE)=0,"",VLOOKUP($A48,'Annex 2 Designated EHV charges'!$A:$P,12,FALSE)),"")</f>
        <v/>
      </c>
    </row>
    <row r="49" spans="1:8" ht="12.75" customHeight="1" x14ac:dyDescent="0.2">
      <c r="A49" s="97" t="str">
        <f t="array" ref="A49">IFERROR(INDEX('Annex 2 Designated EHV charges'!$A$11:$A$58, MATCH(0, IF(ISBLANK('Annex 2 Designated EHV charges'!$A$11:$A$58),1, COUNTIF(A$4:$A48, 'Annex 2 Designated EHV charges'!$A$11:$A$58)), 0)),"")</f>
        <v/>
      </c>
      <c r="B49" s="97" t="str">
        <f>IF($A49="","",VLOOKUP($A49,'Annex 2 Designated EHV charges'!$A:$O,2,0))</f>
        <v/>
      </c>
      <c r="C49" s="98" t="str">
        <f>IF($A49="","",VLOOKUP($A49,'Annex 2 Designated EHV charges'!$A:$O,3,0))</f>
        <v/>
      </c>
      <c r="D49" s="97" t="str">
        <f>IF($A49="","",VLOOKUP($A49,'Annex 2 Designated EHV charges'!$A:$O,7,0))</f>
        <v/>
      </c>
      <c r="E49" s="102" t="str">
        <f>IFERROR(IF(VLOOKUP($A49,'Annex 2 Designated EHV charges'!$A:$P,9,FALSE)=0,"",VLOOKUP($A49,'Annex 2 Designated EHV charges'!$A:$P,9,FALSE)),"")</f>
        <v/>
      </c>
      <c r="F49" s="103" t="str">
        <f>IFERROR(IF(VLOOKUP($A49,'Annex 2 Designated EHV charges'!$A:$P,10,FALSE)=0,"",VLOOKUP($A49,'Annex 2 Designated EHV charges'!$A:$P,10,FALSE)),"")</f>
        <v/>
      </c>
      <c r="G49" s="104" t="str">
        <f>IFERROR(IF(VLOOKUP($A49,'Annex 2 Designated EHV charges'!$A:$P,11,FALSE)=0,"",VLOOKUP($A49,'Annex 2 Designated EHV charges'!$A:$P,11,FALSE)),"")</f>
        <v/>
      </c>
      <c r="H49" s="104" t="str">
        <f>IFERROR(IF(VLOOKUP($A49,'Annex 2 Designated EHV charges'!$A:$P,12,FALSE)=0,"",VLOOKUP($A49,'Annex 2 Designated EHV charges'!$A:$P,12,FALSE)),"")</f>
        <v/>
      </c>
    </row>
    <row r="50" spans="1:8" ht="12.75" customHeight="1" x14ac:dyDescent="0.2">
      <c r="A50" s="97" t="str">
        <f t="array" ref="A50">IFERROR(INDEX('Annex 2 Designated EHV charges'!$A$11:$A$58, MATCH(0, IF(ISBLANK('Annex 2 Designated EHV charges'!$A$11:$A$58),1, COUNTIF(A$4:$A49, 'Annex 2 Designated EHV charges'!$A$11:$A$58)), 0)),"")</f>
        <v/>
      </c>
      <c r="B50" s="97" t="str">
        <f>IF($A50="","",VLOOKUP($A50,'Annex 2 Designated EHV charges'!$A:$O,2,0))</f>
        <v/>
      </c>
      <c r="C50" s="98" t="str">
        <f>IF($A50="","",VLOOKUP($A50,'Annex 2 Designated EHV charges'!$A:$O,3,0))</f>
        <v/>
      </c>
      <c r="D50" s="97" t="str">
        <f>IF($A50="","",VLOOKUP($A50,'Annex 2 Designated EHV charges'!$A:$O,7,0))</f>
        <v/>
      </c>
      <c r="E50" s="102" t="str">
        <f>IFERROR(IF(VLOOKUP($A50,'Annex 2 Designated EHV charges'!$A:$P,9,FALSE)=0,"",VLOOKUP($A50,'Annex 2 Designated EHV charges'!$A:$P,9,FALSE)),"")</f>
        <v/>
      </c>
      <c r="F50" s="103" t="str">
        <f>IFERROR(IF(VLOOKUP($A50,'Annex 2 Designated EHV charges'!$A:$P,10,FALSE)=0,"",VLOOKUP($A50,'Annex 2 Designated EHV charges'!$A:$P,10,FALSE)),"")</f>
        <v/>
      </c>
      <c r="G50" s="104" t="str">
        <f>IFERROR(IF(VLOOKUP($A50,'Annex 2 Designated EHV charges'!$A:$P,11,FALSE)=0,"",VLOOKUP($A50,'Annex 2 Designated EHV charges'!$A:$P,11,FALSE)),"")</f>
        <v/>
      </c>
      <c r="H50" s="104" t="str">
        <f>IFERROR(IF(VLOOKUP($A50,'Annex 2 Designated EHV charges'!$A:$P,12,FALSE)=0,"",VLOOKUP($A50,'Annex 2 Designated EHV charges'!$A:$P,12,FALSE)),"")</f>
        <v/>
      </c>
    </row>
    <row r="51" spans="1:8" ht="12.75" customHeight="1" x14ac:dyDescent="0.2">
      <c r="A51" s="97" t="str">
        <f t="array" ref="A51">IFERROR(INDEX('Annex 2 Designated EHV charges'!$A$11:$A$58, MATCH(0, IF(ISBLANK('Annex 2 Designated EHV charges'!$A$11:$A$58),1, COUNTIF(A$4:$A50, 'Annex 2 Designated EHV charges'!$A$11:$A$58)), 0)),"")</f>
        <v/>
      </c>
      <c r="B51" s="97" t="str">
        <f>IF($A51="","",VLOOKUP($A51,'Annex 2 Designated EHV charges'!$A:$O,2,0))</f>
        <v/>
      </c>
      <c r="C51" s="98" t="str">
        <f>IF($A51="","",VLOOKUP($A51,'Annex 2 Designated EHV charges'!$A:$O,3,0))</f>
        <v/>
      </c>
      <c r="D51" s="97" t="str">
        <f>IF($A51="","",VLOOKUP($A51,'Annex 2 Designated EHV charges'!$A:$O,7,0))</f>
        <v/>
      </c>
      <c r="E51" s="102" t="str">
        <f>IFERROR(IF(VLOOKUP($A51,'Annex 2 Designated EHV charges'!$A:$P,9,FALSE)=0,"",VLOOKUP($A51,'Annex 2 Designated EHV charges'!$A:$P,9,FALSE)),"")</f>
        <v/>
      </c>
      <c r="F51" s="103" t="str">
        <f>IFERROR(IF(VLOOKUP($A51,'Annex 2 Designated EHV charges'!$A:$P,10,FALSE)=0,"",VLOOKUP($A51,'Annex 2 Designated EHV charges'!$A:$P,10,FALSE)),"")</f>
        <v/>
      </c>
      <c r="G51" s="104" t="str">
        <f>IFERROR(IF(VLOOKUP($A51,'Annex 2 Designated EHV charges'!$A:$P,11,FALSE)=0,"",VLOOKUP($A51,'Annex 2 Designated EHV charges'!$A:$P,11,FALSE)),"")</f>
        <v/>
      </c>
      <c r="H51" s="104" t="str">
        <f>IFERROR(IF(VLOOKUP($A51,'Annex 2 Designated EHV charges'!$A:$P,12,FALSE)=0,"",VLOOKUP($A51,'Annex 2 Designated EHV charges'!$A:$P,12,FALSE)),"")</f>
        <v/>
      </c>
    </row>
    <row r="52" spans="1:8" ht="12.75" customHeight="1" x14ac:dyDescent="0.2">
      <c r="A52" s="97" t="str">
        <f t="array" ref="A52">IFERROR(INDEX('Annex 2 Designated EHV charges'!$A$11:$A$58, MATCH(0, IF(ISBLANK('Annex 2 Designated EHV charges'!$A$11:$A$58),1, COUNTIF(A$4:$A51, 'Annex 2 Designated EHV charges'!$A$11:$A$58)), 0)),"")</f>
        <v/>
      </c>
      <c r="B52" s="97" t="str">
        <f>IF($A52="","",VLOOKUP($A52,'Annex 2 Designated EHV charges'!$A:$O,2,0))</f>
        <v/>
      </c>
      <c r="C52" s="98" t="str">
        <f>IF($A52="","",VLOOKUP($A52,'Annex 2 Designated EHV charges'!$A:$O,3,0))</f>
        <v/>
      </c>
      <c r="D52" s="97" t="str">
        <f>IF($A52="","",VLOOKUP($A52,'Annex 2 Designated EHV charges'!$A:$O,7,0))</f>
        <v/>
      </c>
      <c r="E52" s="102" t="str">
        <f>IFERROR(IF(VLOOKUP($A52,'Annex 2 Designated EHV charges'!$A:$P,9,FALSE)=0,"",VLOOKUP($A52,'Annex 2 Designated EHV charges'!$A:$P,9,FALSE)),"")</f>
        <v/>
      </c>
      <c r="F52" s="103" t="str">
        <f>IFERROR(IF(VLOOKUP($A52,'Annex 2 Designated EHV charges'!$A:$P,10,FALSE)=0,"",VLOOKUP($A52,'Annex 2 Designated EHV charges'!$A:$P,10,FALSE)),"")</f>
        <v/>
      </c>
      <c r="G52" s="104" t="str">
        <f>IFERROR(IF(VLOOKUP($A52,'Annex 2 Designated EHV charges'!$A:$P,11,FALSE)=0,"",VLOOKUP($A52,'Annex 2 Designated EHV charges'!$A:$P,11,FALSE)),"")</f>
        <v/>
      </c>
      <c r="H52" s="104" t="str">
        <f>IFERROR(IF(VLOOKUP($A52,'Annex 2 Designated EHV charges'!$A:$P,12,FALSE)=0,"",VLOOKUP($A52,'Annex 2 Designated EHV charges'!$A:$P,12,FALSE)),"")</f>
        <v/>
      </c>
    </row>
    <row r="53" spans="1:8" ht="12.75" customHeight="1" x14ac:dyDescent="0.2">
      <c r="A53" s="97" t="str">
        <f t="array" ref="A53">IFERROR(INDEX('Annex 2 Designated EHV charges'!$A$11:$A$58, MATCH(0, IF(ISBLANK('Annex 2 Designated EHV charges'!$A$11:$A$58),1, COUNTIF(A$4:$A52, 'Annex 2 Designated EHV charges'!$A$11:$A$58)), 0)),"")</f>
        <v/>
      </c>
      <c r="B53" s="97" t="str">
        <f>IF($A53="","",VLOOKUP($A53,'Annex 2 Designated EHV charges'!$A:$O,2,0))</f>
        <v/>
      </c>
      <c r="C53" s="98" t="str">
        <f>IF($A53="","",VLOOKUP($A53,'Annex 2 Designated EHV charges'!$A:$O,3,0))</f>
        <v/>
      </c>
      <c r="D53" s="97" t="str">
        <f>IF($A53="","",VLOOKUP($A53,'Annex 2 Designated EHV charges'!$A:$O,7,0))</f>
        <v/>
      </c>
      <c r="E53" s="102" t="str">
        <f>IFERROR(IF(VLOOKUP($A53,'Annex 2 Designated EHV charges'!$A:$P,9,FALSE)=0,"",VLOOKUP($A53,'Annex 2 Designated EHV charges'!$A:$P,9,FALSE)),"")</f>
        <v/>
      </c>
      <c r="F53" s="103" t="str">
        <f>IFERROR(IF(VLOOKUP($A53,'Annex 2 Designated EHV charges'!$A:$P,10,FALSE)=0,"",VLOOKUP($A53,'Annex 2 Designated EHV charges'!$A:$P,10,FALSE)),"")</f>
        <v/>
      </c>
      <c r="G53" s="104" t="str">
        <f>IFERROR(IF(VLOOKUP($A53,'Annex 2 Designated EHV charges'!$A:$P,11,FALSE)=0,"",VLOOKUP($A53,'Annex 2 Designated EHV charges'!$A:$P,11,FALSE)),"")</f>
        <v/>
      </c>
      <c r="H53" s="104" t="str">
        <f>IFERROR(IF(VLOOKUP($A53,'Annex 2 Designated EHV charges'!$A:$P,12,FALSE)=0,"",VLOOKUP($A53,'Annex 2 Designated EHV charges'!$A:$P,12,FALSE)),"")</f>
        <v/>
      </c>
    </row>
    <row r="54" spans="1:8" ht="12.75" customHeight="1" x14ac:dyDescent="0.2">
      <c r="A54" s="97" t="str">
        <f t="array" ref="A54">IFERROR(INDEX('Annex 2 Designated EHV charges'!$A$11:$A$58, MATCH(0, IF(ISBLANK('Annex 2 Designated EHV charges'!$A$11:$A$58),1, COUNTIF(A$4:$A53, 'Annex 2 Designated EHV charges'!$A$11:$A$58)), 0)),"")</f>
        <v/>
      </c>
      <c r="B54" s="97" t="str">
        <f>IF($A54="","",VLOOKUP($A54,'Annex 2 Designated EHV charges'!$A:$O,2,0))</f>
        <v/>
      </c>
      <c r="C54" s="98" t="str">
        <f>IF($A54="","",VLOOKUP($A54,'Annex 2 Designated EHV charges'!$A:$O,3,0))</f>
        <v/>
      </c>
      <c r="D54" s="97" t="str">
        <f>IF($A54="","",VLOOKUP($A54,'Annex 2 Designated EHV charges'!$A:$O,7,0))</f>
        <v/>
      </c>
      <c r="E54" s="102" t="str">
        <f>IFERROR(IF(VLOOKUP($A54,'Annex 2 Designated EHV charges'!$A:$P,9,FALSE)=0,"",VLOOKUP($A54,'Annex 2 Designated EHV charges'!$A:$P,9,FALSE)),"")</f>
        <v/>
      </c>
      <c r="F54" s="103" t="str">
        <f>IFERROR(IF(VLOOKUP($A54,'Annex 2 Designated EHV charges'!$A:$P,10,FALSE)=0,"",VLOOKUP($A54,'Annex 2 Designated EHV charges'!$A:$P,10,FALSE)),"")</f>
        <v/>
      </c>
      <c r="G54" s="104" t="str">
        <f>IFERROR(IF(VLOOKUP($A54,'Annex 2 Designated EHV charges'!$A:$P,11,FALSE)=0,"",VLOOKUP($A54,'Annex 2 Designated EHV charges'!$A:$P,11,FALSE)),"")</f>
        <v/>
      </c>
      <c r="H54" s="104" t="str">
        <f>IFERROR(IF(VLOOKUP($A54,'Annex 2 Designated EHV charges'!$A:$P,12,FALSE)=0,"",VLOOKUP($A54,'Annex 2 Designated EHV charges'!$A:$P,12,FALSE)),"")</f>
        <v/>
      </c>
    </row>
    <row r="55" spans="1:8" ht="12.75" customHeight="1" x14ac:dyDescent="0.2">
      <c r="A55" s="97" t="str">
        <f t="array" ref="A55">IFERROR(INDEX('Annex 2 Designated EHV charges'!$A$11:$A$58, MATCH(0, IF(ISBLANK('Annex 2 Designated EHV charges'!$A$11:$A$58),1, COUNTIF(A$4:$A54, 'Annex 2 Designated EHV charges'!$A$11:$A$58)), 0)),"")</f>
        <v/>
      </c>
      <c r="B55" s="97" t="str">
        <f>IF($A55="","",VLOOKUP($A55,'Annex 2 Designated EHV charges'!$A:$O,2,0))</f>
        <v/>
      </c>
      <c r="C55" s="98" t="str">
        <f>IF($A55="","",VLOOKUP($A55,'Annex 2 Designated EHV charges'!$A:$O,3,0))</f>
        <v/>
      </c>
      <c r="D55" s="97" t="str">
        <f>IF($A55="","",VLOOKUP($A55,'Annex 2 Designated EHV charges'!$A:$O,7,0))</f>
        <v/>
      </c>
      <c r="E55" s="102" t="str">
        <f>IFERROR(IF(VLOOKUP($A55,'Annex 2 Designated EHV charges'!$A:$P,9,FALSE)=0,"",VLOOKUP($A55,'Annex 2 Designated EHV charges'!$A:$P,9,FALSE)),"")</f>
        <v/>
      </c>
      <c r="F55" s="103" t="str">
        <f>IFERROR(IF(VLOOKUP($A55,'Annex 2 Designated EHV charges'!$A:$P,10,FALSE)=0,"",VLOOKUP($A55,'Annex 2 Designated EHV charges'!$A:$P,10,FALSE)),"")</f>
        <v/>
      </c>
      <c r="G55" s="104" t="str">
        <f>IFERROR(IF(VLOOKUP($A55,'Annex 2 Designated EHV charges'!$A:$P,11,FALSE)=0,"",VLOOKUP($A55,'Annex 2 Designated EHV charges'!$A:$P,11,FALSE)),"")</f>
        <v/>
      </c>
      <c r="H55" s="104" t="str">
        <f>IFERROR(IF(VLOOKUP($A55,'Annex 2 Designated EHV charges'!$A:$P,12,FALSE)=0,"",VLOOKUP($A55,'Annex 2 Designated EHV charges'!$A:$P,12,FALSE)),"")</f>
        <v/>
      </c>
    </row>
    <row r="56" spans="1:8" ht="12.75" customHeight="1" x14ac:dyDescent="0.2">
      <c r="A56" s="97" t="str">
        <f t="array" ref="A56">IFERROR(INDEX('Annex 2 Designated EHV charges'!$A$11:$A$58, MATCH(0, IF(ISBLANK('Annex 2 Designated EHV charges'!$A$11:$A$58),1, COUNTIF(A$4:$A55, 'Annex 2 Designated EHV charges'!$A$11:$A$58)), 0)),"")</f>
        <v/>
      </c>
      <c r="B56" s="97" t="str">
        <f>IF($A56="","",VLOOKUP($A56,'Annex 2 Designated EHV charges'!$A:$O,2,0))</f>
        <v/>
      </c>
      <c r="C56" s="98" t="str">
        <f>IF($A56="","",VLOOKUP($A56,'Annex 2 Designated EHV charges'!$A:$O,3,0))</f>
        <v/>
      </c>
      <c r="D56" s="97" t="str">
        <f>IF($A56="","",VLOOKUP($A56,'Annex 2 Designated EHV charges'!$A:$O,7,0))</f>
        <v/>
      </c>
      <c r="E56" s="102" t="str">
        <f>IFERROR(IF(VLOOKUP($A56,'Annex 2 Designated EHV charges'!$A:$P,9,FALSE)=0,"",VLOOKUP($A56,'Annex 2 Designated EHV charges'!$A:$P,9,FALSE)),"")</f>
        <v/>
      </c>
      <c r="F56" s="103" t="str">
        <f>IFERROR(IF(VLOOKUP($A56,'Annex 2 Designated EHV charges'!$A:$P,10,FALSE)=0,"",VLOOKUP($A56,'Annex 2 Designated EHV charges'!$A:$P,10,FALSE)),"")</f>
        <v/>
      </c>
      <c r="G56" s="104" t="str">
        <f>IFERROR(IF(VLOOKUP($A56,'Annex 2 Designated EHV charges'!$A:$P,11,FALSE)=0,"",VLOOKUP($A56,'Annex 2 Designated EHV charges'!$A:$P,11,FALSE)),"")</f>
        <v/>
      </c>
      <c r="H56" s="104" t="str">
        <f>IFERROR(IF(VLOOKUP($A56,'Annex 2 Designated EHV charges'!$A:$P,12,FALSE)=0,"",VLOOKUP($A56,'Annex 2 Designated EHV charges'!$A:$P,12,FALSE)),"")</f>
        <v/>
      </c>
    </row>
    <row r="57" spans="1:8" ht="12.75" customHeight="1" x14ac:dyDescent="0.2">
      <c r="A57" s="97" t="str">
        <f t="array" ref="A57">IFERROR(INDEX('Annex 2 Designated EHV charges'!$A$11:$A$58, MATCH(0, IF(ISBLANK('Annex 2 Designated EHV charges'!$A$11:$A$58),1, COUNTIF(A$4:$A56, 'Annex 2 Designated EHV charges'!$A$11:$A$58)), 0)),"")</f>
        <v/>
      </c>
      <c r="B57" s="97" t="str">
        <f>IF($A57="","",VLOOKUP($A57,'Annex 2 Designated EHV charges'!$A:$O,2,0))</f>
        <v/>
      </c>
      <c r="C57" s="98" t="str">
        <f>IF($A57="","",VLOOKUP($A57,'Annex 2 Designated EHV charges'!$A:$O,3,0))</f>
        <v/>
      </c>
      <c r="D57" s="97" t="str">
        <f>IF($A57="","",VLOOKUP($A57,'Annex 2 Designated EHV charges'!$A:$O,7,0))</f>
        <v/>
      </c>
      <c r="E57" s="102" t="str">
        <f>IFERROR(IF(VLOOKUP($A57,'Annex 2 Designated EHV charges'!$A:$P,9,FALSE)=0,"",VLOOKUP($A57,'Annex 2 Designated EHV charges'!$A:$P,9,FALSE)),"")</f>
        <v/>
      </c>
      <c r="F57" s="103" t="str">
        <f>IFERROR(IF(VLOOKUP($A57,'Annex 2 Designated EHV charges'!$A:$P,10,FALSE)=0,"",VLOOKUP($A57,'Annex 2 Designated EHV charges'!$A:$P,10,FALSE)),"")</f>
        <v/>
      </c>
      <c r="G57" s="104" t="str">
        <f>IFERROR(IF(VLOOKUP($A57,'Annex 2 Designated EHV charges'!$A:$P,11,FALSE)=0,"",VLOOKUP($A57,'Annex 2 Designated EHV charges'!$A:$P,11,FALSE)),"")</f>
        <v/>
      </c>
      <c r="H57" s="104" t="str">
        <f>IFERROR(IF(VLOOKUP($A57,'Annex 2 Designated EHV charges'!$A:$P,12,FALSE)=0,"",VLOOKUP($A57,'Annex 2 Designated EHV charges'!$A:$P,12,FALSE)),"")</f>
        <v/>
      </c>
    </row>
    <row r="58" spans="1:8" ht="12.75" customHeight="1" x14ac:dyDescent="0.2">
      <c r="A58" s="97" t="str">
        <f t="array" ref="A58">IFERROR(INDEX('Annex 2 Designated EHV charges'!$A$11:$A$58, MATCH(0, IF(ISBLANK('Annex 2 Designated EHV charges'!$A$11:$A$58),1, COUNTIF(A$4:$A57, 'Annex 2 Designated EHV charges'!$A$11:$A$58)), 0)),"")</f>
        <v/>
      </c>
      <c r="B58" s="97" t="str">
        <f>IF($A58="","",VLOOKUP($A58,'Annex 2 Designated EHV charges'!$A:$O,2,0))</f>
        <v/>
      </c>
      <c r="C58" s="98" t="str">
        <f>IF($A58="","",VLOOKUP($A58,'Annex 2 Designated EHV charges'!$A:$O,3,0))</f>
        <v/>
      </c>
      <c r="D58" s="97" t="str">
        <f>IF($A58="","",VLOOKUP($A58,'Annex 2 Designated EHV charges'!$A:$O,7,0))</f>
        <v/>
      </c>
      <c r="E58" s="102" t="str">
        <f>IFERROR(IF(VLOOKUP($A58,'Annex 2 Designated EHV charges'!$A:$P,9,FALSE)=0,"",VLOOKUP($A58,'Annex 2 Designated EHV charges'!$A:$P,9,FALSE)),"")</f>
        <v/>
      </c>
      <c r="F58" s="103" t="str">
        <f>IFERROR(IF(VLOOKUP($A58,'Annex 2 Designated EHV charges'!$A:$P,10,FALSE)=0,"",VLOOKUP($A58,'Annex 2 Designated EHV charges'!$A:$P,10,FALSE)),"")</f>
        <v/>
      </c>
      <c r="G58" s="104" t="str">
        <f>IFERROR(IF(VLOOKUP($A58,'Annex 2 Designated EHV charges'!$A:$P,11,FALSE)=0,"",VLOOKUP($A58,'Annex 2 Designated EHV charges'!$A:$P,11,FALSE)),"")</f>
        <v/>
      </c>
      <c r="H58" s="104" t="str">
        <f>IFERROR(IF(VLOOKUP($A58,'Annex 2 Designated EHV charges'!$A:$P,12,FALSE)=0,"",VLOOKUP($A58,'Annex 2 Designated EHV charges'!$A:$P,12,FALSE)),"")</f>
        <v/>
      </c>
    </row>
    <row r="59" spans="1:8" ht="12.75" customHeight="1" x14ac:dyDescent="0.2">
      <c r="A59" s="97" t="str">
        <f t="array" ref="A59">IFERROR(INDEX('Annex 2 Designated EHV charges'!$A$11:$A$58, MATCH(0, IF(ISBLANK('Annex 2 Designated EHV charges'!$A$11:$A$58),1, COUNTIF(A$4:$A58, 'Annex 2 Designated EHV charges'!$A$11:$A$58)), 0)),"")</f>
        <v/>
      </c>
      <c r="B59" s="97" t="str">
        <f>IF($A59="","",VLOOKUP($A59,'Annex 2 Designated EHV charges'!$A:$O,2,0))</f>
        <v/>
      </c>
      <c r="C59" s="98" t="str">
        <f>IF($A59="","",VLOOKUP($A59,'Annex 2 Designated EHV charges'!$A:$O,3,0))</f>
        <v/>
      </c>
      <c r="D59" s="97" t="str">
        <f>IF($A59="","",VLOOKUP($A59,'Annex 2 Designated EHV charges'!$A:$O,7,0))</f>
        <v/>
      </c>
      <c r="E59" s="102" t="str">
        <f>IFERROR(IF(VLOOKUP($A59,'Annex 2 Designated EHV charges'!$A:$P,9,FALSE)=0,"",VLOOKUP($A59,'Annex 2 Designated EHV charges'!$A:$P,9,FALSE)),"")</f>
        <v/>
      </c>
      <c r="F59" s="103" t="str">
        <f>IFERROR(IF(VLOOKUP($A59,'Annex 2 Designated EHV charges'!$A:$P,10,FALSE)=0,"",VLOOKUP($A59,'Annex 2 Designated EHV charges'!$A:$P,10,FALSE)),"")</f>
        <v/>
      </c>
      <c r="G59" s="104" t="str">
        <f>IFERROR(IF(VLOOKUP($A59,'Annex 2 Designated EHV charges'!$A:$P,11,FALSE)=0,"",VLOOKUP($A59,'Annex 2 Designated EHV charges'!$A:$P,11,FALSE)),"")</f>
        <v/>
      </c>
      <c r="H59" s="104" t="str">
        <f>IFERROR(IF(VLOOKUP($A59,'Annex 2 Designated EHV charges'!$A:$P,12,FALSE)=0,"",VLOOKUP($A59,'Annex 2 Designated EHV charges'!$A:$P,12,FALSE)),"")</f>
        <v/>
      </c>
    </row>
    <row r="60" spans="1:8" ht="12.75" customHeight="1" x14ac:dyDescent="0.2">
      <c r="A60" s="97" t="str">
        <f t="array" ref="A60">IFERROR(INDEX('Annex 2 Designated EHV charges'!$A$11:$A$58, MATCH(0, IF(ISBLANK('Annex 2 Designated EHV charges'!$A$11:$A$58),1, COUNTIF(A$4:$A59, 'Annex 2 Designated EHV charges'!$A$11:$A$58)), 0)),"")</f>
        <v/>
      </c>
      <c r="B60" s="97" t="str">
        <f>IF($A60="","",VLOOKUP($A60,'Annex 2 Designated EHV charges'!$A:$O,2,0))</f>
        <v/>
      </c>
      <c r="C60" s="98" t="str">
        <f>IF($A60="","",VLOOKUP($A60,'Annex 2 Designated EHV charges'!$A:$O,3,0))</f>
        <v/>
      </c>
      <c r="D60" s="97" t="str">
        <f>IF($A60="","",VLOOKUP($A60,'Annex 2 Designated EHV charges'!$A:$O,7,0))</f>
        <v/>
      </c>
      <c r="E60" s="102" t="str">
        <f>IFERROR(IF(VLOOKUP($A60,'Annex 2 Designated EHV charges'!$A:$P,9,FALSE)=0,"",VLOOKUP($A60,'Annex 2 Designated EHV charges'!$A:$P,9,FALSE)),"")</f>
        <v/>
      </c>
      <c r="F60" s="103" t="str">
        <f>IFERROR(IF(VLOOKUP($A60,'Annex 2 Designated EHV charges'!$A:$P,10,FALSE)=0,"",VLOOKUP($A60,'Annex 2 Designated EHV charges'!$A:$P,10,FALSE)),"")</f>
        <v/>
      </c>
      <c r="G60" s="104" t="str">
        <f>IFERROR(IF(VLOOKUP($A60,'Annex 2 Designated EHV charges'!$A:$P,11,FALSE)=0,"",VLOOKUP($A60,'Annex 2 Designated EHV charges'!$A:$P,11,FALSE)),"")</f>
        <v/>
      </c>
      <c r="H60" s="104" t="str">
        <f>IFERROR(IF(VLOOKUP($A60,'Annex 2 Designated EHV charges'!$A:$P,12,FALSE)=0,"",VLOOKUP($A60,'Annex 2 Designated EHV charges'!$A:$P,12,FALSE)),"")</f>
        <v/>
      </c>
    </row>
    <row r="61" spans="1:8" ht="12.75" customHeight="1" x14ac:dyDescent="0.2">
      <c r="A61" s="97" t="str">
        <f t="array" ref="A61">IFERROR(INDEX('Annex 2 Designated EHV charges'!$A$11:$A$58, MATCH(0, IF(ISBLANK('Annex 2 Designated EHV charges'!$A$11:$A$58),1, COUNTIF(A$4:$A60, 'Annex 2 Designated EHV charges'!$A$11:$A$58)), 0)),"")</f>
        <v/>
      </c>
      <c r="B61" s="97" t="str">
        <f>IF($A61="","",VLOOKUP($A61,'Annex 2 Designated EHV charges'!$A:$O,2,0))</f>
        <v/>
      </c>
      <c r="C61" s="98" t="str">
        <f>IF($A61="","",VLOOKUP($A61,'Annex 2 Designated EHV charges'!$A:$O,3,0))</f>
        <v/>
      </c>
      <c r="D61" s="97" t="str">
        <f>IF($A61="","",VLOOKUP($A61,'Annex 2 Designated EHV charges'!$A:$O,7,0))</f>
        <v/>
      </c>
      <c r="E61" s="102" t="str">
        <f>IFERROR(IF(VLOOKUP($A61,'Annex 2 Designated EHV charges'!$A:$P,9,FALSE)=0,"",VLOOKUP($A61,'Annex 2 Designated EHV charges'!$A:$P,9,FALSE)),"")</f>
        <v/>
      </c>
      <c r="F61" s="103" t="str">
        <f>IFERROR(IF(VLOOKUP($A61,'Annex 2 Designated EHV charges'!$A:$P,10,FALSE)=0,"",VLOOKUP($A61,'Annex 2 Designated EHV charges'!$A:$P,10,FALSE)),"")</f>
        <v/>
      </c>
      <c r="G61" s="104" t="str">
        <f>IFERROR(IF(VLOOKUP($A61,'Annex 2 Designated EHV charges'!$A:$P,11,FALSE)=0,"",VLOOKUP($A61,'Annex 2 Designated EHV charges'!$A:$P,11,FALSE)),"")</f>
        <v/>
      </c>
      <c r="H61" s="104" t="str">
        <f>IFERROR(IF(VLOOKUP($A61,'Annex 2 Designated EHV charges'!$A:$P,12,FALSE)=0,"",VLOOKUP($A61,'Annex 2 Designated EHV charges'!$A:$P,12,FALSE)),"")</f>
        <v/>
      </c>
    </row>
    <row r="62" spans="1:8" ht="12.75" customHeight="1" x14ac:dyDescent="0.2">
      <c r="A62" s="97" t="str">
        <f t="array" ref="A62">IFERROR(INDEX('Annex 2 Designated EHV charges'!$A$11:$A$58, MATCH(0, IF(ISBLANK('Annex 2 Designated EHV charges'!$A$11:$A$58),1, COUNTIF(A$4:$A61, 'Annex 2 Designated EHV charges'!$A$11:$A$58)), 0)),"")</f>
        <v/>
      </c>
      <c r="B62" s="97" t="str">
        <f>IF($A62="","",VLOOKUP($A62,'Annex 2 Designated EHV charges'!$A:$O,2,0))</f>
        <v/>
      </c>
      <c r="C62" s="98" t="str">
        <f>IF($A62="","",VLOOKUP($A62,'Annex 2 Designated EHV charges'!$A:$O,3,0))</f>
        <v/>
      </c>
      <c r="D62" s="97" t="str">
        <f>IF($A62="","",VLOOKUP($A62,'Annex 2 Designated EHV charges'!$A:$O,7,0))</f>
        <v/>
      </c>
      <c r="E62" s="102" t="str">
        <f>IFERROR(IF(VLOOKUP($A62,'Annex 2 Designated EHV charges'!$A:$P,9,FALSE)=0,"",VLOOKUP($A62,'Annex 2 Designated EHV charges'!$A:$P,9,FALSE)),"")</f>
        <v/>
      </c>
      <c r="F62" s="103" t="str">
        <f>IFERROR(IF(VLOOKUP($A62,'Annex 2 Designated EHV charges'!$A:$P,10,FALSE)=0,"",VLOOKUP($A62,'Annex 2 Designated EHV charges'!$A:$P,10,FALSE)),"")</f>
        <v/>
      </c>
      <c r="G62" s="104" t="str">
        <f>IFERROR(IF(VLOOKUP($A62,'Annex 2 Designated EHV charges'!$A:$P,11,FALSE)=0,"",VLOOKUP($A62,'Annex 2 Designated EHV charges'!$A:$P,11,FALSE)),"")</f>
        <v/>
      </c>
      <c r="H62" s="104" t="str">
        <f>IFERROR(IF(VLOOKUP($A62,'Annex 2 Designated EHV charges'!$A:$P,12,FALSE)=0,"",VLOOKUP($A62,'Annex 2 Designated EHV charges'!$A:$P,12,FALSE)),"")</f>
        <v/>
      </c>
    </row>
    <row r="63" spans="1:8" ht="12.75" customHeight="1" x14ac:dyDescent="0.2">
      <c r="A63" s="97" t="str">
        <f t="array" ref="A63">IFERROR(INDEX('Annex 2 Designated EHV charges'!$A$11:$A$58, MATCH(0, IF(ISBLANK('Annex 2 Designated EHV charges'!$A$11:$A$58),1, COUNTIF(A$4:$A62, 'Annex 2 Designated EHV charges'!$A$11:$A$58)), 0)),"")</f>
        <v/>
      </c>
      <c r="B63" s="97" t="str">
        <f>IF($A63="","",VLOOKUP($A63,'Annex 2 Designated EHV charges'!$A:$O,2,0))</f>
        <v/>
      </c>
      <c r="C63" s="98" t="str">
        <f>IF($A63="","",VLOOKUP($A63,'Annex 2 Designated EHV charges'!$A:$O,3,0))</f>
        <v/>
      </c>
      <c r="D63" s="97" t="str">
        <f>IF($A63="","",VLOOKUP($A63,'Annex 2 Designated EHV charges'!$A:$O,7,0))</f>
        <v/>
      </c>
      <c r="E63" s="102" t="str">
        <f>IFERROR(IF(VLOOKUP($A63,'Annex 2 Designated EHV charges'!$A:$P,9,FALSE)=0,"",VLOOKUP($A63,'Annex 2 Designated EHV charges'!$A:$P,9,FALSE)),"")</f>
        <v/>
      </c>
      <c r="F63" s="103" t="str">
        <f>IFERROR(IF(VLOOKUP($A63,'Annex 2 Designated EHV charges'!$A:$P,10,FALSE)=0,"",VLOOKUP($A63,'Annex 2 Designated EHV charges'!$A:$P,10,FALSE)),"")</f>
        <v/>
      </c>
      <c r="G63" s="104" t="str">
        <f>IFERROR(IF(VLOOKUP($A63,'Annex 2 Designated EHV charges'!$A:$P,11,FALSE)=0,"",VLOOKUP($A63,'Annex 2 Designated EHV charges'!$A:$P,11,FALSE)),"")</f>
        <v/>
      </c>
      <c r="H63" s="104" t="str">
        <f>IFERROR(IF(VLOOKUP($A63,'Annex 2 Designated EHV charges'!$A:$P,12,FALSE)=0,"",VLOOKUP($A63,'Annex 2 Designated EHV charges'!$A:$P,12,FALSE)),"")</f>
        <v/>
      </c>
    </row>
    <row r="64" spans="1:8" ht="12.75" customHeight="1" x14ac:dyDescent="0.2">
      <c r="A64" s="97" t="str">
        <f t="array" ref="A64">IFERROR(INDEX('Annex 2 Designated EHV charges'!$A$11:$A$58, MATCH(0, IF(ISBLANK('Annex 2 Designated EHV charges'!$A$11:$A$58),1, COUNTIF(A$4:$A63, 'Annex 2 Designated EHV charges'!$A$11:$A$58)), 0)),"")</f>
        <v/>
      </c>
      <c r="B64" s="97" t="str">
        <f>IF($A64="","",VLOOKUP($A64,'Annex 2 Designated EHV charges'!$A:$O,2,0))</f>
        <v/>
      </c>
      <c r="C64" s="98" t="str">
        <f>IF($A64="","",VLOOKUP($A64,'Annex 2 Designated EHV charges'!$A:$O,3,0))</f>
        <v/>
      </c>
      <c r="D64" s="97" t="str">
        <f>IF($A64="","",VLOOKUP($A64,'Annex 2 Designated EHV charges'!$A:$O,7,0))</f>
        <v/>
      </c>
      <c r="E64" s="102" t="str">
        <f>IFERROR(IF(VLOOKUP($A64,'Annex 2 Designated EHV charges'!$A:$P,9,FALSE)=0,"",VLOOKUP($A64,'Annex 2 Designated EHV charges'!$A:$P,9,FALSE)),"")</f>
        <v/>
      </c>
      <c r="F64" s="103" t="str">
        <f>IFERROR(IF(VLOOKUP($A64,'Annex 2 Designated EHV charges'!$A:$P,10,FALSE)=0,"",VLOOKUP($A64,'Annex 2 Designated EHV charges'!$A:$P,10,FALSE)),"")</f>
        <v/>
      </c>
      <c r="G64" s="104" t="str">
        <f>IFERROR(IF(VLOOKUP($A64,'Annex 2 Designated EHV charges'!$A:$P,11,FALSE)=0,"",VLOOKUP($A64,'Annex 2 Designated EHV charges'!$A:$P,11,FALSE)),"")</f>
        <v/>
      </c>
      <c r="H64" s="104" t="str">
        <f>IFERROR(IF(VLOOKUP($A64,'Annex 2 Designated EHV charges'!$A:$P,12,FALSE)=0,"",VLOOKUP($A64,'Annex 2 Designated EHV charges'!$A:$P,12,FALSE)),"")</f>
        <v/>
      </c>
    </row>
    <row r="65" spans="1:8" ht="12.75" customHeight="1" x14ac:dyDescent="0.2">
      <c r="A65" s="97" t="str">
        <f t="array" ref="A65">IFERROR(INDEX('Annex 2 Designated EHV charges'!$A$11:$A$58, MATCH(0, IF(ISBLANK('Annex 2 Designated EHV charges'!$A$11:$A$58),1, COUNTIF(A$4:$A64, 'Annex 2 Designated EHV charges'!$A$11:$A$58)), 0)),"")</f>
        <v/>
      </c>
      <c r="B65" s="97" t="str">
        <f>IF($A65="","",VLOOKUP($A65,'Annex 2 Designated EHV charges'!$A:$O,2,0))</f>
        <v/>
      </c>
      <c r="C65" s="98" t="str">
        <f>IF($A65="","",VLOOKUP($A65,'Annex 2 Designated EHV charges'!$A:$O,3,0))</f>
        <v/>
      </c>
      <c r="D65" s="97" t="str">
        <f>IF($A65="","",VLOOKUP($A65,'Annex 2 Designated EHV charges'!$A:$O,7,0))</f>
        <v/>
      </c>
      <c r="E65" s="102" t="str">
        <f>IFERROR(IF(VLOOKUP($A65,'Annex 2 Designated EHV charges'!$A:$P,9,FALSE)=0,"",VLOOKUP($A65,'Annex 2 Designated EHV charges'!$A:$P,9,FALSE)),"")</f>
        <v/>
      </c>
      <c r="F65" s="103" t="str">
        <f>IFERROR(IF(VLOOKUP($A65,'Annex 2 Designated EHV charges'!$A:$P,10,FALSE)=0,"",VLOOKUP($A65,'Annex 2 Designated EHV charges'!$A:$P,10,FALSE)),"")</f>
        <v/>
      </c>
      <c r="G65" s="104" t="str">
        <f>IFERROR(IF(VLOOKUP($A65,'Annex 2 Designated EHV charges'!$A:$P,11,FALSE)=0,"",VLOOKUP($A65,'Annex 2 Designated EHV charges'!$A:$P,11,FALSE)),"")</f>
        <v/>
      </c>
      <c r="H65" s="104" t="str">
        <f>IFERROR(IF(VLOOKUP($A65,'Annex 2 Designated EHV charges'!$A:$P,12,FALSE)=0,"",VLOOKUP($A65,'Annex 2 Designated EHV charges'!$A:$P,12,FALSE)),"")</f>
        <v/>
      </c>
    </row>
    <row r="66" spans="1:8" ht="12.75" customHeight="1" x14ac:dyDescent="0.2">
      <c r="A66" s="97" t="str">
        <f t="array" ref="A66">IFERROR(INDEX('Annex 2 Designated EHV charges'!$A$11:$A$58, MATCH(0, IF(ISBLANK('Annex 2 Designated EHV charges'!$A$11:$A$58),1, COUNTIF(A$4:$A65, 'Annex 2 Designated EHV charges'!$A$11:$A$58)), 0)),"")</f>
        <v/>
      </c>
      <c r="B66" s="97" t="str">
        <f>IF($A66="","",VLOOKUP($A66,'Annex 2 Designated EHV charges'!$A:$O,2,0))</f>
        <v/>
      </c>
      <c r="C66" s="98" t="str">
        <f>IF($A66="","",VLOOKUP($A66,'Annex 2 Designated EHV charges'!$A:$O,3,0))</f>
        <v/>
      </c>
      <c r="D66" s="97" t="str">
        <f>IF($A66="","",VLOOKUP($A66,'Annex 2 Designated EHV charges'!$A:$O,7,0))</f>
        <v/>
      </c>
      <c r="E66" s="102" t="str">
        <f>IFERROR(IF(VLOOKUP($A66,'Annex 2 Designated EHV charges'!$A:$P,9,FALSE)=0,"",VLOOKUP($A66,'Annex 2 Designated EHV charges'!$A:$P,9,FALSE)),"")</f>
        <v/>
      </c>
      <c r="F66" s="103" t="str">
        <f>IFERROR(IF(VLOOKUP($A66,'Annex 2 Designated EHV charges'!$A:$P,10,FALSE)=0,"",VLOOKUP($A66,'Annex 2 Designated EHV charges'!$A:$P,10,FALSE)),"")</f>
        <v/>
      </c>
      <c r="G66" s="104" t="str">
        <f>IFERROR(IF(VLOOKUP($A66,'Annex 2 Designated EHV charges'!$A:$P,11,FALSE)=0,"",VLOOKUP($A66,'Annex 2 Designated EHV charges'!$A:$P,11,FALSE)),"")</f>
        <v/>
      </c>
      <c r="H66" s="104" t="str">
        <f>IFERROR(IF(VLOOKUP($A66,'Annex 2 Designated EHV charges'!$A:$P,12,FALSE)=0,"",VLOOKUP($A66,'Annex 2 Designated EHV charges'!$A:$P,12,FALSE)),"")</f>
        <v/>
      </c>
    </row>
    <row r="67" spans="1:8" ht="12.75" customHeight="1" x14ac:dyDescent="0.2">
      <c r="A67" s="97" t="str">
        <f t="array" ref="A67">IFERROR(INDEX('Annex 2 Designated EHV charges'!$A$11:$A$58, MATCH(0, IF(ISBLANK('Annex 2 Designated EHV charges'!$A$11:$A$58),1, COUNTIF(A$4:$A66, 'Annex 2 Designated EHV charges'!$A$11:$A$58)), 0)),"")</f>
        <v/>
      </c>
      <c r="B67" s="97" t="str">
        <f>IF($A67="","",VLOOKUP($A67,'Annex 2 Designated EHV charges'!$A:$O,2,0))</f>
        <v/>
      </c>
      <c r="C67" s="98" t="str">
        <f>IF($A67="","",VLOOKUP($A67,'Annex 2 Designated EHV charges'!$A:$O,3,0))</f>
        <v/>
      </c>
      <c r="D67" s="97" t="str">
        <f>IF($A67="","",VLOOKUP($A67,'Annex 2 Designated EHV charges'!$A:$O,7,0))</f>
        <v/>
      </c>
      <c r="E67" s="102" t="str">
        <f>IFERROR(IF(VLOOKUP($A67,'Annex 2 Designated EHV charges'!$A:$P,9,FALSE)=0,"",VLOOKUP($A67,'Annex 2 Designated EHV charges'!$A:$P,9,FALSE)),"")</f>
        <v/>
      </c>
      <c r="F67" s="103" t="str">
        <f>IFERROR(IF(VLOOKUP($A67,'Annex 2 Designated EHV charges'!$A:$P,10,FALSE)=0,"",VLOOKUP($A67,'Annex 2 Designated EHV charges'!$A:$P,10,FALSE)),"")</f>
        <v/>
      </c>
      <c r="G67" s="104" t="str">
        <f>IFERROR(IF(VLOOKUP($A67,'Annex 2 Designated EHV charges'!$A:$P,11,FALSE)=0,"",VLOOKUP($A67,'Annex 2 Designated EHV charges'!$A:$P,11,FALSE)),"")</f>
        <v/>
      </c>
      <c r="H67" s="104" t="str">
        <f>IFERROR(IF(VLOOKUP($A67,'Annex 2 Designated EHV charges'!$A:$P,12,FALSE)=0,"",VLOOKUP($A67,'Annex 2 Designated EHV charges'!$A:$P,12,FALSE)),"")</f>
        <v/>
      </c>
    </row>
    <row r="68" spans="1:8" ht="12.75" customHeight="1" x14ac:dyDescent="0.2">
      <c r="A68" s="97" t="str">
        <f t="array" ref="A68">IFERROR(INDEX('Annex 2 Designated EHV charges'!$A$11:$A$58, MATCH(0, IF(ISBLANK('Annex 2 Designated EHV charges'!$A$11:$A$58),1, COUNTIF(A$4:$A67, 'Annex 2 Designated EHV charges'!$A$11:$A$58)), 0)),"")</f>
        <v/>
      </c>
      <c r="B68" s="97" t="str">
        <f>IF($A68="","",VLOOKUP($A68,'Annex 2 Designated EHV charges'!$A:$O,2,0))</f>
        <v/>
      </c>
      <c r="C68" s="98" t="str">
        <f>IF($A68="","",VLOOKUP($A68,'Annex 2 Designated EHV charges'!$A:$O,3,0))</f>
        <v/>
      </c>
      <c r="D68" s="97" t="str">
        <f>IF($A68="","",VLOOKUP($A68,'Annex 2 Designated EHV charges'!$A:$O,7,0))</f>
        <v/>
      </c>
      <c r="E68" s="102" t="str">
        <f>IFERROR(IF(VLOOKUP($A68,'Annex 2 Designated EHV charges'!$A:$P,9,FALSE)=0,"",VLOOKUP($A68,'Annex 2 Designated EHV charges'!$A:$P,9,FALSE)),"")</f>
        <v/>
      </c>
      <c r="F68" s="103" t="str">
        <f>IFERROR(IF(VLOOKUP($A68,'Annex 2 Designated EHV charges'!$A:$P,10,FALSE)=0,"",VLOOKUP($A68,'Annex 2 Designated EHV charges'!$A:$P,10,FALSE)),"")</f>
        <v/>
      </c>
      <c r="G68" s="104" t="str">
        <f>IFERROR(IF(VLOOKUP($A68,'Annex 2 Designated EHV charges'!$A:$P,11,FALSE)=0,"",VLOOKUP($A68,'Annex 2 Designated EHV charges'!$A:$P,11,FALSE)),"")</f>
        <v/>
      </c>
      <c r="H68" s="104" t="str">
        <f>IFERROR(IF(VLOOKUP($A68,'Annex 2 Designated EHV charges'!$A:$P,12,FALSE)=0,"",VLOOKUP($A68,'Annex 2 Designated EHV charges'!$A:$P,12,FALSE)),"")</f>
        <v/>
      </c>
    </row>
    <row r="69" spans="1:8" ht="12.75" customHeight="1" x14ac:dyDescent="0.2">
      <c r="A69" s="97" t="str">
        <f t="array" ref="A69">IFERROR(INDEX('Annex 2 Designated EHV charges'!$A$11:$A$58, MATCH(0, IF(ISBLANK('Annex 2 Designated EHV charges'!$A$11:$A$58),1, COUNTIF(A$4:$A68, 'Annex 2 Designated EHV charges'!$A$11:$A$58)), 0)),"")</f>
        <v/>
      </c>
      <c r="B69" s="97" t="str">
        <f>IF($A69="","",VLOOKUP($A69,'Annex 2 Designated EHV charges'!$A:$O,2,0))</f>
        <v/>
      </c>
      <c r="C69" s="98" t="str">
        <f>IF($A69="","",VLOOKUP($A69,'Annex 2 Designated EHV charges'!$A:$O,3,0))</f>
        <v/>
      </c>
      <c r="D69" s="97" t="str">
        <f>IF($A69="","",VLOOKUP($A69,'Annex 2 Designated EHV charges'!$A:$O,7,0))</f>
        <v/>
      </c>
      <c r="E69" s="102" t="str">
        <f>IFERROR(IF(VLOOKUP($A69,'Annex 2 Designated EHV charges'!$A:$P,9,FALSE)=0,"",VLOOKUP($A69,'Annex 2 Designated EHV charges'!$A:$P,9,FALSE)),"")</f>
        <v/>
      </c>
      <c r="F69" s="103" t="str">
        <f>IFERROR(IF(VLOOKUP($A69,'Annex 2 Designated EHV charges'!$A:$P,10,FALSE)=0,"",VLOOKUP($A69,'Annex 2 Designated EHV charges'!$A:$P,10,FALSE)),"")</f>
        <v/>
      </c>
      <c r="G69" s="104" t="str">
        <f>IFERROR(IF(VLOOKUP($A69,'Annex 2 Designated EHV charges'!$A:$P,11,FALSE)=0,"",VLOOKUP($A69,'Annex 2 Designated EHV charges'!$A:$P,11,FALSE)),"")</f>
        <v/>
      </c>
      <c r="H69" s="104" t="str">
        <f>IFERROR(IF(VLOOKUP($A69,'Annex 2 Designated EHV charges'!$A:$P,12,FALSE)=0,"",VLOOKUP($A69,'Annex 2 Designated EHV charges'!$A:$P,12,FALSE)),"")</f>
        <v/>
      </c>
    </row>
    <row r="70" spans="1:8" ht="12.75" customHeight="1" x14ac:dyDescent="0.2">
      <c r="A70" s="97" t="str">
        <f t="array" ref="A70">IFERROR(INDEX('Annex 2 Designated EHV charges'!$A$11:$A$58, MATCH(0, IF(ISBLANK('Annex 2 Designated EHV charges'!$A$11:$A$58),1, COUNTIF(A$4:$A69, 'Annex 2 Designated EHV charges'!$A$11:$A$58)), 0)),"")</f>
        <v/>
      </c>
      <c r="B70" s="97" t="str">
        <f>IF($A70="","",VLOOKUP($A70,'Annex 2 Designated EHV charges'!$A:$O,2,0))</f>
        <v/>
      </c>
      <c r="C70" s="98" t="str">
        <f>IF($A70="","",VLOOKUP($A70,'Annex 2 Designated EHV charges'!$A:$O,3,0))</f>
        <v/>
      </c>
      <c r="D70" s="97" t="str">
        <f>IF($A70="","",VLOOKUP($A70,'Annex 2 Designated EHV charges'!$A:$O,7,0))</f>
        <v/>
      </c>
      <c r="E70" s="102" t="str">
        <f>IFERROR(IF(VLOOKUP($A70,'Annex 2 Designated EHV charges'!$A:$P,9,FALSE)=0,"",VLOOKUP($A70,'Annex 2 Designated EHV charges'!$A:$P,9,FALSE)),"")</f>
        <v/>
      </c>
      <c r="F70" s="103" t="str">
        <f>IFERROR(IF(VLOOKUP($A70,'Annex 2 Designated EHV charges'!$A:$P,10,FALSE)=0,"",VLOOKUP($A70,'Annex 2 Designated EHV charges'!$A:$P,10,FALSE)),"")</f>
        <v/>
      </c>
      <c r="G70" s="104" t="str">
        <f>IFERROR(IF(VLOOKUP($A70,'Annex 2 Designated EHV charges'!$A:$P,11,FALSE)=0,"",VLOOKUP($A70,'Annex 2 Designated EHV charges'!$A:$P,11,FALSE)),"")</f>
        <v/>
      </c>
      <c r="H70" s="104" t="str">
        <f>IFERROR(IF(VLOOKUP($A70,'Annex 2 Designated EHV charges'!$A:$P,12,FALSE)=0,"",VLOOKUP($A70,'Annex 2 Designated EHV charges'!$A:$P,12,FALSE)),"")</f>
        <v/>
      </c>
    </row>
    <row r="71" spans="1:8" ht="12.75" customHeight="1" x14ac:dyDescent="0.2">
      <c r="A71" s="97" t="str">
        <f t="array" ref="A71">IFERROR(INDEX('Annex 2 Designated EHV charges'!$A$11:$A$58, MATCH(0, IF(ISBLANK('Annex 2 Designated EHV charges'!$A$11:$A$58),1, COUNTIF(A$4:$A70, 'Annex 2 Designated EHV charges'!$A$11:$A$58)), 0)),"")</f>
        <v/>
      </c>
      <c r="B71" s="97" t="str">
        <f>IF($A71="","",VLOOKUP($A71,'Annex 2 Designated EHV charges'!$A:$O,2,0))</f>
        <v/>
      </c>
      <c r="C71" s="98" t="str">
        <f>IF($A71="","",VLOOKUP($A71,'Annex 2 Designated EHV charges'!$A:$O,3,0))</f>
        <v/>
      </c>
      <c r="D71" s="97" t="str">
        <f>IF($A71="","",VLOOKUP($A71,'Annex 2 Designated EHV charges'!$A:$O,7,0))</f>
        <v/>
      </c>
      <c r="E71" s="102" t="str">
        <f>IFERROR(IF(VLOOKUP($A71,'Annex 2 Designated EHV charges'!$A:$P,9,FALSE)=0,"",VLOOKUP($A71,'Annex 2 Designated EHV charges'!$A:$P,9,FALSE)),"")</f>
        <v/>
      </c>
      <c r="F71" s="103" t="str">
        <f>IFERROR(IF(VLOOKUP($A71,'Annex 2 Designated EHV charges'!$A:$P,10,FALSE)=0,"",VLOOKUP($A71,'Annex 2 Designated EHV charges'!$A:$P,10,FALSE)),"")</f>
        <v/>
      </c>
      <c r="G71" s="104" t="str">
        <f>IFERROR(IF(VLOOKUP($A71,'Annex 2 Designated EHV charges'!$A:$P,11,FALSE)=0,"",VLOOKUP($A71,'Annex 2 Designated EHV charges'!$A:$P,11,FALSE)),"")</f>
        <v/>
      </c>
      <c r="H71" s="104" t="str">
        <f>IFERROR(IF(VLOOKUP($A71,'Annex 2 Designated EHV charges'!$A:$P,12,FALSE)=0,"",VLOOKUP($A71,'Annex 2 Designated EHV charges'!$A:$P,12,FALSE)),"")</f>
        <v/>
      </c>
    </row>
    <row r="72" spans="1:8" ht="12.75" customHeight="1" x14ac:dyDescent="0.2">
      <c r="A72" s="97" t="str">
        <f t="array" ref="A72">IFERROR(INDEX('Annex 2 Designated EHV charges'!$A$11:$A$58, MATCH(0, IF(ISBLANK('Annex 2 Designated EHV charges'!$A$11:$A$58),1, COUNTIF(A$4:$A71, 'Annex 2 Designated EHV charges'!$A$11:$A$58)), 0)),"")</f>
        <v/>
      </c>
      <c r="B72" s="97" t="str">
        <f>IF($A72="","",VLOOKUP($A72,'Annex 2 Designated EHV charges'!$A:$O,2,0))</f>
        <v/>
      </c>
      <c r="C72" s="98" t="str">
        <f>IF($A72="","",VLOOKUP($A72,'Annex 2 Designated EHV charges'!$A:$O,3,0))</f>
        <v/>
      </c>
      <c r="D72" s="97" t="str">
        <f>IF($A72="","",VLOOKUP($A72,'Annex 2 Designated EHV charges'!$A:$O,7,0))</f>
        <v/>
      </c>
      <c r="E72" s="102" t="str">
        <f>IFERROR(IF(VLOOKUP($A72,'Annex 2 Designated EHV charges'!$A:$P,9,FALSE)=0,"",VLOOKUP($A72,'Annex 2 Designated EHV charges'!$A:$P,9,FALSE)),"")</f>
        <v/>
      </c>
      <c r="F72" s="103" t="str">
        <f>IFERROR(IF(VLOOKUP($A72,'Annex 2 Designated EHV charges'!$A:$P,10,FALSE)=0,"",VLOOKUP($A72,'Annex 2 Designated EHV charges'!$A:$P,10,FALSE)),"")</f>
        <v/>
      </c>
      <c r="G72" s="104" t="str">
        <f>IFERROR(IF(VLOOKUP($A72,'Annex 2 Designated EHV charges'!$A:$P,11,FALSE)=0,"",VLOOKUP($A72,'Annex 2 Designated EHV charges'!$A:$P,11,FALSE)),"")</f>
        <v/>
      </c>
      <c r="H72" s="104" t="str">
        <f>IFERROR(IF(VLOOKUP($A72,'Annex 2 Designated EHV charges'!$A:$P,12,FALSE)=0,"",VLOOKUP($A72,'Annex 2 Designated EHV charges'!$A:$P,12,FALSE)),"")</f>
        <v/>
      </c>
    </row>
    <row r="73" spans="1:8" ht="12.75" customHeight="1" x14ac:dyDescent="0.2">
      <c r="A73" s="97" t="str">
        <f t="array" ref="A73">IFERROR(INDEX('Annex 2 Designated EHV charges'!$A$11:$A$58, MATCH(0, IF(ISBLANK('Annex 2 Designated EHV charges'!$A$11:$A$58),1, COUNTIF(A$4:$A72, 'Annex 2 Designated EHV charges'!$A$11:$A$58)), 0)),"")</f>
        <v/>
      </c>
      <c r="B73" s="97" t="str">
        <f>IF($A73="","",VLOOKUP($A73,'Annex 2 Designated EHV charges'!$A:$O,2,0))</f>
        <v/>
      </c>
      <c r="C73" s="98" t="str">
        <f>IF($A73="","",VLOOKUP($A73,'Annex 2 Designated EHV charges'!$A:$O,3,0))</f>
        <v/>
      </c>
      <c r="D73" s="97" t="str">
        <f>IF($A73="","",VLOOKUP($A73,'Annex 2 Designated EHV charges'!$A:$O,7,0))</f>
        <v/>
      </c>
      <c r="E73" s="102" t="str">
        <f>IFERROR(IF(VLOOKUP($A73,'Annex 2 Designated EHV charges'!$A:$P,9,FALSE)=0,"",VLOOKUP($A73,'Annex 2 Designated EHV charges'!$A:$P,9,FALSE)),"")</f>
        <v/>
      </c>
      <c r="F73" s="103" t="str">
        <f>IFERROR(IF(VLOOKUP($A73,'Annex 2 Designated EHV charges'!$A:$P,10,FALSE)=0,"",VLOOKUP($A73,'Annex 2 Designated EHV charges'!$A:$P,10,FALSE)),"")</f>
        <v/>
      </c>
      <c r="G73" s="104" t="str">
        <f>IFERROR(IF(VLOOKUP($A73,'Annex 2 Designated EHV charges'!$A:$P,11,FALSE)=0,"",VLOOKUP($A73,'Annex 2 Designated EHV charges'!$A:$P,11,FALSE)),"")</f>
        <v/>
      </c>
      <c r="H73" s="104" t="str">
        <f>IFERROR(IF(VLOOKUP($A73,'Annex 2 Designated EHV charges'!$A:$P,12,FALSE)=0,"",VLOOKUP($A73,'Annex 2 Designated EHV charges'!$A:$P,12,FALSE)),"")</f>
        <v/>
      </c>
    </row>
    <row r="74" spans="1:8" ht="12.75" customHeight="1" x14ac:dyDescent="0.2">
      <c r="A74" s="97" t="str">
        <f t="array" ref="A74">IFERROR(INDEX('Annex 2 Designated EHV charges'!$A$11:$A$58, MATCH(0, IF(ISBLANK('Annex 2 Designated EHV charges'!$A$11:$A$58),1, COUNTIF(A$4:$A73, 'Annex 2 Designated EHV charges'!$A$11:$A$58)), 0)),"")</f>
        <v/>
      </c>
      <c r="B74" s="97" t="str">
        <f>IF($A74="","",VLOOKUP($A74,'Annex 2 Designated EHV charges'!$A:$O,2,0))</f>
        <v/>
      </c>
      <c r="C74" s="98" t="str">
        <f>IF($A74="","",VLOOKUP($A74,'Annex 2 Designated EHV charges'!$A:$O,3,0))</f>
        <v/>
      </c>
      <c r="D74" s="97" t="str">
        <f>IF($A74="","",VLOOKUP($A74,'Annex 2 Designated EHV charges'!$A:$O,7,0))</f>
        <v/>
      </c>
      <c r="E74" s="102" t="str">
        <f>IFERROR(IF(VLOOKUP($A74,'Annex 2 Designated EHV charges'!$A:$P,9,FALSE)=0,"",VLOOKUP($A74,'Annex 2 Designated EHV charges'!$A:$P,9,FALSE)),"")</f>
        <v/>
      </c>
      <c r="F74" s="103" t="str">
        <f>IFERROR(IF(VLOOKUP($A74,'Annex 2 Designated EHV charges'!$A:$P,10,FALSE)=0,"",VLOOKUP($A74,'Annex 2 Designated EHV charges'!$A:$P,10,FALSE)),"")</f>
        <v/>
      </c>
      <c r="G74" s="104" t="str">
        <f>IFERROR(IF(VLOOKUP($A74,'Annex 2 Designated EHV charges'!$A:$P,11,FALSE)=0,"",VLOOKUP($A74,'Annex 2 Designated EHV charges'!$A:$P,11,FALSE)),"")</f>
        <v/>
      </c>
      <c r="H74" s="104" t="str">
        <f>IFERROR(IF(VLOOKUP($A74,'Annex 2 Designated EHV charges'!$A:$P,12,FALSE)=0,"",VLOOKUP($A74,'Annex 2 Designated EHV charges'!$A:$P,12,FALSE)),"")</f>
        <v/>
      </c>
    </row>
    <row r="75" spans="1:8" ht="12.75" customHeight="1" x14ac:dyDescent="0.2">
      <c r="A75" s="97" t="str">
        <f t="array" ref="A75">IFERROR(INDEX('Annex 2 Designated EHV charges'!$A$11:$A$58, MATCH(0, IF(ISBLANK('Annex 2 Designated EHV charges'!$A$11:$A$58),1, COUNTIF(A$4:$A74, 'Annex 2 Designated EHV charges'!$A$11:$A$58)), 0)),"")</f>
        <v/>
      </c>
      <c r="B75" s="97" t="str">
        <f>IF($A75="","",VLOOKUP($A75,'Annex 2 Designated EHV charges'!$A:$O,2,0))</f>
        <v/>
      </c>
      <c r="C75" s="98" t="str">
        <f>IF($A75="","",VLOOKUP($A75,'Annex 2 Designated EHV charges'!$A:$O,3,0))</f>
        <v/>
      </c>
      <c r="D75" s="97" t="str">
        <f>IF($A75="","",VLOOKUP($A75,'Annex 2 Designated EHV charges'!$A:$O,7,0))</f>
        <v/>
      </c>
      <c r="E75" s="102" t="str">
        <f>IFERROR(IF(VLOOKUP($A75,'Annex 2 Designated EHV charges'!$A:$P,9,FALSE)=0,"",VLOOKUP($A75,'Annex 2 Designated EHV charges'!$A:$P,9,FALSE)),"")</f>
        <v/>
      </c>
      <c r="F75" s="103" t="str">
        <f>IFERROR(IF(VLOOKUP($A75,'Annex 2 Designated EHV charges'!$A:$P,10,FALSE)=0,"",VLOOKUP($A75,'Annex 2 Designated EHV charges'!$A:$P,10,FALSE)),"")</f>
        <v/>
      </c>
      <c r="G75" s="104" t="str">
        <f>IFERROR(IF(VLOOKUP($A75,'Annex 2 Designated EHV charges'!$A:$P,11,FALSE)=0,"",VLOOKUP($A75,'Annex 2 Designated EHV charges'!$A:$P,11,FALSE)),"")</f>
        <v/>
      </c>
      <c r="H75" s="104" t="str">
        <f>IFERROR(IF(VLOOKUP($A75,'Annex 2 Designated EHV charges'!$A:$P,12,FALSE)=0,"",VLOOKUP($A75,'Annex 2 Designated EHV charges'!$A:$P,12,FALSE)),"")</f>
        <v/>
      </c>
    </row>
    <row r="76" spans="1:8" ht="12.75" customHeight="1" x14ac:dyDescent="0.2">
      <c r="A76" s="97" t="str">
        <f t="array" ref="A76">IFERROR(INDEX('Annex 2 Designated EHV charges'!$A$11:$A$58, MATCH(0, IF(ISBLANK('Annex 2 Designated EHV charges'!$A$11:$A$58),1, COUNTIF(A$4:$A75, 'Annex 2 Designated EHV charges'!$A$11:$A$58)), 0)),"")</f>
        <v/>
      </c>
      <c r="B76" s="97" t="str">
        <f>IF($A76="","",VLOOKUP($A76,'Annex 2 Designated EHV charges'!$A:$O,2,0))</f>
        <v/>
      </c>
      <c r="C76" s="98" t="str">
        <f>IF($A76="","",VLOOKUP($A76,'Annex 2 Designated EHV charges'!$A:$O,3,0))</f>
        <v/>
      </c>
      <c r="D76" s="97" t="str">
        <f>IF($A76="","",VLOOKUP($A76,'Annex 2 Designated EHV charges'!$A:$O,7,0))</f>
        <v/>
      </c>
      <c r="E76" s="102" t="str">
        <f>IFERROR(IF(VLOOKUP($A76,'Annex 2 Designated EHV charges'!$A:$P,9,FALSE)=0,"",VLOOKUP($A76,'Annex 2 Designated EHV charges'!$A:$P,9,FALSE)),"")</f>
        <v/>
      </c>
      <c r="F76" s="103" t="str">
        <f>IFERROR(IF(VLOOKUP($A76,'Annex 2 Designated EHV charges'!$A:$P,10,FALSE)=0,"",VLOOKUP($A76,'Annex 2 Designated EHV charges'!$A:$P,10,FALSE)),"")</f>
        <v/>
      </c>
      <c r="G76" s="104" t="str">
        <f>IFERROR(IF(VLOOKUP($A76,'Annex 2 Designated EHV charges'!$A:$P,11,FALSE)=0,"",VLOOKUP($A76,'Annex 2 Designated EHV charges'!$A:$P,11,FALSE)),"")</f>
        <v/>
      </c>
      <c r="H76" s="104" t="str">
        <f>IFERROR(IF(VLOOKUP($A76,'Annex 2 Designated EHV charges'!$A:$P,12,FALSE)=0,"",VLOOKUP($A76,'Annex 2 Designated EHV charges'!$A:$P,12,FALSE)),"")</f>
        <v/>
      </c>
    </row>
    <row r="77" spans="1:8" ht="12.75" customHeight="1" x14ac:dyDescent="0.2">
      <c r="A77" s="97" t="str">
        <f t="array" ref="A77">IFERROR(INDEX('Annex 2 Designated EHV charges'!$A$11:$A$58, MATCH(0, IF(ISBLANK('Annex 2 Designated EHV charges'!$A$11:$A$58),1, COUNTIF(A$4:$A76, 'Annex 2 Designated EHV charges'!$A$11:$A$58)), 0)),"")</f>
        <v/>
      </c>
      <c r="B77" s="97" t="str">
        <f>IF($A77="","",VLOOKUP($A77,'Annex 2 Designated EHV charges'!$A:$O,2,0))</f>
        <v/>
      </c>
      <c r="C77" s="98" t="str">
        <f>IF($A77="","",VLOOKUP($A77,'Annex 2 Designated EHV charges'!$A:$O,3,0))</f>
        <v/>
      </c>
      <c r="D77" s="97" t="str">
        <f>IF($A77="","",VLOOKUP($A77,'Annex 2 Designated EHV charges'!$A:$O,7,0))</f>
        <v/>
      </c>
      <c r="E77" s="102" t="str">
        <f>IFERROR(IF(VLOOKUP($A77,'Annex 2 Designated EHV charges'!$A:$P,9,FALSE)=0,"",VLOOKUP($A77,'Annex 2 Designated EHV charges'!$A:$P,9,FALSE)),"")</f>
        <v/>
      </c>
      <c r="F77" s="103" t="str">
        <f>IFERROR(IF(VLOOKUP($A77,'Annex 2 Designated EHV charges'!$A:$P,10,FALSE)=0,"",VLOOKUP($A77,'Annex 2 Designated EHV charges'!$A:$P,10,FALSE)),"")</f>
        <v/>
      </c>
      <c r="G77" s="104" t="str">
        <f>IFERROR(IF(VLOOKUP($A77,'Annex 2 Designated EHV charges'!$A:$P,11,FALSE)=0,"",VLOOKUP($A77,'Annex 2 Designated EHV charges'!$A:$P,11,FALSE)),"")</f>
        <v/>
      </c>
      <c r="H77" s="104" t="str">
        <f>IFERROR(IF(VLOOKUP($A77,'Annex 2 Designated EHV charges'!$A:$P,12,FALSE)=0,"",VLOOKUP($A77,'Annex 2 Designated EHV charges'!$A:$P,12,FALSE)),"")</f>
        <v/>
      </c>
    </row>
    <row r="78" spans="1:8" ht="12.75" customHeight="1" x14ac:dyDescent="0.2">
      <c r="A78" s="97" t="str">
        <f t="array" ref="A78">IFERROR(INDEX('Annex 2 Designated EHV charges'!$A$11:$A$58, MATCH(0, IF(ISBLANK('Annex 2 Designated EHV charges'!$A$11:$A$58),1, COUNTIF(A$4:$A77, 'Annex 2 Designated EHV charges'!$A$11:$A$58)), 0)),"")</f>
        <v/>
      </c>
      <c r="B78" s="97" t="str">
        <f>IF($A78="","",VLOOKUP($A78,'Annex 2 Designated EHV charges'!$A:$O,2,0))</f>
        <v/>
      </c>
      <c r="C78" s="98" t="str">
        <f>IF($A78="","",VLOOKUP($A78,'Annex 2 Designated EHV charges'!$A:$O,3,0))</f>
        <v/>
      </c>
      <c r="D78" s="97" t="str">
        <f>IF($A78="","",VLOOKUP($A78,'Annex 2 Designated EHV charges'!$A:$O,7,0))</f>
        <v/>
      </c>
      <c r="E78" s="102" t="str">
        <f>IFERROR(IF(VLOOKUP($A78,'Annex 2 Designated EHV charges'!$A:$P,9,FALSE)=0,"",VLOOKUP($A78,'Annex 2 Designated EHV charges'!$A:$P,9,FALSE)),"")</f>
        <v/>
      </c>
      <c r="F78" s="103" t="str">
        <f>IFERROR(IF(VLOOKUP($A78,'Annex 2 Designated EHV charges'!$A:$P,10,FALSE)=0,"",VLOOKUP($A78,'Annex 2 Designated EHV charges'!$A:$P,10,FALSE)),"")</f>
        <v/>
      </c>
      <c r="G78" s="104" t="str">
        <f>IFERROR(IF(VLOOKUP($A78,'Annex 2 Designated EHV charges'!$A:$P,11,FALSE)=0,"",VLOOKUP($A78,'Annex 2 Designated EHV charges'!$A:$P,11,FALSE)),"")</f>
        <v/>
      </c>
      <c r="H78" s="104" t="str">
        <f>IFERROR(IF(VLOOKUP($A78,'Annex 2 Designated EHV charges'!$A:$P,12,FALSE)=0,"",VLOOKUP($A78,'Annex 2 Designated EHV charges'!$A:$P,12,FALSE)),"")</f>
        <v/>
      </c>
    </row>
    <row r="79" spans="1:8" ht="12.75" customHeight="1" x14ac:dyDescent="0.2">
      <c r="A79" s="97" t="str">
        <f t="array" ref="A79">IFERROR(INDEX('Annex 2 Designated EHV charges'!$A$11:$A$58, MATCH(0, IF(ISBLANK('Annex 2 Designated EHV charges'!$A$11:$A$58),1, COUNTIF(A$4:$A78, 'Annex 2 Designated EHV charges'!$A$11:$A$58)), 0)),"")</f>
        <v/>
      </c>
      <c r="B79" s="97" t="str">
        <f>IF($A79="","",VLOOKUP($A79,'Annex 2 Designated EHV charges'!$A:$O,2,0))</f>
        <v/>
      </c>
      <c r="C79" s="98" t="str">
        <f>IF($A79="","",VLOOKUP($A79,'Annex 2 Designated EHV charges'!$A:$O,3,0))</f>
        <v/>
      </c>
      <c r="D79" s="97" t="str">
        <f>IF($A79="","",VLOOKUP($A79,'Annex 2 Designated EHV charges'!$A:$O,7,0))</f>
        <v/>
      </c>
      <c r="E79" s="102" t="str">
        <f>IFERROR(IF(VLOOKUP($A79,'Annex 2 Designated EHV charges'!$A:$P,9,FALSE)=0,"",VLOOKUP($A79,'Annex 2 Designated EHV charges'!$A:$P,9,FALSE)),"")</f>
        <v/>
      </c>
      <c r="F79" s="103" t="str">
        <f>IFERROR(IF(VLOOKUP($A79,'Annex 2 Designated EHV charges'!$A:$P,10,FALSE)=0,"",VLOOKUP($A79,'Annex 2 Designated EHV charges'!$A:$P,10,FALSE)),"")</f>
        <v/>
      </c>
      <c r="G79" s="104" t="str">
        <f>IFERROR(IF(VLOOKUP($A79,'Annex 2 Designated EHV charges'!$A:$P,11,FALSE)=0,"",VLOOKUP($A79,'Annex 2 Designated EHV charges'!$A:$P,11,FALSE)),"")</f>
        <v/>
      </c>
      <c r="H79" s="104" t="str">
        <f>IFERROR(IF(VLOOKUP($A79,'Annex 2 Designated EHV charges'!$A:$P,12,FALSE)=0,"",VLOOKUP($A79,'Annex 2 Designated EHV charges'!$A:$P,12,FALSE)),"")</f>
        <v/>
      </c>
    </row>
    <row r="80" spans="1:8" ht="12.75" customHeight="1" x14ac:dyDescent="0.2">
      <c r="A80" s="97" t="str">
        <f t="array" ref="A80">IFERROR(INDEX('Annex 2 Designated EHV charges'!$A$11:$A$58, MATCH(0, IF(ISBLANK('Annex 2 Designated EHV charges'!$A$11:$A$58),1, COUNTIF(A$4:$A79, 'Annex 2 Designated EHV charges'!$A$11:$A$58)), 0)),"")</f>
        <v/>
      </c>
      <c r="B80" s="97" t="str">
        <f>IF($A80="","",VLOOKUP($A80,'Annex 2 Designated EHV charges'!$A:$O,2,0))</f>
        <v/>
      </c>
      <c r="C80" s="98" t="str">
        <f>IF($A80="","",VLOOKUP($A80,'Annex 2 Designated EHV charges'!$A:$O,3,0))</f>
        <v/>
      </c>
      <c r="D80" s="97" t="str">
        <f>IF($A80="","",VLOOKUP($A80,'Annex 2 Designated EHV charges'!$A:$O,7,0))</f>
        <v/>
      </c>
      <c r="E80" s="102" t="str">
        <f>IFERROR(IF(VLOOKUP($A80,'Annex 2 Designated EHV charges'!$A:$P,9,FALSE)=0,"",VLOOKUP($A80,'Annex 2 Designated EHV charges'!$A:$P,9,FALSE)),"")</f>
        <v/>
      </c>
      <c r="F80" s="103" t="str">
        <f>IFERROR(IF(VLOOKUP($A80,'Annex 2 Designated EHV charges'!$A:$P,10,FALSE)=0,"",VLOOKUP($A80,'Annex 2 Designated EHV charges'!$A:$P,10,FALSE)),"")</f>
        <v/>
      </c>
      <c r="G80" s="104" t="str">
        <f>IFERROR(IF(VLOOKUP($A80,'Annex 2 Designated EHV charges'!$A:$P,11,FALSE)=0,"",VLOOKUP($A80,'Annex 2 Designated EHV charges'!$A:$P,11,FALSE)),"")</f>
        <v/>
      </c>
      <c r="H80" s="104" t="str">
        <f>IFERROR(IF(VLOOKUP($A80,'Annex 2 Designated EHV charges'!$A:$P,12,FALSE)=0,"",VLOOKUP($A80,'Annex 2 Designated EHV charges'!$A:$P,12,FALSE)),"")</f>
        <v/>
      </c>
    </row>
    <row r="81" spans="1:8" ht="12.75" customHeight="1" x14ac:dyDescent="0.2">
      <c r="A81" s="97" t="str">
        <f t="array" ref="A81">IFERROR(INDEX('Annex 2 Designated EHV charges'!$A$11:$A$58, MATCH(0, IF(ISBLANK('Annex 2 Designated EHV charges'!$A$11:$A$58),1, COUNTIF(A$4:$A80, 'Annex 2 Designated EHV charges'!$A$11:$A$58)), 0)),"")</f>
        <v/>
      </c>
      <c r="B81" s="97" t="str">
        <f>IF($A81="","",VLOOKUP($A81,'Annex 2 Designated EHV charges'!$A:$O,2,0))</f>
        <v/>
      </c>
      <c r="C81" s="98" t="str">
        <f>IF($A81="","",VLOOKUP($A81,'Annex 2 Designated EHV charges'!$A:$O,3,0))</f>
        <v/>
      </c>
      <c r="D81" s="97" t="str">
        <f>IF($A81="","",VLOOKUP($A81,'Annex 2 Designated EHV charges'!$A:$O,7,0))</f>
        <v/>
      </c>
      <c r="E81" s="102" t="str">
        <f>IFERROR(IF(VLOOKUP($A81,'Annex 2 Designated EHV charges'!$A:$P,9,FALSE)=0,"",VLOOKUP($A81,'Annex 2 Designated EHV charges'!$A:$P,9,FALSE)),"")</f>
        <v/>
      </c>
      <c r="F81" s="103" t="str">
        <f>IFERROR(IF(VLOOKUP($A81,'Annex 2 Designated EHV charges'!$A:$P,10,FALSE)=0,"",VLOOKUP($A81,'Annex 2 Designated EHV charges'!$A:$P,10,FALSE)),"")</f>
        <v/>
      </c>
      <c r="G81" s="104" t="str">
        <f>IFERROR(IF(VLOOKUP($A81,'Annex 2 Designated EHV charges'!$A:$P,11,FALSE)=0,"",VLOOKUP($A81,'Annex 2 Designated EHV charges'!$A:$P,11,FALSE)),"")</f>
        <v/>
      </c>
      <c r="H81" s="104" t="str">
        <f>IFERROR(IF(VLOOKUP($A81,'Annex 2 Designated EHV charges'!$A:$P,12,FALSE)=0,"",VLOOKUP($A81,'Annex 2 Designated EHV charges'!$A:$P,12,FALSE)),"")</f>
        <v/>
      </c>
    </row>
    <row r="82" spans="1:8" ht="12.75" customHeight="1" x14ac:dyDescent="0.2">
      <c r="A82" s="97" t="str">
        <f t="array" ref="A82">IFERROR(INDEX('Annex 2 Designated EHV charges'!$A$11:$A$58, MATCH(0, IF(ISBLANK('Annex 2 Designated EHV charges'!$A$11:$A$58),1, COUNTIF(A$4:$A81, 'Annex 2 Designated EHV charges'!$A$11:$A$58)), 0)),"")</f>
        <v/>
      </c>
      <c r="B82" s="97" t="str">
        <f>IF($A82="","",VLOOKUP($A82,'Annex 2 Designated EHV charges'!$A:$O,2,0))</f>
        <v/>
      </c>
      <c r="C82" s="98" t="str">
        <f>IF($A82="","",VLOOKUP($A82,'Annex 2 Designated EHV charges'!$A:$O,3,0))</f>
        <v/>
      </c>
      <c r="D82" s="97" t="str">
        <f>IF($A82="","",VLOOKUP($A82,'Annex 2 Designated EHV charges'!$A:$O,7,0))</f>
        <v/>
      </c>
      <c r="E82" s="102" t="str">
        <f>IFERROR(IF(VLOOKUP($A82,'Annex 2 Designated EHV charges'!$A:$P,9,FALSE)=0,"",VLOOKUP($A82,'Annex 2 Designated EHV charges'!$A:$P,9,FALSE)),"")</f>
        <v/>
      </c>
      <c r="F82" s="103" t="str">
        <f>IFERROR(IF(VLOOKUP($A82,'Annex 2 Designated EHV charges'!$A:$P,10,FALSE)=0,"",VLOOKUP($A82,'Annex 2 Designated EHV charges'!$A:$P,10,FALSE)),"")</f>
        <v/>
      </c>
      <c r="G82" s="104" t="str">
        <f>IFERROR(IF(VLOOKUP($A82,'Annex 2 Designated EHV charges'!$A:$P,11,FALSE)=0,"",VLOOKUP($A82,'Annex 2 Designated EHV charges'!$A:$P,11,FALSE)),"")</f>
        <v/>
      </c>
      <c r="H82" s="104" t="str">
        <f>IFERROR(IF(VLOOKUP($A82,'Annex 2 Designated EHV charges'!$A:$P,12,FALSE)=0,"",VLOOKUP($A82,'Annex 2 Designated EHV charges'!$A:$P,12,FALSE)),"")</f>
        <v/>
      </c>
    </row>
    <row r="83" spans="1:8" ht="12.75" customHeight="1" x14ac:dyDescent="0.2">
      <c r="A83" s="97" t="str">
        <f t="array" ref="A83">IFERROR(INDEX('Annex 2 Designated EHV charges'!$A$11:$A$58, MATCH(0, IF(ISBLANK('Annex 2 Designated EHV charges'!$A$11:$A$58),1, COUNTIF(A$4:$A82, 'Annex 2 Designated EHV charges'!$A$11:$A$58)), 0)),"")</f>
        <v/>
      </c>
      <c r="B83" s="97" t="str">
        <f>IF($A83="","",VLOOKUP($A83,'Annex 2 Designated EHV charges'!$A:$O,2,0))</f>
        <v/>
      </c>
      <c r="C83" s="98" t="str">
        <f>IF($A83="","",VLOOKUP($A83,'Annex 2 Designated EHV charges'!$A:$O,3,0))</f>
        <v/>
      </c>
      <c r="D83" s="97" t="str">
        <f>IF($A83="","",VLOOKUP($A83,'Annex 2 Designated EHV charges'!$A:$O,7,0))</f>
        <v/>
      </c>
      <c r="E83" s="102" t="str">
        <f>IFERROR(IF(VLOOKUP($A83,'Annex 2 Designated EHV charges'!$A:$P,9,FALSE)=0,"",VLOOKUP($A83,'Annex 2 Designated EHV charges'!$A:$P,9,FALSE)),"")</f>
        <v/>
      </c>
      <c r="F83" s="103" t="str">
        <f>IFERROR(IF(VLOOKUP($A83,'Annex 2 Designated EHV charges'!$A:$P,10,FALSE)=0,"",VLOOKUP($A83,'Annex 2 Designated EHV charges'!$A:$P,10,FALSE)),"")</f>
        <v/>
      </c>
      <c r="G83" s="104" t="str">
        <f>IFERROR(IF(VLOOKUP($A83,'Annex 2 Designated EHV charges'!$A:$P,11,FALSE)=0,"",VLOOKUP($A83,'Annex 2 Designated EHV charges'!$A:$P,11,FALSE)),"")</f>
        <v/>
      </c>
      <c r="H83" s="104" t="str">
        <f>IFERROR(IF(VLOOKUP($A83,'Annex 2 Designated EHV charges'!$A:$P,12,FALSE)=0,"",VLOOKUP($A83,'Annex 2 Designated EHV charges'!$A:$P,12,FALSE)),"")</f>
        <v/>
      </c>
    </row>
    <row r="84" spans="1:8" ht="12.75" customHeight="1" x14ac:dyDescent="0.2">
      <c r="A84" s="97" t="str">
        <f t="array" ref="A84">IFERROR(INDEX('Annex 2 Designated EHV charges'!$A$11:$A$58, MATCH(0, IF(ISBLANK('Annex 2 Designated EHV charges'!$A$11:$A$58),1, COUNTIF(A$4:$A83, 'Annex 2 Designated EHV charges'!$A$11:$A$58)), 0)),"")</f>
        <v/>
      </c>
      <c r="B84" s="97" t="str">
        <f>IF($A84="","",VLOOKUP($A84,'Annex 2 Designated EHV charges'!$A:$O,2,0))</f>
        <v/>
      </c>
      <c r="C84" s="98" t="str">
        <f>IF($A84="","",VLOOKUP($A84,'Annex 2 Designated EHV charges'!$A:$O,3,0))</f>
        <v/>
      </c>
      <c r="D84" s="97" t="str">
        <f>IF($A84="","",VLOOKUP($A84,'Annex 2 Designated EHV charges'!$A:$O,7,0))</f>
        <v/>
      </c>
      <c r="E84" s="102" t="str">
        <f>IFERROR(IF(VLOOKUP($A84,'Annex 2 Designated EHV charges'!$A:$P,9,FALSE)=0,"",VLOOKUP($A84,'Annex 2 Designated EHV charges'!$A:$P,9,FALSE)),"")</f>
        <v/>
      </c>
      <c r="F84" s="103" t="str">
        <f>IFERROR(IF(VLOOKUP($A84,'Annex 2 Designated EHV charges'!$A:$P,10,FALSE)=0,"",VLOOKUP($A84,'Annex 2 Designated EHV charges'!$A:$P,10,FALSE)),"")</f>
        <v/>
      </c>
      <c r="G84" s="104" t="str">
        <f>IFERROR(IF(VLOOKUP($A84,'Annex 2 Designated EHV charges'!$A:$P,11,FALSE)=0,"",VLOOKUP($A84,'Annex 2 Designated EHV charges'!$A:$P,11,FALSE)),"")</f>
        <v/>
      </c>
      <c r="H84" s="104" t="str">
        <f>IFERROR(IF(VLOOKUP($A84,'Annex 2 Designated EHV charges'!$A:$P,12,FALSE)=0,"",VLOOKUP($A84,'Annex 2 Designated EHV charges'!$A:$P,12,FALSE)),"")</f>
        <v/>
      </c>
    </row>
    <row r="85" spans="1:8" ht="12.75" customHeight="1" x14ac:dyDescent="0.2">
      <c r="A85" s="97" t="str">
        <f t="array" ref="A85">IFERROR(INDEX('Annex 2 Designated EHV charges'!$A$11:$A$58, MATCH(0, IF(ISBLANK('Annex 2 Designated EHV charges'!$A$11:$A$58),1, COUNTIF(A$4:$A84, 'Annex 2 Designated EHV charges'!$A$11:$A$58)), 0)),"")</f>
        <v/>
      </c>
      <c r="B85" s="97" t="str">
        <f>IF($A85="","",VLOOKUP($A85,'Annex 2 Designated EHV charges'!$A:$O,2,0))</f>
        <v/>
      </c>
      <c r="C85" s="98" t="str">
        <f>IF($A85="","",VLOOKUP($A85,'Annex 2 Designated EHV charges'!$A:$O,3,0))</f>
        <v/>
      </c>
      <c r="D85" s="97" t="str">
        <f>IF($A85="","",VLOOKUP($A85,'Annex 2 Designated EHV charges'!$A:$O,7,0))</f>
        <v/>
      </c>
      <c r="E85" s="102" t="str">
        <f>IFERROR(IF(VLOOKUP($A85,'Annex 2 Designated EHV charges'!$A:$P,9,FALSE)=0,"",VLOOKUP($A85,'Annex 2 Designated EHV charges'!$A:$P,9,FALSE)),"")</f>
        <v/>
      </c>
      <c r="F85" s="103" t="str">
        <f>IFERROR(IF(VLOOKUP($A85,'Annex 2 Designated EHV charges'!$A:$P,10,FALSE)=0,"",VLOOKUP($A85,'Annex 2 Designated EHV charges'!$A:$P,10,FALSE)),"")</f>
        <v/>
      </c>
      <c r="G85" s="104" t="str">
        <f>IFERROR(IF(VLOOKUP($A85,'Annex 2 Designated EHV charges'!$A:$P,11,FALSE)=0,"",VLOOKUP($A85,'Annex 2 Designated EHV charges'!$A:$P,11,FALSE)),"")</f>
        <v/>
      </c>
      <c r="H85" s="104" t="str">
        <f>IFERROR(IF(VLOOKUP($A85,'Annex 2 Designated EHV charges'!$A:$P,12,FALSE)=0,"",VLOOKUP($A85,'Annex 2 Designated EHV charges'!$A:$P,12,FALSE)),"")</f>
        <v/>
      </c>
    </row>
    <row r="86" spans="1:8" ht="12.75" customHeight="1" x14ac:dyDescent="0.2">
      <c r="A86" s="97" t="str">
        <f t="array" ref="A86">IFERROR(INDEX('Annex 2 Designated EHV charges'!$A$11:$A$58, MATCH(0, IF(ISBLANK('Annex 2 Designated EHV charges'!$A$11:$A$58),1, COUNTIF(A$4:$A85, 'Annex 2 Designated EHV charges'!$A$11:$A$58)), 0)),"")</f>
        <v/>
      </c>
      <c r="B86" s="97" t="str">
        <f>IF($A86="","",VLOOKUP($A86,'Annex 2 Designated EHV charges'!$A:$O,2,0))</f>
        <v/>
      </c>
      <c r="C86" s="98" t="str">
        <f>IF($A86="","",VLOOKUP($A86,'Annex 2 Designated EHV charges'!$A:$O,3,0))</f>
        <v/>
      </c>
      <c r="D86" s="97" t="str">
        <f>IF($A86="","",VLOOKUP($A86,'Annex 2 Designated EHV charges'!$A:$O,7,0))</f>
        <v/>
      </c>
      <c r="E86" s="102" t="str">
        <f>IFERROR(IF(VLOOKUP($A86,'Annex 2 Designated EHV charges'!$A:$P,9,FALSE)=0,"",VLOOKUP($A86,'Annex 2 Designated EHV charges'!$A:$P,9,FALSE)),"")</f>
        <v/>
      </c>
      <c r="F86" s="103" t="str">
        <f>IFERROR(IF(VLOOKUP($A86,'Annex 2 Designated EHV charges'!$A:$P,10,FALSE)=0,"",VLOOKUP($A86,'Annex 2 Designated EHV charges'!$A:$P,10,FALSE)),"")</f>
        <v/>
      </c>
      <c r="G86" s="104" t="str">
        <f>IFERROR(IF(VLOOKUP($A86,'Annex 2 Designated EHV charges'!$A:$P,11,FALSE)=0,"",VLOOKUP($A86,'Annex 2 Designated EHV charges'!$A:$P,11,FALSE)),"")</f>
        <v/>
      </c>
      <c r="H86" s="104" t="str">
        <f>IFERROR(IF(VLOOKUP($A86,'Annex 2 Designated EHV charges'!$A:$P,12,FALSE)=0,"",VLOOKUP($A86,'Annex 2 Designated EHV charges'!$A:$P,12,FALSE)),"")</f>
        <v/>
      </c>
    </row>
    <row r="87" spans="1:8" ht="12.75" customHeight="1" x14ac:dyDescent="0.2">
      <c r="A87" s="97" t="str">
        <f t="array" ref="A87">IFERROR(INDEX('Annex 2 Designated EHV charges'!$A$11:$A$58, MATCH(0, IF(ISBLANK('Annex 2 Designated EHV charges'!$A$11:$A$58),1, COUNTIF(A$4:$A86, 'Annex 2 Designated EHV charges'!$A$11:$A$58)), 0)),"")</f>
        <v/>
      </c>
      <c r="B87" s="97" t="str">
        <f>IF($A87="","",VLOOKUP($A87,'Annex 2 Designated EHV charges'!$A:$O,2,0))</f>
        <v/>
      </c>
      <c r="C87" s="98" t="str">
        <f>IF($A87="","",VLOOKUP($A87,'Annex 2 Designated EHV charges'!$A:$O,3,0))</f>
        <v/>
      </c>
      <c r="D87" s="97" t="str">
        <f>IF($A87="","",VLOOKUP($A87,'Annex 2 Designated EHV charges'!$A:$O,7,0))</f>
        <v/>
      </c>
      <c r="E87" s="102" t="str">
        <f>IFERROR(IF(VLOOKUP($A87,'Annex 2 Designated EHV charges'!$A:$P,9,FALSE)=0,"",VLOOKUP($A87,'Annex 2 Designated EHV charges'!$A:$P,9,FALSE)),"")</f>
        <v/>
      </c>
      <c r="F87" s="103" t="str">
        <f>IFERROR(IF(VLOOKUP($A87,'Annex 2 Designated EHV charges'!$A:$P,10,FALSE)=0,"",VLOOKUP($A87,'Annex 2 Designated EHV charges'!$A:$P,10,FALSE)),"")</f>
        <v/>
      </c>
      <c r="G87" s="104" t="str">
        <f>IFERROR(IF(VLOOKUP($A87,'Annex 2 Designated EHV charges'!$A:$P,11,FALSE)=0,"",VLOOKUP($A87,'Annex 2 Designated EHV charges'!$A:$P,11,FALSE)),"")</f>
        <v/>
      </c>
      <c r="H87" s="104" t="str">
        <f>IFERROR(IF(VLOOKUP($A87,'Annex 2 Designated EHV charges'!$A:$P,12,FALSE)=0,"",VLOOKUP($A87,'Annex 2 Designated EHV charges'!$A:$P,12,FALSE)),"")</f>
        <v/>
      </c>
    </row>
    <row r="88" spans="1:8" ht="12.75" customHeight="1" x14ac:dyDescent="0.2">
      <c r="A88" s="97" t="str">
        <f t="array" ref="A88">IFERROR(INDEX('Annex 2 Designated EHV charges'!$A$11:$A$58, MATCH(0, IF(ISBLANK('Annex 2 Designated EHV charges'!$A$11:$A$58),1, COUNTIF(A$4:$A87, 'Annex 2 Designated EHV charges'!$A$11:$A$58)), 0)),"")</f>
        <v/>
      </c>
      <c r="B88" s="97" t="str">
        <f>IF($A88="","",VLOOKUP($A88,'Annex 2 Designated EHV charges'!$A:$O,2,0))</f>
        <v/>
      </c>
      <c r="C88" s="98" t="str">
        <f>IF($A88="","",VLOOKUP($A88,'Annex 2 Designated EHV charges'!$A:$O,3,0))</f>
        <v/>
      </c>
      <c r="D88" s="97" t="str">
        <f>IF($A88="","",VLOOKUP($A88,'Annex 2 Designated EHV charges'!$A:$O,7,0))</f>
        <v/>
      </c>
      <c r="E88" s="102" t="str">
        <f>IFERROR(IF(VLOOKUP($A88,'Annex 2 Designated EHV charges'!$A:$P,9,FALSE)=0,"",VLOOKUP($A88,'Annex 2 Designated EHV charges'!$A:$P,9,FALSE)),"")</f>
        <v/>
      </c>
      <c r="F88" s="103" t="str">
        <f>IFERROR(IF(VLOOKUP($A88,'Annex 2 Designated EHV charges'!$A:$P,10,FALSE)=0,"",VLOOKUP($A88,'Annex 2 Designated EHV charges'!$A:$P,10,FALSE)),"")</f>
        <v/>
      </c>
      <c r="G88" s="104" t="str">
        <f>IFERROR(IF(VLOOKUP($A88,'Annex 2 Designated EHV charges'!$A:$P,11,FALSE)=0,"",VLOOKUP($A88,'Annex 2 Designated EHV charges'!$A:$P,11,FALSE)),"")</f>
        <v/>
      </c>
      <c r="H88" s="104" t="str">
        <f>IFERROR(IF(VLOOKUP($A88,'Annex 2 Designated EHV charges'!$A:$P,12,FALSE)=0,"",VLOOKUP($A88,'Annex 2 Designated EHV charges'!$A:$P,12,FALSE)),"")</f>
        <v/>
      </c>
    </row>
    <row r="89" spans="1:8" ht="12.75" customHeight="1" x14ac:dyDescent="0.2">
      <c r="A89" s="97" t="str">
        <f t="array" ref="A89">IFERROR(INDEX('Annex 2 Designated EHV charges'!$A$11:$A$58, MATCH(0, IF(ISBLANK('Annex 2 Designated EHV charges'!$A$11:$A$58),1, COUNTIF(A$4:$A88, 'Annex 2 Designated EHV charges'!$A$11:$A$58)), 0)),"")</f>
        <v/>
      </c>
      <c r="B89" s="97" t="str">
        <f>IF($A89="","",VLOOKUP($A89,'Annex 2 Designated EHV charges'!$A:$O,2,0))</f>
        <v/>
      </c>
      <c r="C89" s="98" t="str">
        <f>IF($A89="","",VLOOKUP($A89,'Annex 2 Designated EHV charges'!$A:$O,3,0))</f>
        <v/>
      </c>
      <c r="D89" s="97" t="str">
        <f>IF($A89="","",VLOOKUP($A89,'Annex 2 Designated EHV charges'!$A:$O,7,0))</f>
        <v/>
      </c>
      <c r="E89" s="102" t="str">
        <f>IFERROR(IF(VLOOKUP($A89,'Annex 2 Designated EHV charges'!$A:$P,9,FALSE)=0,"",VLOOKUP($A89,'Annex 2 Designated EHV charges'!$A:$P,9,FALSE)),"")</f>
        <v/>
      </c>
      <c r="F89" s="103" t="str">
        <f>IFERROR(IF(VLOOKUP($A89,'Annex 2 Designated EHV charges'!$A:$P,10,FALSE)=0,"",VLOOKUP($A89,'Annex 2 Designated EHV charges'!$A:$P,10,FALSE)),"")</f>
        <v/>
      </c>
      <c r="G89" s="104" t="str">
        <f>IFERROR(IF(VLOOKUP($A89,'Annex 2 Designated EHV charges'!$A:$P,11,FALSE)=0,"",VLOOKUP($A89,'Annex 2 Designated EHV charges'!$A:$P,11,FALSE)),"")</f>
        <v/>
      </c>
      <c r="H89" s="104" t="str">
        <f>IFERROR(IF(VLOOKUP($A89,'Annex 2 Designated EHV charges'!$A:$P,12,FALSE)=0,"",VLOOKUP($A89,'Annex 2 Designated EHV charges'!$A:$P,12,FALSE)),"")</f>
        <v/>
      </c>
    </row>
    <row r="90" spans="1:8" ht="12.75" customHeight="1" x14ac:dyDescent="0.2">
      <c r="A90" s="97" t="str">
        <f t="array" ref="A90">IFERROR(INDEX('Annex 2 Designated EHV charges'!$A$11:$A$58, MATCH(0, IF(ISBLANK('Annex 2 Designated EHV charges'!$A$11:$A$58),1, COUNTIF(A$4:$A89, 'Annex 2 Designated EHV charges'!$A$11:$A$58)), 0)),"")</f>
        <v/>
      </c>
      <c r="B90" s="97" t="str">
        <f>IF($A90="","",VLOOKUP($A90,'Annex 2 Designated EHV charges'!$A:$O,2,0))</f>
        <v/>
      </c>
      <c r="C90" s="98" t="str">
        <f>IF($A90="","",VLOOKUP($A90,'Annex 2 Designated EHV charges'!$A:$O,3,0))</f>
        <v/>
      </c>
      <c r="D90" s="97" t="str">
        <f>IF($A90="","",VLOOKUP($A90,'Annex 2 Designated EHV charges'!$A:$O,7,0))</f>
        <v/>
      </c>
      <c r="E90" s="102" t="str">
        <f>IFERROR(IF(VLOOKUP($A90,'Annex 2 Designated EHV charges'!$A:$P,9,FALSE)=0,"",VLOOKUP($A90,'Annex 2 Designated EHV charges'!$A:$P,9,FALSE)),"")</f>
        <v/>
      </c>
      <c r="F90" s="103" t="str">
        <f>IFERROR(IF(VLOOKUP($A90,'Annex 2 Designated EHV charges'!$A:$P,10,FALSE)=0,"",VLOOKUP($A90,'Annex 2 Designated EHV charges'!$A:$P,10,FALSE)),"")</f>
        <v/>
      </c>
      <c r="G90" s="104" t="str">
        <f>IFERROR(IF(VLOOKUP($A90,'Annex 2 Designated EHV charges'!$A:$P,11,FALSE)=0,"",VLOOKUP($A90,'Annex 2 Designated EHV charges'!$A:$P,11,FALSE)),"")</f>
        <v/>
      </c>
      <c r="H90" s="104" t="str">
        <f>IFERROR(IF(VLOOKUP($A90,'Annex 2 Designated EHV charges'!$A:$P,12,FALSE)=0,"",VLOOKUP($A90,'Annex 2 Designated EHV charges'!$A:$P,12,FALSE)),"")</f>
        <v/>
      </c>
    </row>
    <row r="91" spans="1:8" ht="12.75" customHeight="1" x14ac:dyDescent="0.2">
      <c r="A91" s="97" t="str">
        <f t="array" ref="A91">IFERROR(INDEX('Annex 2 Designated EHV charges'!$A$11:$A$58, MATCH(0, IF(ISBLANK('Annex 2 Designated EHV charges'!$A$11:$A$58),1, COUNTIF(A$4:$A90, 'Annex 2 Designated EHV charges'!$A$11:$A$58)), 0)),"")</f>
        <v/>
      </c>
      <c r="B91" s="97" t="str">
        <f>IF($A91="","",VLOOKUP($A91,'Annex 2 Designated EHV charges'!$A:$O,2,0))</f>
        <v/>
      </c>
      <c r="C91" s="98" t="str">
        <f>IF($A91="","",VLOOKUP($A91,'Annex 2 Designated EHV charges'!$A:$O,3,0))</f>
        <v/>
      </c>
      <c r="D91" s="97" t="str">
        <f>IF($A91="","",VLOOKUP($A91,'Annex 2 Designated EHV charges'!$A:$O,7,0))</f>
        <v/>
      </c>
      <c r="E91" s="102" t="str">
        <f>IFERROR(IF(VLOOKUP($A91,'Annex 2 Designated EHV charges'!$A:$P,9,FALSE)=0,"",VLOOKUP($A91,'Annex 2 Designated EHV charges'!$A:$P,9,FALSE)),"")</f>
        <v/>
      </c>
      <c r="F91" s="103" t="str">
        <f>IFERROR(IF(VLOOKUP($A91,'Annex 2 Designated EHV charges'!$A:$P,10,FALSE)=0,"",VLOOKUP($A91,'Annex 2 Designated EHV charges'!$A:$P,10,FALSE)),"")</f>
        <v/>
      </c>
      <c r="G91" s="104" t="str">
        <f>IFERROR(IF(VLOOKUP($A91,'Annex 2 Designated EHV charges'!$A:$P,11,FALSE)=0,"",VLOOKUP($A91,'Annex 2 Designated EHV charges'!$A:$P,11,FALSE)),"")</f>
        <v/>
      </c>
      <c r="H91" s="104" t="str">
        <f>IFERROR(IF(VLOOKUP($A91,'Annex 2 Designated EHV charges'!$A:$P,12,FALSE)=0,"",VLOOKUP($A91,'Annex 2 Designated EHV charges'!$A:$P,12,FALSE)),"")</f>
        <v/>
      </c>
    </row>
    <row r="92" spans="1:8" ht="12.75" customHeight="1" x14ac:dyDescent="0.2">
      <c r="A92" s="97" t="str">
        <f t="array" ref="A92">IFERROR(INDEX('Annex 2 Designated EHV charges'!$A$11:$A$58, MATCH(0, IF(ISBLANK('Annex 2 Designated EHV charges'!$A$11:$A$58),1, COUNTIF(A$4:$A91, 'Annex 2 Designated EHV charges'!$A$11:$A$58)), 0)),"")</f>
        <v/>
      </c>
      <c r="B92" s="97" t="str">
        <f>IF($A92="","",VLOOKUP($A92,'Annex 2 Designated EHV charges'!$A:$O,2,0))</f>
        <v/>
      </c>
      <c r="C92" s="98" t="str">
        <f>IF($A92="","",VLOOKUP($A92,'Annex 2 Designated EHV charges'!$A:$O,3,0))</f>
        <v/>
      </c>
      <c r="D92" s="97" t="str">
        <f>IF($A92="","",VLOOKUP($A92,'Annex 2 Designated EHV charges'!$A:$O,7,0))</f>
        <v/>
      </c>
      <c r="E92" s="102" t="str">
        <f>IFERROR(IF(VLOOKUP($A92,'Annex 2 Designated EHV charges'!$A:$P,9,FALSE)=0,"",VLOOKUP($A92,'Annex 2 Designated EHV charges'!$A:$P,9,FALSE)),"")</f>
        <v/>
      </c>
      <c r="F92" s="103" t="str">
        <f>IFERROR(IF(VLOOKUP($A92,'Annex 2 Designated EHV charges'!$A:$P,10,FALSE)=0,"",VLOOKUP($A92,'Annex 2 Designated EHV charges'!$A:$P,10,FALSE)),"")</f>
        <v/>
      </c>
      <c r="G92" s="104" t="str">
        <f>IFERROR(IF(VLOOKUP($A92,'Annex 2 Designated EHV charges'!$A:$P,11,FALSE)=0,"",VLOOKUP($A92,'Annex 2 Designated EHV charges'!$A:$P,11,FALSE)),"")</f>
        <v/>
      </c>
      <c r="H92" s="104" t="str">
        <f>IFERROR(IF(VLOOKUP($A92,'Annex 2 Designated EHV charges'!$A:$P,12,FALSE)=0,"",VLOOKUP($A92,'Annex 2 Designated EHV charges'!$A:$P,12,FALSE)),"")</f>
        <v/>
      </c>
    </row>
    <row r="93" spans="1:8" ht="12.75" customHeight="1" x14ac:dyDescent="0.2">
      <c r="A93" s="97" t="str">
        <f t="array" ref="A93">IFERROR(INDEX('Annex 2 Designated EHV charges'!$A$11:$A$58, MATCH(0, IF(ISBLANK('Annex 2 Designated EHV charges'!$A$11:$A$58),1, COUNTIF(A$4:$A92, 'Annex 2 Designated EHV charges'!$A$11:$A$58)), 0)),"")</f>
        <v/>
      </c>
      <c r="B93" s="97" t="str">
        <f>IF($A93="","",VLOOKUP($A93,'Annex 2 Designated EHV charges'!$A:$O,2,0))</f>
        <v/>
      </c>
      <c r="C93" s="98" t="str">
        <f>IF($A93="","",VLOOKUP($A93,'Annex 2 Designated EHV charges'!$A:$O,3,0))</f>
        <v/>
      </c>
      <c r="D93" s="97" t="str">
        <f>IF($A93="","",VLOOKUP($A93,'Annex 2 Designated EHV charges'!$A:$O,7,0))</f>
        <v/>
      </c>
      <c r="E93" s="102" t="str">
        <f>IFERROR(IF(VLOOKUP($A93,'Annex 2 Designated EHV charges'!$A:$P,9,FALSE)=0,"",VLOOKUP($A93,'Annex 2 Designated EHV charges'!$A:$P,9,FALSE)),"")</f>
        <v/>
      </c>
      <c r="F93" s="103" t="str">
        <f>IFERROR(IF(VLOOKUP($A93,'Annex 2 Designated EHV charges'!$A:$P,10,FALSE)=0,"",VLOOKUP($A93,'Annex 2 Designated EHV charges'!$A:$P,10,FALSE)),"")</f>
        <v/>
      </c>
      <c r="G93" s="104" t="str">
        <f>IFERROR(IF(VLOOKUP($A93,'Annex 2 Designated EHV charges'!$A:$P,11,FALSE)=0,"",VLOOKUP($A93,'Annex 2 Designated EHV charges'!$A:$P,11,FALSE)),"")</f>
        <v/>
      </c>
      <c r="H93" s="104" t="str">
        <f>IFERROR(IF(VLOOKUP($A93,'Annex 2 Designated EHV charges'!$A:$P,12,FALSE)=0,"",VLOOKUP($A93,'Annex 2 Designated EHV charges'!$A:$P,12,FALSE)),"")</f>
        <v/>
      </c>
    </row>
    <row r="94" spans="1:8" ht="12.75" customHeight="1" x14ac:dyDescent="0.2">
      <c r="A94" s="97" t="str">
        <f t="array" ref="A94">IFERROR(INDEX('Annex 2 Designated EHV charges'!$A$11:$A$58, MATCH(0, IF(ISBLANK('Annex 2 Designated EHV charges'!$A$11:$A$58),1, COUNTIF(A$4:$A93, 'Annex 2 Designated EHV charges'!$A$11:$A$58)), 0)),"")</f>
        <v/>
      </c>
      <c r="B94" s="97" t="str">
        <f>IF($A94="","",VLOOKUP($A94,'Annex 2 Designated EHV charges'!$A:$O,2,0))</f>
        <v/>
      </c>
      <c r="C94" s="98" t="str">
        <f>IF($A94="","",VLOOKUP($A94,'Annex 2 Designated EHV charges'!$A:$O,3,0))</f>
        <v/>
      </c>
      <c r="D94" s="97" t="str">
        <f>IF($A94="","",VLOOKUP($A94,'Annex 2 Designated EHV charges'!$A:$O,7,0))</f>
        <v/>
      </c>
      <c r="E94" s="102" t="str">
        <f>IFERROR(IF(VLOOKUP($A94,'Annex 2 Designated EHV charges'!$A:$P,9,FALSE)=0,"",VLOOKUP($A94,'Annex 2 Designated EHV charges'!$A:$P,9,FALSE)),"")</f>
        <v/>
      </c>
      <c r="F94" s="103" t="str">
        <f>IFERROR(IF(VLOOKUP($A94,'Annex 2 Designated EHV charges'!$A:$P,10,FALSE)=0,"",VLOOKUP($A94,'Annex 2 Designated EHV charges'!$A:$P,10,FALSE)),"")</f>
        <v/>
      </c>
      <c r="G94" s="104" t="str">
        <f>IFERROR(IF(VLOOKUP($A94,'Annex 2 Designated EHV charges'!$A:$P,11,FALSE)=0,"",VLOOKUP($A94,'Annex 2 Designated EHV charges'!$A:$P,11,FALSE)),"")</f>
        <v/>
      </c>
      <c r="H94" s="104" t="str">
        <f>IFERROR(IF(VLOOKUP($A94,'Annex 2 Designated EHV charges'!$A:$P,12,FALSE)=0,"",VLOOKUP($A94,'Annex 2 Designated EHV charges'!$A:$P,12,FALSE)),"")</f>
        <v/>
      </c>
    </row>
    <row r="95" spans="1:8" ht="12.75" customHeight="1" x14ac:dyDescent="0.2">
      <c r="A95" s="97" t="str">
        <f t="array" ref="A95">IFERROR(INDEX('Annex 2 Designated EHV charges'!$A$11:$A$58, MATCH(0, IF(ISBLANK('Annex 2 Designated EHV charges'!$A$11:$A$58),1, COUNTIF(A$4:$A94, 'Annex 2 Designated EHV charges'!$A$11:$A$58)), 0)),"")</f>
        <v/>
      </c>
      <c r="B95" s="97" t="str">
        <f>IF($A95="","",VLOOKUP($A95,'Annex 2 Designated EHV charges'!$A:$O,2,0))</f>
        <v/>
      </c>
      <c r="C95" s="98" t="str">
        <f>IF($A95="","",VLOOKUP($A95,'Annex 2 Designated EHV charges'!$A:$O,3,0))</f>
        <v/>
      </c>
      <c r="D95" s="97" t="str">
        <f>IF($A95="","",VLOOKUP($A95,'Annex 2 Designated EHV charges'!$A:$O,7,0))</f>
        <v/>
      </c>
      <c r="E95" s="102" t="str">
        <f>IFERROR(IF(VLOOKUP($A95,'Annex 2 Designated EHV charges'!$A:$P,9,FALSE)=0,"",VLOOKUP($A95,'Annex 2 Designated EHV charges'!$A:$P,9,FALSE)),"")</f>
        <v/>
      </c>
      <c r="F95" s="103" t="str">
        <f>IFERROR(IF(VLOOKUP($A95,'Annex 2 Designated EHV charges'!$A:$P,10,FALSE)=0,"",VLOOKUP($A95,'Annex 2 Designated EHV charges'!$A:$P,10,FALSE)),"")</f>
        <v/>
      </c>
      <c r="G95" s="104" t="str">
        <f>IFERROR(IF(VLOOKUP($A95,'Annex 2 Designated EHV charges'!$A:$P,11,FALSE)=0,"",VLOOKUP($A95,'Annex 2 Designated EHV charges'!$A:$P,11,FALSE)),"")</f>
        <v/>
      </c>
      <c r="H95" s="104" t="str">
        <f>IFERROR(IF(VLOOKUP($A95,'Annex 2 Designated EHV charges'!$A:$P,12,FALSE)=0,"",VLOOKUP($A95,'Annex 2 Designated EHV charges'!$A:$P,12,FALSE)),"")</f>
        <v/>
      </c>
    </row>
    <row r="96" spans="1:8" ht="12.75" customHeight="1" x14ac:dyDescent="0.2">
      <c r="A96" s="97" t="str">
        <f t="array" ref="A96">IFERROR(INDEX('Annex 2 Designated EHV charges'!$A$11:$A$58, MATCH(0, IF(ISBLANK('Annex 2 Designated EHV charges'!$A$11:$A$58),1, COUNTIF(A$4:$A95, 'Annex 2 Designated EHV charges'!$A$11:$A$58)), 0)),"")</f>
        <v/>
      </c>
      <c r="B96" s="97" t="str">
        <f>IF($A96="","",VLOOKUP($A96,'Annex 2 Designated EHV charges'!$A:$O,2,0))</f>
        <v/>
      </c>
      <c r="C96" s="98" t="str">
        <f>IF($A96="","",VLOOKUP($A96,'Annex 2 Designated EHV charges'!$A:$O,3,0))</f>
        <v/>
      </c>
      <c r="D96" s="97" t="str">
        <f>IF($A96="","",VLOOKUP($A96,'Annex 2 Designated EHV charges'!$A:$O,7,0))</f>
        <v/>
      </c>
      <c r="E96" s="102" t="str">
        <f>IFERROR(IF(VLOOKUP($A96,'Annex 2 Designated EHV charges'!$A:$P,9,FALSE)=0,"",VLOOKUP($A96,'Annex 2 Designated EHV charges'!$A:$P,9,FALSE)),"")</f>
        <v/>
      </c>
      <c r="F96" s="103" t="str">
        <f>IFERROR(IF(VLOOKUP($A96,'Annex 2 Designated EHV charges'!$A:$P,10,FALSE)=0,"",VLOOKUP($A96,'Annex 2 Designated EHV charges'!$A:$P,10,FALSE)),"")</f>
        <v/>
      </c>
      <c r="G96" s="104" t="str">
        <f>IFERROR(IF(VLOOKUP($A96,'Annex 2 Designated EHV charges'!$A:$P,11,FALSE)=0,"",VLOOKUP($A96,'Annex 2 Designated EHV charges'!$A:$P,11,FALSE)),"")</f>
        <v/>
      </c>
      <c r="H96" s="104" t="str">
        <f>IFERROR(IF(VLOOKUP($A96,'Annex 2 Designated EHV charges'!$A:$P,12,FALSE)=0,"",VLOOKUP($A96,'Annex 2 Designated EHV charges'!$A:$P,12,FALSE)),"")</f>
        <v/>
      </c>
    </row>
    <row r="97" spans="1:8" ht="12.75" customHeight="1" x14ac:dyDescent="0.2">
      <c r="A97" s="97" t="str">
        <f t="array" ref="A97">IFERROR(INDEX('Annex 2 Designated EHV charges'!$A$11:$A$58, MATCH(0, IF(ISBLANK('Annex 2 Designated EHV charges'!$A$11:$A$58),1, COUNTIF(A$4:$A96, 'Annex 2 Designated EHV charges'!$A$11:$A$58)), 0)),"")</f>
        <v/>
      </c>
      <c r="B97" s="97" t="str">
        <f>IF($A97="","",VLOOKUP($A97,'Annex 2 Designated EHV charges'!$A:$O,2,0))</f>
        <v/>
      </c>
      <c r="C97" s="98" t="str">
        <f>IF($A97="","",VLOOKUP($A97,'Annex 2 Designated EHV charges'!$A:$O,3,0))</f>
        <v/>
      </c>
      <c r="D97" s="97" t="str">
        <f>IF($A97="","",VLOOKUP($A97,'Annex 2 Designated EHV charges'!$A:$O,7,0))</f>
        <v/>
      </c>
      <c r="E97" s="102" t="str">
        <f>IFERROR(IF(VLOOKUP($A97,'Annex 2 Designated EHV charges'!$A:$P,9,FALSE)=0,"",VLOOKUP($A97,'Annex 2 Designated EHV charges'!$A:$P,9,FALSE)),"")</f>
        <v/>
      </c>
      <c r="F97" s="103" t="str">
        <f>IFERROR(IF(VLOOKUP($A97,'Annex 2 Designated EHV charges'!$A:$P,10,FALSE)=0,"",VLOOKUP($A97,'Annex 2 Designated EHV charges'!$A:$P,10,FALSE)),"")</f>
        <v/>
      </c>
      <c r="G97" s="104" t="str">
        <f>IFERROR(IF(VLOOKUP($A97,'Annex 2 Designated EHV charges'!$A:$P,11,FALSE)=0,"",VLOOKUP($A97,'Annex 2 Designated EHV charges'!$A:$P,11,FALSE)),"")</f>
        <v/>
      </c>
      <c r="H97" s="104" t="str">
        <f>IFERROR(IF(VLOOKUP($A97,'Annex 2 Designated EHV charges'!$A:$P,12,FALSE)=0,"",VLOOKUP($A97,'Annex 2 Designated EHV charges'!$A:$P,12,FALSE)),"")</f>
        <v/>
      </c>
    </row>
    <row r="98" spans="1:8" ht="12.75" customHeight="1" x14ac:dyDescent="0.2">
      <c r="A98" s="97" t="str">
        <f t="array" ref="A98">IFERROR(INDEX('Annex 2 Designated EHV charges'!$A$11:$A$58, MATCH(0, IF(ISBLANK('Annex 2 Designated EHV charges'!$A$11:$A$58),1, COUNTIF(A$4:$A97, 'Annex 2 Designated EHV charges'!$A$11:$A$58)), 0)),"")</f>
        <v/>
      </c>
      <c r="B98" s="97" t="str">
        <f>IF($A98="","",VLOOKUP($A98,'Annex 2 Designated EHV charges'!$A:$O,2,0))</f>
        <v/>
      </c>
      <c r="C98" s="98" t="str">
        <f>IF($A98="","",VLOOKUP($A98,'Annex 2 Designated EHV charges'!$A:$O,3,0))</f>
        <v/>
      </c>
      <c r="D98" s="97" t="str">
        <f>IF($A98="","",VLOOKUP($A98,'Annex 2 Designated EHV charges'!$A:$O,7,0))</f>
        <v/>
      </c>
      <c r="E98" s="102" t="str">
        <f>IFERROR(IF(VLOOKUP($A98,'Annex 2 Designated EHV charges'!$A:$P,9,FALSE)=0,"",VLOOKUP($A98,'Annex 2 Designated EHV charges'!$A:$P,9,FALSE)),"")</f>
        <v/>
      </c>
      <c r="F98" s="103" t="str">
        <f>IFERROR(IF(VLOOKUP($A98,'Annex 2 Designated EHV charges'!$A:$P,10,FALSE)=0,"",VLOOKUP($A98,'Annex 2 Designated EHV charges'!$A:$P,10,FALSE)),"")</f>
        <v/>
      </c>
      <c r="G98" s="104" t="str">
        <f>IFERROR(IF(VLOOKUP($A98,'Annex 2 Designated EHV charges'!$A:$P,11,FALSE)=0,"",VLOOKUP($A98,'Annex 2 Designated EHV charges'!$A:$P,11,FALSE)),"")</f>
        <v/>
      </c>
      <c r="H98" s="104" t="str">
        <f>IFERROR(IF(VLOOKUP($A98,'Annex 2 Designated EHV charges'!$A:$P,12,FALSE)=0,"",VLOOKUP($A98,'Annex 2 Designated EHV charges'!$A:$P,12,FALSE)),"")</f>
        <v/>
      </c>
    </row>
    <row r="99" spans="1:8" ht="12.75" customHeight="1" x14ac:dyDescent="0.2">
      <c r="A99" s="97" t="str">
        <f t="array" ref="A99">IFERROR(INDEX('Annex 2 Designated EHV charges'!$A$11:$A$58, MATCH(0, IF(ISBLANK('Annex 2 Designated EHV charges'!$A$11:$A$58),1, COUNTIF(A$4:$A98, 'Annex 2 Designated EHV charges'!$A$11:$A$58)), 0)),"")</f>
        <v/>
      </c>
      <c r="B99" s="97" t="str">
        <f>IF($A99="","",VLOOKUP($A99,'Annex 2 Designated EHV charges'!$A:$O,2,0))</f>
        <v/>
      </c>
      <c r="C99" s="98" t="str">
        <f>IF($A99="","",VLOOKUP($A99,'Annex 2 Designated EHV charges'!$A:$O,3,0))</f>
        <v/>
      </c>
      <c r="D99" s="97" t="str">
        <f>IF($A99="","",VLOOKUP($A99,'Annex 2 Designated EHV charges'!$A:$O,7,0))</f>
        <v/>
      </c>
      <c r="E99" s="102" t="str">
        <f>IFERROR(IF(VLOOKUP($A99,'Annex 2 Designated EHV charges'!$A:$P,9,FALSE)=0,"",VLOOKUP($A99,'Annex 2 Designated EHV charges'!$A:$P,9,FALSE)),"")</f>
        <v/>
      </c>
      <c r="F99" s="103" t="str">
        <f>IFERROR(IF(VLOOKUP($A99,'Annex 2 Designated EHV charges'!$A:$P,10,FALSE)=0,"",VLOOKUP($A99,'Annex 2 Designated EHV charges'!$A:$P,10,FALSE)),"")</f>
        <v/>
      </c>
      <c r="G99" s="104" t="str">
        <f>IFERROR(IF(VLOOKUP($A99,'Annex 2 Designated EHV charges'!$A:$P,11,FALSE)=0,"",VLOOKUP($A99,'Annex 2 Designated EHV charges'!$A:$P,11,FALSE)),"")</f>
        <v/>
      </c>
      <c r="H99" s="104" t="str">
        <f>IFERROR(IF(VLOOKUP($A99,'Annex 2 Designated EHV charges'!$A:$P,12,FALSE)=0,"",VLOOKUP($A99,'Annex 2 Designated EHV charges'!$A:$P,12,FALSE)),"")</f>
        <v/>
      </c>
    </row>
    <row r="100" spans="1:8" ht="12.75" customHeight="1" x14ac:dyDescent="0.2">
      <c r="A100" s="97" t="str">
        <f t="array" ref="A100">IFERROR(INDEX('Annex 2 Designated EHV charges'!$A$11:$A$58, MATCH(0, IF(ISBLANK('Annex 2 Designated EHV charges'!$A$11:$A$58),1, COUNTIF(A$4:$A99, 'Annex 2 Designated EHV charges'!$A$11:$A$58)), 0)),"")</f>
        <v/>
      </c>
      <c r="B100" s="97" t="str">
        <f>IF($A100="","",VLOOKUP($A100,'Annex 2 Designated EHV charges'!$A:$O,2,0))</f>
        <v/>
      </c>
      <c r="C100" s="98" t="str">
        <f>IF($A100="","",VLOOKUP($A100,'Annex 2 Designated EHV charges'!$A:$O,3,0))</f>
        <v/>
      </c>
      <c r="D100" s="97" t="str">
        <f>IF($A100="","",VLOOKUP($A100,'Annex 2 Designated EHV charges'!$A:$O,7,0))</f>
        <v/>
      </c>
      <c r="E100" s="102" t="str">
        <f>IFERROR(IF(VLOOKUP($A100,'Annex 2 Designated EHV charges'!$A:$P,9,FALSE)=0,"",VLOOKUP($A100,'Annex 2 Designated EHV charges'!$A:$P,9,FALSE)),"")</f>
        <v/>
      </c>
      <c r="F100" s="103" t="str">
        <f>IFERROR(IF(VLOOKUP($A100,'Annex 2 Designated EHV charges'!$A:$P,10,FALSE)=0,"",VLOOKUP($A100,'Annex 2 Designated EHV charges'!$A:$P,10,FALSE)),"")</f>
        <v/>
      </c>
      <c r="G100" s="104" t="str">
        <f>IFERROR(IF(VLOOKUP($A100,'Annex 2 Designated EHV charges'!$A:$P,11,FALSE)=0,"",VLOOKUP($A100,'Annex 2 Designated EHV charges'!$A:$P,11,FALSE)),"")</f>
        <v/>
      </c>
      <c r="H100" s="104" t="str">
        <f>IFERROR(IF(VLOOKUP($A100,'Annex 2 Designated EHV charges'!$A:$P,12,FALSE)=0,"",VLOOKUP($A100,'Annex 2 Designated EHV charges'!$A:$P,12,FALSE)),"")</f>
        <v/>
      </c>
    </row>
    <row r="101" spans="1:8" ht="12.75" customHeight="1" x14ac:dyDescent="0.2">
      <c r="A101" s="97" t="str">
        <f t="array" ref="A101">IFERROR(INDEX('Annex 2 Designated EHV charges'!$A$11:$A$58, MATCH(0, IF(ISBLANK('Annex 2 Designated EHV charges'!$A$11:$A$58),1, COUNTIF(A$4:$A100, 'Annex 2 Designated EHV charges'!$A$11:$A$58)), 0)),"")</f>
        <v/>
      </c>
      <c r="B101" s="97" t="str">
        <f>IF($A101="","",VLOOKUP($A101,'Annex 2 Designated EHV charges'!$A:$O,2,0))</f>
        <v/>
      </c>
      <c r="C101" s="98" t="str">
        <f>IF($A101="","",VLOOKUP($A101,'Annex 2 Designated EHV charges'!$A:$O,3,0))</f>
        <v/>
      </c>
      <c r="D101" s="97" t="str">
        <f>IF($A101="","",VLOOKUP($A101,'Annex 2 Designated EHV charges'!$A:$O,7,0))</f>
        <v/>
      </c>
      <c r="E101" s="102" t="str">
        <f>IFERROR(IF(VLOOKUP($A101,'Annex 2 Designated EHV charges'!$A:$P,9,FALSE)=0,"",VLOOKUP($A101,'Annex 2 Designated EHV charges'!$A:$P,9,FALSE)),"")</f>
        <v/>
      </c>
      <c r="F101" s="103" t="str">
        <f>IFERROR(IF(VLOOKUP($A101,'Annex 2 Designated EHV charges'!$A:$P,10,FALSE)=0,"",VLOOKUP($A101,'Annex 2 Designated EHV charges'!$A:$P,10,FALSE)),"")</f>
        <v/>
      </c>
      <c r="G101" s="104" t="str">
        <f>IFERROR(IF(VLOOKUP($A101,'Annex 2 Designated EHV charges'!$A:$P,11,FALSE)=0,"",VLOOKUP($A101,'Annex 2 Designated EHV charges'!$A:$P,11,FALSE)),"")</f>
        <v/>
      </c>
      <c r="H101" s="104" t="str">
        <f>IFERROR(IF(VLOOKUP($A101,'Annex 2 Designated EHV charges'!$A:$P,12,FALSE)=0,"",VLOOKUP($A101,'Annex 2 Designated EHV charges'!$A:$P,12,FALSE)),"")</f>
        <v/>
      </c>
    </row>
    <row r="102" spans="1:8" ht="12.75" customHeight="1" x14ac:dyDescent="0.2">
      <c r="A102" s="97" t="str">
        <f t="array" ref="A102">IFERROR(INDEX('Annex 2 Designated EHV charges'!$A$11:$A$58, MATCH(0, IF(ISBLANK('Annex 2 Designated EHV charges'!$A$11:$A$58),1, COUNTIF(A$4:$A101, 'Annex 2 Designated EHV charges'!$A$11:$A$58)), 0)),"")</f>
        <v/>
      </c>
      <c r="B102" s="97" t="str">
        <f>IF($A102="","",VLOOKUP($A102,'Annex 2 Designated EHV charges'!$A:$O,2,0))</f>
        <v/>
      </c>
      <c r="C102" s="98" t="str">
        <f>IF($A102="","",VLOOKUP($A102,'Annex 2 Designated EHV charges'!$A:$O,3,0))</f>
        <v/>
      </c>
      <c r="D102" s="97" t="str">
        <f>IF($A102="","",VLOOKUP($A102,'Annex 2 Designated EHV charges'!$A:$O,7,0))</f>
        <v/>
      </c>
      <c r="E102" s="102" t="str">
        <f>IFERROR(IF(VLOOKUP($A102,'Annex 2 Designated EHV charges'!$A:$P,9,FALSE)=0,"",VLOOKUP($A102,'Annex 2 Designated EHV charges'!$A:$P,9,FALSE)),"")</f>
        <v/>
      </c>
      <c r="F102" s="103" t="str">
        <f>IFERROR(IF(VLOOKUP($A102,'Annex 2 Designated EHV charges'!$A:$P,10,FALSE)=0,"",VLOOKUP($A102,'Annex 2 Designated EHV charges'!$A:$P,10,FALSE)),"")</f>
        <v/>
      </c>
      <c r="G102" s="104" t="str">
        <f>IFERROR(IF(VLOOKUP($A102,'Annex 2 Designated EHV charges'!$A:$P,11,FALSE)=0,"",VLOOKUP($A102,'Annex 2 Designated EHV charges'!$A:$P,11,FALSE)),"")</f>
        <v/>
      </c>
      <c r="H102" s="104" t="str">
        <f>IFERROR(IF(VLOOKUP($A102,'Annex 2 Designated EHV charges'!$A:$P,12,FALSE)=0,"",VLOOKUP($A102,'Annex 2 Designated EHV charges'!$A:$P,12,FALSE)),"")</f>
        <v/>
      </c>
    </row>
    <row r="103" spans="1:8" ht="12.75" customHeight="1" x14ac:dyDescent="0.2">
      <c r="A103" s="97" t="str">
        <f t="array" ref="A103">IFERROR(INDEX('Annex 2 Designated EHV charges'!$A$11:$A$58, MATCH(0, IF(ISBLANK('Annex 2 Designated EHV charges'!$A$11:$A$58),1, COUNTIF(A$4:$A102, 'Annex 2 Designated EHV charges'!$A$11:$A$58)), 0)),"")</f>
        <v/>
      </c>
      <c r="B103" s="97" t="str">
        <f>IF($A103="","",VLOOKUP($A103,'Annex 2 Designated EHV charges'!$A:$O,2,0))</f>
        <v/>
      </c>
      <c r="C103" s="98" t="str">
        <f>IF($A103="","",VLOOKUP($A103,'Annex 2 Designated EHV charges'!$A:$O,3,0))</f>
        <v/>
      </c>
      <c r="D103" s="97" t="str">
        <f>IF($A103="","",VLOOKUP($A103,'Annex 2 Designated EHV charges'!$A:$O,7,0))</f>
        <v/>
      </c>
      <c r="E103" s="102" t="str">
        <f>IFERROR(IF(VLOOKUP($A103,'Annex 2 Designated EHV charges'!$A:$P,9,FALSE)=0,"",VLOOKUP($A103,'Annex 2 Designated EHV charges'!$A:$P,9,FALSE)),"")</f>
        <v/>
      </c>
      <c r="F103" s="103" t="str">
        <f>IFERROR(IF(VLOOKUP($A103,'Annex 2 Designated EHV charges'!$A:$P,10,FALSE)=0,"",VLOOKUP($A103,'Annex 2 Designated EHV charges'!$A:$P,10,FALSE)),"")</f>
        <v/>
      </c>
      <c r="G103" s="104" t="str">
        <f>IFERROR(IF(VLOOKUP($A103,'Annex 2 Designated EHV charges'!$A:$P,11,FALSE)=0,"",VLOOKUP($A103,'Annex 2 Designated EHV charges'!$A:$P,11,FALSE)),"")</f>
        <v/>
      </c>
      <c r="H103" s="104" t="str">
        <f>IFERROR(IF(VLOOKUP($A103,'Annex 2 Designated EHV charges'!$A:$P,12,FALSE)=0,"",VLOOKUP($A103,'Annex 2 Designated EHV charges'!$A:$P,12,FALSE)),"")</f>
        <v/>
      </c>
    </row>
    <row r="104" spans="1:8" ht="12.75" customHeight="1" x14ac:dyDescent="0.2">
      <c r="A104" s="97" t="str">
        <f t="array" ref="A104">IFERROR(INDEX('Annex 2 Designated EHV charges'!$A$11:$A$58, MATCH(0, IF(ISBLANK('Annex 2 Designated EHV charges'!$A$11:$A$58),1, COUNTIF(A$4:$A103, 'Annex 2 Designated EHV charges'!$A$11:$A$58)), 0)),"")</f>
        <v/>
      </c>
      <c r="B104" s="97" t="str">
        <f>IF($A104="","",VLOOKUP($A104,'Annex 2 Designated EHV charges'!$A:$O,2,0))</f>
        <v/>
      </c>
      <c r="C104" s="98" t="str">
        <f>IF($A104="","",VLOOKUP($A104,'Annex 2 Designated EHV charges'!$A:$O,3,0))</f>
        <v/>
      </c>
      <c r="D104" s="97" t="str">
        <f>IF($A104="","",VLOOKUP($A104,'Annex 2 Designated EHV charges'!$A:$O,7,0))</f>
        <v/>
      </c>
      <c r="E104" s="102" t="str">
        <f>IFERROR(IF(VLOOKUP($A104,'Annex 2 Designated EHV charges'!$A:$P,9,FALSE)=0,"",VLOOKUP($A104,'Annex 2 Designated EHV charges'!$A:$P,9,FALSE)),"")</f>
        <v/>
      </c>
      <c r="F104" s="103" t="str">
        <f>IFERROR(IF(VLOOKUP($A104,'Annex 2 Designated EHV charges'!$A:$P,10,FALSE)=0,"",VLOOKUP($A104,'Annex 2 Designated EHV charges'!$A:$P,10,FALSE)),"")</f>
        <v/>
      </c>
      <c r="G104" s="104" t="str">
        <f>IFERROR(IF(VLOOKUP($A104,'Annex 2 Designated EHV charges'!$A:$P,11,FALSE)=0,"",VLOOKUP($A104,'Annex 2 Designated EHV charges'!$A:$P,11,FALSE)),"")</f>
        <v/>
      </c>
      <c r="H104" s="104" t="str">
        <f>IFERROR(IF(VLOOKUP($A104,'Annex 2 Designated EHV charges'!$A:$P,12,FALSE)=0,"",VLOOKUP($A104,'Annex 2 Designated EHV charges'!$A:$P,12,FALSE)),"")</f>
        <v/>
      </c>
    </row>
    <row r="105" spans="1:8" ht="12.75" customHeight="1" x14ac:dyDescent="0.2">
      <c r="A105" s="97" t="str">
        <f t="array" ref="A105">IFERROR(INDEX('Annex 2 Designated EHV charges'!$A$11:$A$58, MATCH(0, IF(ISBLANK('Annex 2 Designated EHV charges'!$A$11:$A$58),1, COUNTIF(A$4:$A104, 'Annex 2 Designated EHV charges'!$A$11:$A$58)), 0)),"")</f>
        <v/>
      </c>
      <c r="B105" s="97" t="str">
        <f>IF($A105="","",VLOOKUP($A105,'Annex 2 Designated EHV charges'!$A:$O,2,0))</f>
        <v/>
      </c>
      <c r="C105" s="98" t="str">
        <f>IF($A105="","",VLOOKUP($A105,'Annex 2 Designated EHV charges'!$A:$O,3,0))</f>
        <v/>
      </c>
      <c r="D105" s="97" t="str">
        <f>IF($A105="","",VLOOKUP($A105,'Annex 2 Designated EHV charges'!$A:$O,7,0))</f>
        <v/>
      </c>
      <c r="E105" s="102" t="str">
        <f>IFERROR(IF(VLOOKUP($A105,'Annex 2 Designated EHV charges'!$A:$P,9,FALSE)=0,"",VLOOKUP($A105,'Annex 2 Designated EHV charges'!$A:$P,9,FALSE)),"")</f>
        <v/>
      </c>
      <c r="F105" s="103" t="str">
        <f>IFERROR(IF(VLOOKUP($A105,'Annex 2 Designated EHV charges'!$A:$P,10,FALSE)=0,"",VLOOKUP($A105,'Annex 2 Designated EHV charges'!$A:$P,10,FALSE)),"")</f>
        <v/>
      </c>
      <c r="G105" s="104" t="str">
        <f>IFERROR(IF(VLOOKUP($A105,'Annex 2 Designated EHV charges'!$A:$P,11,FALSE)=0,"",VLOOKUP($A105,'Annex 2 Designated EHV charges'!$A:$P,11,FALSE)),"")</f>
        <v/>
      </c>
      <c r="H105" s="104" t="str">
        <f>IFERROR(IF(VLOOKUP($A105,'Annex 2 Designated EHV charges'!$A:$P,12,FALSE)=0,"",VLOOKUP($A105,'Annex 2 Designated EHV charges'!$A:$P,12,FALSE)),"")</f>
        <v/>
      </c>
    </row>
    <row r="106" spans="1:8" ht="12.75" customHeight="1" x14ac:dyDescent="0.2">
      <c r="A106" s="97" t="str">
        <f t="array" ref="A106">IFERROR(INDEX('Annex 2 Designated EHV charges'!$A$11:$A$58, MATCH(0, IF(ISBLANK('Annex 2 Designated EHV charges'!$A$11:$A$58),1, COUNTIF(A$4:$A105, 'Annex 2 Designated EHV charges'!$A$11:$A$58)), 0)),"")</f>
        <v/>
      </c>
      <c r="B106" s="97" t="str">
        <f>IF($A106="","",VLOOKUP($A106,'Annex 2 Designated EHV charges'!$A:$O,2,0))</f>
        <v/>
      </c>
      <c r="C106" s="98" t="str">
        <f>IF($A106="","",VLOOKUP($A106,'Annex 2 Designated EHV charges'!$A:$O,3,0))</f>
        <v/>
      </c>
      <c r="D106" s="97" t="str">
        <f>IF($A106="","",VLOOKUP($A106,'Annex 2 Designated EHV charges'!$A:$O,7,0))</f>
        <v/>
      </c>
      <c r="E106" s="102" t="str">
        <f>IFERROR(IF(VLOOKUP($A106,'Annex 2 Designated EHV charges'!$A:$P,9,FALSE)=0,"",VLOOKUP($A106,'Annex 2 Designated EHV charges'!$A:$P,9,FALSE)),"")</f>
        <v/>
      </c>
      <c r="F106" s="103" t="str">
        <f>IFERROR(IF(VLOOKUP($A106,'Annex 2 Designated EHV charges'!$A:$P,10,FALSE)=0,"",VLOOKUP($A106,'Annex 2 Designated EHV charges'!$A:$P,10,FALSE)),"")</f>
        <v/>
      </c>
      <c r="G106" s="104" t="str">
        <f>IFERROR(IF(VLOOKUP($A106,'Annex 2 Designated EHV charges'!$A:$P,11,FALSE)=0,"",VLOOKUP($A106,'Annex 2 Designated EHV charges'!$A:$P,11,FALSE)),"")</f>
        <v/>
      </c>
      <c r="H106" s="104" t="str">
        <f>IFERROR(IF(VLOOKUP($A106,'Annex 2 Designated EHV charges'!$A:$P,12,FALSE)=0,"",VLOOKUP($A106,'Annex 2 Designated EHV charges'!$A:$P,12,FALSE)),"")</f>
        <v/>
      </c>
    </row>
    <row r="107" spans="1:8" ht="12.75" customHeight="1" x14ac:dyDescent="0.2">
      <c r="A107" s="97" t="str">
        <f t="array" ref="A107">IFERROR(INDEX('Annex 2 Designated EHV charges'!$A$11:$A$58, MATCH(0, IF(ISBLANK('Annex 2 Designated EHV charges'!$A$11:$A$58),1, COUNTIF(A$4:$A106, 'Annex 2 Designated EHV charges'!$A$11:$A$58)), 0)),"")</f>
        <v/>
      </c>
      <c r="B107" s="97" t="str">
        <f>IF($A107="","",VLOOKUP($A107,'Annex 2 Designated EHV charges'!$A:$O,2,0))</f>
        <v/>
      </c>
      <c r="C107" s="98" t="str">
        <f>IF($A107="","",VLOOKUP($A107,'Annex 2 Designated EHV charges'!$A:$O,3,0))</f>
        <v/>
      </c>
      <c r="D107" s="97" t="str">
        <f>IF($A107="","",VLOOKUP($A107,'Annex 2 Designated EHV charges'!$A:$O,7,0))</f>
        <v/>
      </c>
      <c r="E107" s="102" t="str">
        <f>IFERROR(IF(VLOOKUP($A107,'Annex 2 Designated EHV charges'!$A:$P,9,FALSE)=0,"",VLOOKUP($A107,'Annex 2 Designated EHV charges'!$A:$P,9,FALSE)),"")</f>
        <v/>
      </c>
      <c r="F107" s="103" t="str">
        <f>IFERROR(IF(VLOOKUP($A107,'Annex 2 Designated EHV charges'!$A:$P,10,FALSE)=0,"",VLOOKUP($A107,'Annex 2 Designated EHV charges'!$A:$P,10,FALSE)),"")</f>
        <v/>
      </c>
      <c r="G107" s="104" t="str">
        <f>IFERROR(IF(VLOOKUP($A107,'Annex 2 Designated EHV charges'!$A:$P,11,FALSE)=0,"",VLOOKUP($A107,'Annex 2 Designated EHV charges'!$A:$P,11,FALSE)),"")</f>
        <v/>
      </c>
      <c r="H107" s="104" t="str">
        <f>IFERROR(IF(VLOOKUP($A107,'Annex 2 Designated EHV charges'!$A:$P,12,FALSE)=0,"",VLOOKUP($A107,'Annex 2 Designated EHV charges'!$A:$P,12,FALSE)),"")</f>
        <v/>
      </c>
    </row>
    <row r="108" spans="1:8" ht="12.75" customHeight="1" x14ac:dyDescent="0.2">
      <c r="A108" s="97" t="str">
        <f t="array" ref="A108">IFERROR(INDEX('Annex 2 Designated EHV charges'!$A$11:$A$58, MATCH(0, IF(ISBLANK('Annex 2 Designated EHV charges'!$A$11:$A$58),1, COUNTIF(A$4:$A107, 'Annex 2 Designated EHV charges'!$A$11:$A$58)), 0)),"")</f>
        <v/>
      </c>
      <c r="B108" s="97" t="str">
        <f>IF($A108="","",VLOOKUP($A108,'Annex 2 Designated EHV charges'!$A:$O,2,0))</f>
        <v/>
      </c>
      <c r="C108" s="98" t="str">
        <f>IF($A108="","",VLOOKUP($A108,'Annex 2 Designated EHV charges'!$A:$O,3,0))</f>
        <v/>
      </c>
      <c r="D108" s="97" t="str">
        <f>IF($A108="","",VLOOKUP($A108,'Annex 2 Designated EHV charges'!$A:$O,7,0))</f>
        <v/>
      </c>
      <c r="E108" s="102" t="str">
        <f>IFERROR(IF(VLOOKUP($A108,'Annex 2 Designated EHV charges'!$A:$P,9,FALSE)=0,"",VLOOKUP($A108,'Annex 2 Designated EHV charges'!$A:$P,9,FALSE)),"")</f>
        <v/>
      </c>
      <c r="F108" s="103" t="str">
        <f>IFERROR(IF(VLOOKUP($A108,'Annex 2 Designated EHV charges'!$A:$P,10,FALSE)=0,"",VLOOKUP($A108,'Annex 2 Designated EHV charges'!$A:$P,10,FALSE)),"")</f>
        <v/>
      </c>
      <c r="G108" s="104" t="str">
        <f>IFERROR(IF(VLOOKUP($A108,'Annex 2 Designated EHV charges'!$A:$P,11,FALSE)=0,"",VLOOKUP($A108,'Annex 2 Designated EHV charges'!$A:$P,11,FALSE)),"")</f>
        <v/>
      </c>
      <c r="H108" s="104" t="str">
        <f>IFERROR(IF(VLOOKUP($A108,'Annex 2 Designated EHV charges'!$A:$P,12,FALSE)=0,"",VLOOKUP($A108,'Annex 2 Designated EHV charges'!$A:$P,12,FALSE)),"")</f>
        <v/>
      </c>
    </row>
    <row r="109" spans="1:8" ht="12.75" customHeight="1" x14ac:dyDescent="0.2">
      <c r="A109" s="97" t="str">
        <f t="array" ref="A109">IFERROR(INDEX('Annex 2 Designated EHV charges'!$A$11:$A$58, MATCH(0, IF(ISBLANK('Annex 2 Designated EHV charges'!$A$11:$A$58),1, COUNTIF(A$4:$A108, 'Annex 2 Designated EHV charges'!$A$11:$A$58)), 0)),"")</f>
        <v/>
      </c>
      <c r="B109" s="97" t="str">
        <f>IF($A109="","",VLOOKUP($A109,'Annex 2 Designated EHV charges'!$A:$O,2,0))</f>
        <v/>
      </c>
      <c r="C109" s="98" t="str">
        <f>IF($A109="","",VLOOKUP($A109,'Annex 2 Designated EHV charges'!$A:$O,3,0))</f>
        <v/>
      </c>
      <c r="D109" s="97" t="str">
        <f>IF($A109="","",VLOOKUP($A109,'Annex 2 Designated EHV charges'!$A:$O,7,0))</f>
        <v/>
      </c>
      <c r="E109" s="102" t="str">
        <f>IFERROR(IF(VLOOKUP($A109,'Annex 2 Designated EHV charges'!$A:$P,9,FALSE)=0,"",VLOOKUP($A109,'Annex 2 Designated EHV charges'!$A:$P,9,FALSE)),"")</f>
        <v/>
      </c>
      <c r="F109" s="103" t="str">
        <f>IFERROR(IF(VLOOKUP($A109,'Annex 2 Designated EHV charges'!$A:$P,10,FALSE)=0,"",VLOOKUP($A109,'Annex 2 Designated EHV charges'!$A:$P,10,FALSE)),"")</f>
        <v/>
      </c>
      <c r="G109" s="104" t="str">
        <f>IFERROR(IF(VLOOKUP($A109,'Annex 2 Designated EHV charges'!$A:$P,11,FALSE)=0,"",VLOOKUP($A109,'Annex 2 Designated EHV charges'!$A:$P,11,FALSE)),"")</f>
        <v/>
      </c>
      <c r="H109" s="104" t="str">
        <f>IFERROR(IF(VLOOKUP($A109,'Annex 2 Designated EHV charges'!$A:$P,12,FALSE)=0,"",VLOOKUP($A109,'Annex 2 Designated EHV charges'!$A:$P,12,FALSE)),"")</f>
        <v/>
      </c>
    </row>
    <row r="110" spans="1:8" ht="12.75" customHeight="1" x14ac:dyDescent="0.2">
      <c r="A110" s="97" t="str">
        <f t="array" ref="A110">IFERROR(INDEX('Annex 2 Designated EHV charges'!$A$11:$A$58, MATCH(0, IF(ISBLANK('Annex 2 Designated EHV charges'!$A$11:$A$58),1, COUNTIF(A$4:$A109, 'Annex 2 Designated EHV charges'!$A$11:$A$58)), 0)),"")</f>
        <v/>
      </c>
      <c r="B110" s="97" t="str">
        <f>IF($A110="","",VLOOKUP($A110,'Annex 2 Designated EHV charges'!$A:$O,2,0))</f>
        <v/>
      </c>
      <c r="C110" s="98" t="str">
        <f>IF($A110="","",VLOOKUP($A110,'Annex 2 Designated EHV charges'!$A:$O,3,0))</f>
        <v/>
      </c>
      <c r="D110" s="97" t="str">
        <f>IF($A110="","",VLOOKUP($A110,'Annex 2 Designated EHV charges'!$A:$O,7,0))</f>
        <v/>
      </c>
      <c r="E110" s="102" t="str">
        <f>IFERROR(IF(VLOOKUP($A110,'Annex 2 Designated EHV charges'!$A:$P,9,FALSE)=0,"",VLOOKUP($A110,'Annex 2 Designated EHV charges'!$A:$P,9,FALSE)),"")</f>
        <v/>
      </c>
      <c r="F110" s="103" t="str">
        <f>IFERROR(IF(VLOOKUP($A110,'Annex 2 Designated EHV charges'!$A:$P,10,FALSE)=0,"",VLOOKUP($A110,'Annex 2 Designated EHV charges'!$A:$P,10,FALSE)),"")</f>
        <v/>
      </c>
      <c r="G110" s="104" t="str">
        <f>IFERROR(IF(VLOOKUP($A110,'Annex 2 Designated EHV charges'!$A:$P,11,FALSE)=0,"",VLOOKUP($A110,'Annex 2 Designated EHV charges'!$A:$P,11,FALSE)),"")</f>
        <v/>
      </c>
      <c r="H110" s="104" t="str">
        <f>IFERROR(IF(VLOOKUP($A110,'Annex 2 Designated EHV charges'!$A:$P,12,FALSE)=0,"",VLOOKUP($A110,'Annex 2 Designated EHV charges'!$A:$P,12,FALSE)),"")</f>
        <v/>
      </c>
    </row>
    <row r="111" spans="1:8" ht="12.75" customHeight="1" x14ac:dyDescent="0.2">
      <c r="A111" s="97" t="str">
        <f t="array" ref="A111">IFERROR(INDEX('Annex 2 Designated EHV charges'!$A$11:$A$58, MATCH(0, IF(ISBLANK('Annex 2 Designated EHV charges'!$A$11:$A$58),1, COUNTIF(A$4:$A110, 'Annex 2 Designated EHV charges'!$A$11:$A$58)), 0)),"")</f>
        <v/>
      </c>
      <c r="B111" s="97" t="str">
        <f>IF($A111="","",VLOOKUP($A111,'Annex 2 Designated EHV charges'!$A:$O,2,0))</f>
        <v/>
      </c>
      <c r="C111" s="98" t="str">
        <f>IF($A111="","",VLOOKUP($A111,'Annex 2 Designated EHV charges'!$A:$O,3,0))</f>
        <v/>
      </c>
      <c r="D111" s="97" t="str">
        <f>IF($A111="","",VLOOKUP($A111,'Annex 2 Designated EHV charges'!$A:$O,7,0))</f>
        <v/>
      </c>
      <c r="E111" s="102" t="str">
        <f>IFERROR(IF(VLOOKUP($A111,'Annex 2 Designated EHV charges'!$A:$P,9,FALSE)=0,"",VLOOKUP($A111,'Annex 2 Designated EHV charges'!$A:$P,9,FALSE)),"")</f>
        <v/>
      </c>
      <c r="F111" s="103" t="str">
        <f>IFERROR(IF(VLOOKUP($A111,'Annex 2 Designated EHV charges'!$A:$P,10,FALSE)=0,"",VLOOKUP($A111,'Annex 2 Designated EHV charges'!$A:$P,10,FALSE)),"")</f>
        <v/>
      </c>
      <c r="G111" s="104" t="str">
        <f>IFERROR(IF(VLOOKUP($A111,'Annex 2 Designated EHV charges'!$A:$P,11,FALSE)=0,"",VLOOKUP($A111,'Annex 2 Designated EHV charges'!$A:$P,11,FALSE)),"")</f>
        <v/>
      </c>
      <c r="H111" s="104" t="str">
        <f>IFERROR(IF(VLOOKUP($A111,'Annex 2 Designated EHV charges'!$A:$P,12,FALSE)=0,"",VLOOKUP($A111,'Annex 2 Designated EHV charges'!$A:$P,12,FALSE)),"")</f>
        <v/>
      </c>
    </row>
    <row r="112" spans="1:8" ht="12.75" customHeight="1" x14ac:dyDescent="0.2">
      <c r="A112" s="97" t="str">
        <f t="array" ref="A112">IFERROR(INDEX('Annex 2 Designated EHV charges'!$A$11:$A$58, MATCH(0, IF(ISBLANK('Annex 2 Designated EHV charges'!$A$11:$A$58),1, COUNTIF(A$4:$A111, 'Annex 2 Designated EHV charges'!$A$11:$A$58)), 0)),"")</f>
        <v/>
      </c>
      <c r="B112" s="97" t="str">
        <f>IF($A112="","",VLOOKUP($A112,'Annex 2 Designated EHV charges'!$A:$O,2,0))</f>
        <v/>
      </c>
      <c r="C112" s="98" t="str">
        <f>IF($A112="","",VLOOKUP($A112,'Annex 2 Designated EHV charges'!$A:$O,3,0))</f>
        <v/>
      </c>
      <c r="D112" s="97" t="str">
        <f>IF($A112="","",VLOOKUP($A112,'Annex 2 Designated EHV charges'!$A:$O,7,0))</f>
        <v/>
      </c>
      <c r="E112" s="102" t="str">
        <f>IFERROR(IF(VLOOKUP($A112,'Annex 2 Designated EHV charges'!$A:$P,9,FALSE)=0,"",VLOOKUP($A112,'Annex 2 Designated EHV charges'!$A:$P,9,FALSE)),"")</f>
        <v/>
      </c>
      <c r="F112" s="103" t="str">
        <f>IFERROR(IF(VLOOKUP($A112,'Annex 2 Designated EHV charges'!$A:$P,10,FALSE)=0,"",VLOOKUP($A112,'Annex 2 Designated EHV charges'!$A:$P,10,FALSE)),"")</f>
        <v/>
      </c>
      <c r="G112" s="104" t="str">
        <f>IFERROR(IF(VLOOKUP($A112,'Annex 2 Designated EHV charges'!$A:$P,11,FALSE)=0,"",VLOOKUP($A112,'Annex 2 Designated EHV charges'!$A:$P,11,FALSE)),"")</f>
        <v/>
      </c>
      <c r="H112" s="104" t="str">
        <f>IFERROR(IF(VLOOKUP($A112,'Annex 2 Designated EHV charges'!$A:$P,12,FALSE)=0,"",VLOOKUP($A112,'Annex 2 Designated EHV charges'!$A:$P,12,FALSE)),"")</f>
        <v/>
      </c>
    </row>
    <row r="113" spans="1:8" ht="12.75" customHeight="1" x14ac:dyDescent="0.2">
      <c r="A113" s="97" t="str">
        <f t="array" ref="A113">IFERROR(INDEX('Annex 2 Designated EHV charges'!$A$11:$A$58, MATCH(0, IF(ISBLANK('Annex 2 Designated EHV charges'!$A$11:$A$58),1, COUNTIF(A$4:$A112, 'Annex 2 Designated EHV charges'!$A$11:$A$58)), 0)),"")</f>
        <v/>
      </c>
      <c r="B113" s="97" t="str">
        <f>IF($A113="","",VLOOKUP($A113,'Annex 2 Designated EHV charges'!$A:$O,2,0))</f>
        <v/>
      </c>
      <c r="C113" s="98" t="str">
        <f>IF($A113="","",VLOOKUP($A113,'Annex 2 Designated EHV charges'!$A:$O,3,0))</f>
        <v/>
      </c>
      <c r="D113" s="97" t="str">
        <f>IF($A113="","",VLOOKUP($A113,'Annex 2 Designated EHV charges'!$A:$O,7,0))</f>
        <v/>
      </c>
      <c r="E113" s="102" t="str">
        <f>IFERROR(IF(VLOOKUP($A113,'Annex 2 Designated EHV charges'!$A:$P,9,FALSE)=0,"",VLOOKUP($A113,'Annex 2 Designated EHV charges'!$A:$P,9,FALSE)),"")</f>
        <v/>
      </c>
      <c r="F113" s="103" t="str">
        <f>IFERROR(IF(VLOOKUP($A113,'Annex 2 Designated EHV charges'!$A:$P,10,FALSE)=0,"",VLOOKUP($A113,'Annex 2 Designated EHV charges'!$A:$P,10,FALSE)),"")</f>
        <v/>
      </c>
      <c r="G113" s="104" t="str">
        <f>IFERROR(IF(VLOOKUP($A113,'Annex 2 Designated EHV charges'!$A:$P,11,FALSE)=0,"",VLOOKUP($A113,'Annex 2 Designated EHV charges'!$A:$P,11,FALSE)),"")</f>
        <v/>
      </c>
      <c r="H113" s="104" t="str">
        <f>IFERROR(IF(VLOOKUP($A113,'Annex 2 Designated EHV charges'!$A:$P,12,FALSE)=0,"",VLOOKUP($A113,'Annex 2 Designated EHV charges'!$A:$P,12,FALSE)),"")</f>
        <v/>
      </c>
    </row>
    <row r="114" spans="1:8" ht="12.75" customHeight="1" x14ac:dyDescent="0.2">
      <c r="A114" s="97" t="str">
        <f t="array" ref="A114">IFERROR(INDEX('Annex 2 Designated EHV charges'!$A$11:$A$58, MATCH(0, IF(ISBLANK('Annex 2 Designated EHV charges'!$A$11:$A$58),1, COUNTIF(A$4:$A113, 'Annex 2 Designated EHV charges'!$A$11:$A$58)), 0)),"")</f>
        <v/>
      </c>
      <c r="B114" s="97" t="str">
        <f>IF($A114="","",VLOOKUP($A114,'Annex 2 Designated EHV charges'!$A:$O,2,0))</f>
        <v/>
      </c>
      <c r="C114" s="98" t="str">
        <f>IF($A114="","",VLOOKUP($A114,'Annex 2 Designated EHV charges'!$A:$O,3,0))</f>
        <v/>
      </c>
      <c r="D114" s="97" t="str">
        <f>IF($A114="","",VLOOKUP($A114,'Annex 2 Designated EHV charges'!$A:$O,7,0))</f>
        <v/>
      </c>
      <c r="E114" s="102" t="str">
        <f>IFERROR(IF(VLOOKUP($A114,'Annex 2 Designated EHV charges'!$A:$P,9,FALSE)=0,"",VLOOKUP($A114,'Annex 2 Designated EHV charges'!$A:$P,9,FALSE)),"")</f>
        <v/>
      </c>
      <c r="F114" s="103" t="str">
        <f>IFERROR(IF(VLOOKUP($A114,'Annex 2 Designated EHV charges'!$A:$P,10,FALSE)=0,"",VLOOKUP($A114,'Annex 2 Designated EHV charges'!$A:$P,10,FALSE)),"")</f>
        <v/>
      </c>
      <c r="G114" s="104" t="str">
        <f>IFERROR(IF(VLOOKUP($A114,'Annex 2 Designated EHV charges'!$A:$P,11,FALSE)=0,"",VLOOKUP($A114,'Annex 2 Designated EHV charges'!$A:$P,11,FALSE)),"")</f>
        <v/>
      </c>
      <c r="H114" s="104" t="str">
        <f>IFERROR(IF(VLOOKUP($A114,'Annex 2 Designated EHV charges'!$A:$P,12,FALSE)=0,"",VLOOKUP($A114,'Annex 2 Designated EHV charges'!$A:$P,12,FALSE)),"")</f>
        <v/>
      </c>
    </row>
    <row r="115" spans="1:8" ht="12.75" customHeight="1" x14ac:dyDescent="0.2">
      <c r="A115" s="97" t="str">
        <f t="array" ref="A115">IFERROR(INDEX('Annex 2 Designated EHV charges'!$A$11:$A$58, MATCH(0, IF(ISBLANK('Annex 2 Designated EHV charges'!$A$11:$A$58),1, COUNTIF(A$4:$A114, 'Annex 2 Designated EHV charges'!$A$11:$A$58)), 0)),"")</f>
        <v/>
      </c>
      <c r="B115" s="97" t="str">
        <f>IF($A115="","",VLOOKUP($A115,'Annex 2 Designated EHV charges'!$A:$O,2,0))</f>
        <v/>
      </c>
      <c r="C115" s="98" t="str">
        <f>IF($A115="","",VLOOKUP($A115,'Annex 2 Designated EHV charges'!$A:$O,3,0))</f>
        <v/>
      </c>
      <c r="D115" s="97" t="str">
        <f>IF($A115="","",VLOOKUP($A115,'Annex 2 Designated EHV charges'!$A:$O,7,0))</f>
        <v/>
      </c>
      <c r="E115" s="102" t="str">
        <f>IFERROR(IF(VLOOKUP($A115,'Annex 2 Designated EHV charges'!$A:$P,9,FALSE)=0,"",VLOOKUP($A115,'Annex 2 Designated EHV charges'!$A:$P,9,FALSE)),"")</f>
        <v/>
      </c>
      <c r="F115" s="103" t="str">
        <f>IFERROR(IF(VLOOKUP($A115,'Annex 2 Designated EHV charges'!$A:$P,10,FALSE)=0,"",VLOOKUP($A115,'Annex 2 Designated EHV charges'!$A:$P,10,FALSE)),"")</f>
        <v/>
      </c>
      <c r="G115" s="104" t="str">
        <f>IFERROR(IF(VLOOKUP($A115,'Annex 2 Designated EHV charges'!$A:$P,11,FALSE)=0,"",VLOOKUP($A115,'Annex 2 Designated EHV charges'!$A:$P,11,FALSE)),"")</f>
        <v/>
      </c>
      <c r="H115" s="104" t="str">
        <f>IFERROR(IF(VLOOKUP($A115,'Annex 2 Designated EHV charges'!$A:$P,12,FALSE)=0,"",VLOOKUP($A115,'Annex 2 Designated EHV charges'!$A:$P,12,FALSE)),"")</f>
        <v/>
      </c>
    </row>
    <row r="116" spans="1:8" ht="12.75" customHeight="1" x14ac:dyDescent="0.2">
      <c r="A116" s="97" t="str">
        <f t="array" ref="A116">IFERROR(INDEX('Annex 2 Designated EHV charges'!$A$11:$A$58, MATCH(0, IF(ISBLANK('Annex 2 Designated EHV charges'!$A$11:$A$58),1, COUNTIF(A$4:$A115, 'Annex 2 Designated EHV charges'!$A$11:$A$58)), 0)),"")</f>
        <v/>
      </c>
      <c r="B116" s="97" t="str">
        <f>IF($A116="","",VLOOKUP($A116,'Annex 2 Designated EHV charges'!$A:$O,2,0))</f>
        <v/>
      </c>
      <c r="C116" s="98" t="str">
        <f>IF($A116="","",VLOOKUP($A116,'Annex 2 Designated EHV charges'!$A:$O,3,0))</f>
        <v/>
      </c>
      <c r="D116" s="97" t="str">
        <f>IF($A116="","",VLOOKUP($A116,'Annex 2 Designated EHV charges'!$A:$O,7,0))</f>
        <v/>
      </c>
      <c r="E116" s="102" t="str">
        <f>IFERROR(IF(VLOOKUP($A116,'Annex 2 Designated EHV charges'!$A:$P,9,FALSE)=0,"",VLOOKUP($A116,'Annex 2 Designated EHV charges'!$A:$P,9,FALSE)),"")</f>
        <v/>
      </c>
      <c r="F116" s="103" t="str">
        <f>IFERROR(IF(VLOOKUP($A116,'Annex 2 Designated EHV charges'!$A:$P,10,FALSE)=0,"",VLOOKUP($A116,'Annex 2 Designated EHV charges'!$A:$P,10,FALSE)),"")</f>
        <v/>
      </c>
      <c r="G116" s="104" t="str">
        <f>IFERROR(IF(VLOOKUP($A116,'Annex 2 Designated EHV charges'!$A:$P,11,FALSE)=0,"",VLOOKUP($A116,'Annex 2 Designated EHV charges'!$A:$P,11,FALSE)),"")</f>
        <v/>
      </c>
      <c r="H116" s="104" t="str">
        <f>IFERROR(IF(VLOOKUP($A116,'Annex 2 Designated EHV charges'!$A:$P,12,FALSE)=0,"",VLOOKUP($A116,'Annex 2 Designated EHV charges'!$A:$P,12,FALSE)),"")</f>
        <v/>
      </c>
    </row>
    <row r="117" spans="1:8" ht="12.75" customHeight="1" x14ac:dyDescent="0.2">
      <c r="A117" s="97" t="str">
        <f t="array" ref="A117">IFERROR(INDEX('Annex 2 Designated EHV charges'!$A$11:$A$58, MATCH(0, IF(ISBLANK('Annex 2 Designated EHV charges'!$A$11:$A$58),1, COUNTIF(A$4:$A116, 'Annex 2 Designated EHV charges'!$A$11:$A$58)), 0)),"")</f>
        <v/>
      </c>
      <c r="B117" s="97" t="str">
        <f>IF($A117="","",VLOOKUP($A117,'Annex 2 Designated EHV charges'!$A:$O,2,0))</f>
        <v/>
      </c>
      <c r="C117" s="98" t="str">
        <f>IF($A117="","",VLOOKUP($A117,'Annex 2 Designated EHV charges'!$A:$O,3,0))</f>
        <v/>
      </c>
      <c r="D117" s="97" t="str">
        <f>IF($A117="","",VLOOKUP($A117,'Annex 2 Designated EHV charges'!$A:$O,7,0))</f>
        <v/>
      </c>
      <c r="E117" s="102" t="str">
        <f>IFERROR(IF(VLOOKUP($A117,'Annex 2 Designated EHV charges'!$A:$P,9,FALSE)=0,"",VLOOKUP($A117,'Annex 2 Designated EHV charges'!$A:$P,9,FALSE)),"")</f>
        <v/>
      </c>
      <c r="F117" s="103" t="str">
        <f>IFERROR(IF(VLOOKUP($A117,'Annex 2 Designated EHV charges'!$A:$P,10,FALSE)=0,"",VLOOKUP($A117,'Annex 2 Designated EHV charges'!$A:$P,10,FALSE)),"")</f>
        <v/>
      </c>
      <c r="G117" s="104" t="str">
        <f>IFERROR(IF(VLOOKUP($A117,'Annex 2 Designated EHV charges'!$A:$P,11,FALSE)=0,"",VLOOKUP($A117,'Annex 2 Designated EHV charges'!$A:$P,11,FALSE)),"")</f>
        <v/>
      </c>
      <c r="H117" s="104" t="str">
        <f>IFERROR(IF(VLOOKUP($A117,'Annex 2 Designated EHV charges'!$A:$P,12,FALSE)=0,"",VLOOKUP($A117,'Annex 2 Designated EHV charges'!$A:$P,12,FALSE)),"")</f>
        <v/>
      </c>
    </row>
    <row r="118" spans="1:8" ht="12.75" customHeight="1" x14ac:dyDescent="0.2">
      <c r="A118" s="97" t="str">
        <f t="array" ref="A118">IFERROR(INDEX('Annex 2 Designated EHV charges'!$A$11:$A$58, MATCH(0, IF(ISBLANK('Annex 2 Designated EHV charges'!$A$11:$A$58),1, COUNTIF(A$4:$A117, 'Annex 2 Designated EHV charges'!$A$11:$A$58)), 0)),"")</f>
        <v/>
      </c>
      <c r="B118" s="97" t="str">
        <f>IF($A118="","",VLOOKUP($A118,'Annex 2 Designated EHV charges'!$A:$O,2,0))</f>
        <v/>
      </c>
      <c r="C118" s="98" t="str">
        <f>IF($A118="","",VLOOKUP($A118,'Annex 2 Designated EHV charges'!$A:$O,3,0))</f>
        <v/>
      </c>
      <c r="D118" s="97" t="str">
        <f>IF($A118="","",VLOOKUP($A118,'Annex 2 Designated EHV charges'!$A:$O,7,0))</f>
        <v/>
      </c>
      <c r="E118" s="102" t="str">
        <f>IFERROR(IF(VLOOKUP($A118,'Annex 2 Designated EHV charges'!$A:$P,9,FALSE)=0,"",VLOOKUP($A118,'Annex 2 Designated EHV charges'!$A:$P,9,FALSE)),"")</f>
        <v/>
      </c>
      <c r="F118" s="103" t="str">
        <f>IFERROR(IF(VLOOKUP($A118,'Annex 2 Designated EHV charges'!$A:$P,10,FALSE)=0,"",VLOOKUP($A118,'Annex 2 Designated EHV charges'!$A:$P,10,FALSE)),"")</f>
        <v/>
      </c>
      <c r="G118" s="104" t="str">
        <f>IFERROR(IF(VLOOKUP($A118,'Annex 2 Designated EHV charges'!$A:$P,11,FALSE)=0,"",VLOOKUP($A118,'Annex 2 Designated EHV charges'!$A:$P,11,FALSE)),"")</f>
        <v/>
      </c>
      <c r="H118" s="104" t="str">
        <f>IFERROR(IF(VLOOKUP($A118,'Annex 2 Designated EHV charges'!$A:$P,12,FALSE)=0,"",VLOOKUP($A118,'Annex 2 Designated EHV charges'!$A:$P,12,FALSE)),"")</f>
        <v/>
      </c>
    </row>
    <row r="119" spans="1:8" ht="12.75" customHeight="1" x14ac:dyDescent="0.2">
      <c r="A119" s="97" t="str">
        <f t="array" ref="A119">IFERROR(INDEX('Annex 2 Designated EHV charges'!$A$11:$A$58, MATCH(0, IF(ISBLANK('Annex 2 Designated EHV charges'!$A$11:$A$58),1, COUNTIF(A$4:$A118, 'Annex 2 Designated EHV charges'!$A$11:$A$58)), 0)),"")</f>
        <v/>
      </c>
      <c r="B119" s="97" t="str">
        <f>IF($A119="","",VLOOKUP($A119,'Annex 2 Designated EHV charges'!$A:$O,2,0))</f>
        <v/>
      </c>
      <c r="C119" s="98" t="str">
        <f>IF($A119="","",VLOOKUP($A119,'Annex 2 Designated EHV charges'!$A:$O,3,0))</f>
        <v/>
      </c>
      <c r="D119" s="97" t="str">
        <f>IF($A119="","",VLOOKUP($A119,'Annex 2 Designated EHV charges'!$A:$O,7,0))</f>
        <v/>
      </c>
      <c r="E119" s="102" t="str">
        <f>IFERROR(IF(VLOOKUP($A119,'Annex 2 Designated EHV charges'!$A:$P,9,FALSE)=0,"",VLOOKUP($A119,'Annex 2 Designated EHV charges'!$A:$P,9,FALSE)),"")</f>
        <v/>
      </c>
      <c r="F119" s="103" t="str">
        <f>IFERROR(IF(VLOOKUP($A119,'Annex 2 Designated EHV charges'!$A:$P,10,FALSE)=0,"",VLOOKUP($A119,'Annex 2 Designated EHV charges'!$A:$P,10,FALSE)),"")</f>
        <v/>
      </c>
      <c r="G119" s="104" t="str">
        <f>IFERROR(IF(VLOOKUP($A119,'Annex 2 Designated EHV charges'!$A:$P,11,FALSE)=0,"",VLOOKUP($A119,'Annex 2 Designated EHV charges'!$A:$P,11,FALSE)),"")</f>
        <v/>
      </c>
      <c r="H119" s="104" t="str">
        <f>IFERROR(IF(VLOOKUP($A119,'Annex 2 Designated EHV charges'!$A:$P,12,FALSE)=0,"",VLOOKUP($A119,'Annex 2 Designated EHV charges'!$A:$P,12,FALSE)),"")</f>
        <v/>
      </c>
    </row>
    <row r="120" spans="1:8" ht="12.75" customHeight="1" x14ac:dyDescent="0.2">
      <c r="A120" s="97" t="str">
        <f t="array" ref="A120">IFERROR(INDEX('Annex 2 Designated EHV charges'!$A$11:$A$58, MATCH(0, IF(ISBLANK('Annex 2 Designated EHV charges'!$A$11:$A$58),1, COUNTIF(A$4:$A119, 'Annex 2 Designated EHV charges'!$A$11:$A$58)), 0)),"")</f>
        <v/>
      </c>
      <c r="B120" s="97" t="str">
        <f>IF($A120="","",VLOOKUP($A120,'Annex 2 Designated EHV charges'!$A:$O,2,0))</f>
        <v/>
      </c>
      <c r="C120" s="98" t="str">
        <f>IF($A120="","",VLOOKUP($A120,'Annex 2 Designated EHV charges'!$A:$O,3,0))</f>
        <v/>
      </c>
      <c r="D120" s="97" t="str">
        <f>IF($A120="","",VLOOKUP($A120,'Annex 2 Designated EHV charges'!$A:$O,7,0))</f>
        <v/>
      </c>
      <c r="E120" s="102" t="str">
        <f>IFERROR(IF(VLOOKUP($A120,'Annex 2 Designated EHV charges'!$A:$P,9,FALSE)=0,"",VLOOKUP($A120,'Annex 2 Designated EHV charges'!$A:$P,9,FALSE)),"")</f>
        <v/>
      </c>
      <c r="F120" s="103" t="str">
        <f>IFERROR(IF(VLOOKUP($A120,'Annex 2 Designated EHV charges'!$A:$P,10,FALSE)=0,"",VLOOKUP($A120,'Annex 2 Designated EHV charges'!$A:$P,10,FALSE)),"")</f>
        <v/>
      </c>
      <c r="G120" s="104" t="str">
        <f>IFERROR(IF(VLOOKUP($A120,'Annex 2 Designated EHV charges'!$A:$P,11,FALSE)=0,"",VLOOKUP($A120,'Annex 2 Designated EHV charges'!$A:$P,11,FALSE)),"")</f>
        <v/>
      </c>
      <c r="H120" s="104" t="str">
        <f>IFERROR(IF(VLOOKUP($A120,'Annex 2 Designated EHV charges'!$A:$P,12,FALSE)=0,"",VLOOKUP($A120,'Annex 2 Designated EHV charges'!$A:$P,12,FALSE)),"")</f>
        <v/>
      </c>
    </row>
    <row r="121" spans="1:8" ht="12.75" customHeight="1" x14ac:dyDescent="0.2">
      <c r="A121" s="97" t="str">
        <f t="array" ref="A121">IFERROR(INDEX('Annex 2 Designated EHV charges'!$A$11:$A$58, MATCH(0, IF(ISBLANK('Annex 2 Designated EHV charges'!$A$11:$A$58),1, COUNTIF(A$4:$A120, 'Annex 2 Designated EHV charges'!$A$11:$A$58)), 0)),"")</f>
        <v/>
      </c>
      <c r="B121" s="97" t="str">
        <f>IF($A121="","",VLOOKUP($A121,'Annex 2 Designated EHV charges'!$A:$O,2,0))</f>
        <v/>
      </c>
      <c r="C121" s="98" t="str">
        <f>IF($A121="","",VLOOKUP($A121,'Annex 2 Designated EHV charges'!$A:$O,3,0))</f>
        <v/>
      </c>
      <c r="D121" s="97" t="str">
        <f>IF($A121="","",VLOOKUP($A121,'Annex 2 Designated EHV charges'!$A:$O,7,0))</f>
        <v/>
      </c>
      <c r="E121" s="102" t="str">
        <f>IFERROR(IF(VLOOKUP($A121,'Annex 2 Designated EHV charges'!$A:$P,9,FALSE)=0,"",VLOOKUP($A121,'Annex 2 Designated EHV charges'!$A:$P,9,FALSE)),"")</f>
        <v/>
      </c>
      <c r="F121" s="103" t="str">
        <f>IFERROR(IF(VLOOKUP($A121,'Annex 2 Designated EHV charges'!$A:$P,10,FALSE)=0,"",VLOOKUP($A121,'Annex 2 Designated EHV charges'!$A:$P,10,FALSE)),"")</f>
        <v/>
      </c>
      <c r="G121" s="104" t="str">
        <f>IFERROR(IF(VLOOKUP($A121,'Annex 2 Designated EHV charges'!$A:$P,11,FALSE)=0,"",VLOOKUP($A121,'Annex 2 Designated EHV charges'!$A:$P,11,FALSE)),"")</f>
        <v/>
      </c>
      <c r="H121" s="104" t="str">
        <f>IFERROR(IF(VLOOKUP($A121,'Annex 2 Designated EHV charges'!$A:$P,12,FALSE)=0,"",VLOOKUP($A121,'Annex 2 Designated EHV charges'!$A:$P,12,FALSE)),"")</f>
        <v/>
      </c>
    </row>
    <row r="122" spans="1:8" ht="12.75" customHeight="1" x14ac:dyDescent="0.2">
      <c r="A122" s="97" t="str">
        <f t="array" ref="A122">IFERROR(INDEX('Annex 2 Designated EHV charges'!$A$11:$A$58, MATCH(0, IF(ISBLANK('Annex 2 Designated EHV charges'!$A$11:$A$58),1, COUNTIF(A$4:$A121, 'Annex 2 Designated EHV charges'!$A$11:$A$58)), 0)),"")</f>
        <v/>
      </c>
      <c r="B122" s="97" t="str">
        <f>IF($A122="","",VLOOKUP($A122,'Annex 2 Designated EHV charges'!$A:$O,2,0))</f>
        <v/>
      </c>
      <c r="C122" s="98" t="str">
        <f>IF($A122="","",VLOOKUP($A122,'Annex 2 Designated EHV charges'!$A:$O,3,0))</f>
        <v/>
      </c>
      <c r="D122" s="97" t="str">
        <f>IF($A122="","",VLOOKUP($A122,'Annex 2 Designated EHV charges'!$A:$O,7,0))</f>
        <v/>
      </c>
      <c r="E122" s="102" t="str">
        <f>IFERROR(IF(VLOOKUP($A122,'Annex 2 Designated EHV charges'!$A:$P,9,FALSE)=0,"",VLOOKUP($A122,'Annex 2 Designated EHV charges'!$A:$P,9,FALSE)),"")</f>
        <v/>
      </c>
      <c r="F122" s="103" t="str">
        <f>IFERROR(IF(VLOOKUP($A122,'Annex 2 Designated EHV charges'!$A:$P,10,FALSE)=0,"",VLOOKUP($A122,'Annex 2 Designated EHV charges'!$A:$P,10,FALSE)),"")</f>
        <v/>
      </c>
      <c r="G122" s="104" t="str">
        <f>IFERROR(IF(VLOOKUP($A122,'Annex 2 Designated EHV charges'!$A:$P,11,FALSE)=0,"",VLOOKUP($A122,'Annex 2 Designated EHV charges'!$A:$P,11,FALSE)),"")</f>
        <v/>
      </c>
      <c r="H122" s="104" t="str">
        <f>IFERROR(IF(VLOOKUP($A122,'Annex 2 Designated EHV charges'!$A:$P,12,FALSE)=0,"",VLOOKUP($A122,'Annex 2 Designated EHV charges'!$A:$P,12,FALSE)),"")</f>
        <v/>
      </c>
    </row>
    <row r="123" spans="1:8" ht="12.75" customHeight="1" x14ac:dyDescent="0.2">
      <c r="A123" s="97" t="str">
        <f t="array" ref="A123">IFERROR(INDEX('Annex 2 Designated EHV charges'!$A$11:$A$58, MATCH(0, IF(ISBLANK('Annex 2 Designated EHV charges'!$A$11:$A$58),1, COUNTIF(A$4:$A122, 'Annex 2 Designated EHV charges'!$A$11:$A$58)), 0)),"")</f>
        <v/>
      </c>
      <c r="B123" s="97" t="str">
        <f>IF($A123="","",VLOOKUP($A123,'Annex 2 Designated EHV charges'!$A:$O,2,0))</f>
        <v/>
      </c>
      <c r="C123" s="98" t="str">
        <f>IF($A123="","",VLOOKUP($A123,'Annex 2 Designated EHV charges'!$A:$O,3,0))</f>
        <v/>
      </c>
      <c r="D123" s="97" t="str">
        <f>IF($A123="","",VLOOKUP($A123,'Annex 2 Designated EHV charges'!$A:$O,7,0))</f>
        <v/>
      </c>
      <c r="E123" s="102" t="str">
        <f>IFERROR(IF(VLOOKUP($A123,'Annex 2 Designated EHV charges'!$A:$P,9,FALSE)=0,"",VLOOKUP($A123,'Annex 2 Designated EHV charges'!$A:$P,9,FALSE)),"")</f>
        <v/>
      </c>
      <c r="F123" s="103" t="str">
        <f>IFERROR(IF(VLOOKUP($A123,'Annex 2 Designated EHV charges'!$A:$P,10,FALSE)=0,"",VLOOKUP($A123,'Annex 2 Designated EHV charges'!$A:$P,10,FALSE)),"")</f>
        <v/>
      </c>
      <c r="G123" s="104" t="str">
        <f>IFERROR(IF(VLOOKUP($A123,'Annex 2 Designated EHV charges'!$A:$P,11,FALSE)=0,"",VLOOKUP($A123,'Annex 2 Designated EHV charges'!$A:$P,11,FALSE)),"")</f>
        <v/>
      </c>
      <c r="H123" s="104" t="str">
        <f>IFERROR(IF(VLOOKUP($A123,'Annex 2 Designated EHV charges'!$A:$P,12,FALSE)=0,"",VLOOKUP($A123,'Annex 2 Designated EHV charges'!$A:$P,12,FALSE)),"")</f>
        <v/>
      </c>
    </row>
    <row r="124" spans="1:8" ht="12.75" customHeight="1" x14ac:dyDescent="0.2">
      <c r="A124" s="97" t="str">
        <f t="array" ref="A124">IFERROR(INDEX('Annex 2 Designated EHV charges'!$A$11:$A$58, MATCH(0, IF(ISBLANK('Annex 2 Designated EHV charges'!$A$11:$A$58),1, COUNTIF(A$4:$A123, 'Annex 2 Designated EHV charges'!$A$11:$A$58)), 0)),"")</f>
        <v/>
      </c>
      <c r="B124" s="97" t="str">
        <f>IF($A124="","",VLOOKUP($A124,'Annex 2 Designated EHV charges'!$A:$O,2,0))</f>
        <v/>
      </c>
      <c r="C124" s="98" t="str">
        <f>IF($A124="","",VLOOKUP($A124,'Annex 2 Designated EHV charges'!$A:$O,3,0))</f>
        <v/>
      </c>
      <c r="D124" s="97" t="str">
        <f>IF($A124="","",VLOOKUP($A124,'Annex 2 Designated EHV charges'!$A:$O,7,0))</f>
        <v/>
      </c>
      <c r="E124" s="102" t="str">
        <f>IFERROR(IF(VLOOKUP($A124,'Annex 2 Designated EHV charges'!$A:$P,9,FALSE)=0,"",VLOOKUP($A124,'Annex 2 Designated EHV charges'!$A:$P,9,FALSE)),"")</f>
        <v/>
      </c>
      <c r="F124" s="103" t="str">
        <f>IFERROR(IF(VLOOKUP($A124,'Annex 2 Designated EHV charges'!$A:$P,10,FALSE)=0,"",VLOOKUP($A124,'Annex 2 Designated EHV charges'!$A:$P,10,FALSE)),"")</f>
        <v/>
      </c>
      <c r="G124" s="104" t="str">
        <f>IFERROR(IF(VLOOKUP($A124,'Annex 2 Designated EHV charges'!$A:$P,11,FALSE)=0,"",VLOOKUP($A124,'Annex 2 Designated EHV charges'!$A:$P,11,FALSE)),"")</f>
        <v/>
      </c>
      <c r="H124" s="104" t="str">
        <f>IFERROR(IF(VLOOKUP($A124,'Annex 2 Designated EHV charges'!$A:$P,12,FALSE)=0,"",VLOOKUP($A124,'Annex 2 Designated EHV charges'!$A:$P,12,FALSE)),"")</f>
        <v/>
      </c>
    </row>
    <row r="125" spans="1:8" ht="12.75" customHeight="1" x14ac:dyDescent="0.2">
      <c r="A125" s="97" t="str">
        <f t="array" ref="A125">IFERROR(INDEX('Annex 2 Designated EHV charges'!$A$11:$A$58, MATCH(0, IF(ISBLANK('Annex 2 Designated EHV charges'!$A$11:$A$58),1, COUNTIF(A$4:$A124, 'Annex 2 Designated EHV charges'!$A$11:$A$58)), 0)),"")</f>
        <v/>
      </c>
      <c r="B125" s="97" t="str">
        <f>IF($A125="","",VLOOKUP($A125,'Annex 2 Designated EHV charges'!$A:$O,2,0))</f>
        <v/>
      </c>
      <c r="C125" s="98" t="str">
        <f>IF($A125="","",VLOOKUP($A125,'Annex 2 Designated EHV charges'!$A:$O,3,0))</f>
        <v/>
      </c>
      <c r="D125" s="97" t="str">
        <f>IF($A125="","",VLOOKUP($A125,'Annex 2 Designated EHV charges'!$A:$O,7,0))</f>
        <v/>
      </c>
      <c r="E125" s="102" t="str">
        <f>IFERROR(IF(VLOOKUP($A125,'Annex 2 Designated EHV charges'!$A:$P,9,FALSE)=0,"",VLOOKUP($A125,'Annex 2 Designated EHV charges'!$A:$P,9,FALSE)),"")</f>
        <v/>
      </c>
      <c r="F125" s="103" t="str">
        <f>IFERROR(IF(VLOOKUP($A125,'Annex 2 Designated EHV charges'!$A:$P,10,FALSE)=0,"",VLOOKUP($A125,'Annex 2 Designated EHV charges'!$A:$P,10,FALSE)),"")</f>
        <v/>
      </c>
      <c r="G125" s="104" t="str">
        <f>IFERROR(IF(VLOOKUP($A125,'Annex 2 Designated EHV charges'!$A:$P,11,FALSE)=0,"",VLOOKUP($A125,'Annex 2 Designated EHV charges'!$A:$P,11,FALSE)),"")</f>
        <v/>
      </c>
      <c r="H125" s="104" t="str">
        <f>IFERROR(IF(VLOOKUP($A125,'Annex 2 Designated EHV charges'!$A:$P,12,FALSE)=0,"",VLOOKUP($A125,'Annex 2 Designated EHV charges'!$A:$P,12,FALSE)),"")</f>
        <v/>
      </c>
    </row>
    <row r="126" spans="1:8" ht="12.75" customHeight="1" x14ac:dyDescent="0.2">
      <c r="A126" s="97" t="str">
        <f t="array" ref="A126">IFERROR(INDEX('Annex 2 Designated EHV charges'!$A$11:$A$58, MATCH(0, IF(ISBLANK('Annex 2 Designated EHV charges'!$A$11:$A$58),1, COUNTIF(A$4:$A125, 'Annex 2 Designated EHV charges'!$A$11:$A$58)), 0)),"")</f>
        <v/>
      </c>
      <c r="B126" s="97" t="str">
        <f>IF($A126="","",VLOOKUP($A126,'Annex 2 Designated EHV charges'!$A:$O,2,0))</f>
        <v/>
      </c>
      <c r="C126" s="98" t="str">
        <f>IF($A126="","",VLOOKUP($A126,'Annex 2 Designated EHV charges'!$A:$O,3,0))</f>
        <v/>
      </c>
      <c r="D126" s="97" t="str">
        <f>IF($A126="","",VLOOKUP($A126,'Annex 2 Designated EHV charges'!$A:$O,7,0))</f>
        <v/>
      </c>
      <c r="E126" s="102" t="str">
        <f>IFERROR(IF(VLOOKUP($A126,'Annex 2 Designated EHV charges'!$A:$P,9,FALSE)=0,"",VLOOKUP($A126,'Annex 2 Designated EHV charges'!$A:$P,9,FALSE)),"")</f>
        <v/>
      </c>
      <c r="F126" s="103" t="str">
        <f>IFERROR(IF(VLOOKUP($A126,'Annex 2 Designated EHV charges'!$A:$P,10,FALSE)=0,"",VLOOKUP($A126,'Annex 2 Designated EHV charges'!$A:$P,10,FALSE)),"")</f>
        <v/>
      </c>
      <c r="G126" s="104" t="str">
        <f>IFERROR(IF(VLOOKUP($A126,'Annex 2 Designated EHV charges'!$A:$P,11,FALSE)=0,"",VLOOKUP($A126,'Annex 2 Designated EHV charges'!$A:$P,11,FALSE)),"")</f>
        <v/>
      </c>
      <c r="H126" s="104" t="str">
        <f>IFERROR(IF(VLOOKUP($A126,'Annex 2 Designated EHV charges'!$A:$P,12,FALSE)=0,"",VLOOKUP($A126,'Annex 2 Designated EHV charges'!$A:$P,12,FALSE)),"")</f>
        <v/>
      </c>
    </row>
    <row r="127" spans="1:8" ht="12.75" customHeight="1" x14ac:dyDescent="0.2">
      <c r="A127" s="97" t="str">
        <f t="array" ref="A127">IFERROR(INDEX('Annex 2 Designated EHV charges'!$A$11:$A$58, MATCH(0, IF(ISBLANK('Annex 2 Designated EHV charges'!$A$11:$A$58),1, COUNTIF(A$4:$A126, 'Annex 2 Designated EHV charges'!$A$11:$A$58)), 0)),"")</f>
        <v/>
      </c>
      <c r="B127" s="97" t="str">
        <f>IF($A127="","",VLOOKUP($A127,'Annex 2 Designated EHV charges'!$A:$O,2,0))</f>
        <v/>
      </c>
      <c r="C127" s="98" t="str">
        <f>IF($A127="","",VLOOKUP($A127,'Annex 2 Designated EHV charges'!$A:$O,3,0))</f>
        <v/>
      </c>
      <c r="D127" s="97" t="str">
        <f>IF($A127="","",VLOOKUP($A127,'Annex 2 Designated EHV charges'!$A:$O,7,0))</f>
        <v/>
      </c>
      <c r="E127" s="102" t="str">
        <f>IFERROR(IF(VLOOKUP($A127,'Annex 2 Designated EHV charges'!$A:$P,9,FALSE)=0,"",VLOOKUP($A127,'Annex 2 Designated EHV charges'!$A:$P,9,FALSE)),"")</f>
        <v/>
      </c>
      <c r="F127" s="103" t="str">
        <f>IFERROR(IF(VLOOKUP($A127,'Annex 2 Designated EHV charges'!$A:$P,10,FALSE)=0,"",VLOOKUP($A127,'Annex 2 Designated EHV charges'!$A:$P,10,FALSE)),"")</f>
        <v/>
      </c>
      <c r="G127" s="104" t="str">
        <f>IFERROR(IF(VLOOKUP($A127,'Annex 2 Designated EHV charges'!$A:$P,11,FALSE)=0,"",VLOOKUP($A127,'Annex 2 Designated EHV charges'!$A:$P,11,FALSE)),"")</f>
        <v/>
      </c>
      <c r="H127" s="104" t="str">
        <f>IFERROR(IF(VLOOKUP($A127,'Annex 2 Designated EHV charges'!$A:$P,12,FALSE)=0,"",VLOOKUP($A127,'Annex 2 Designated EHV charges'!$A:$P,12,FALSE)),"")</f>
        <v/>
      </c>
    </row>
    <row r="128" spans="1:8" ht="12.75" customHeight="1" x14ac:dyDescent="0.2">
      <c r="A128" s="97" t="str">
        <f t="array" ref="A128">IFERROR(INDEX('Annex 2 Designated EHV charges'!$A$11:$A$58, MATCH(0, IF(ISBLANK('Annex 2 Designated EHV charges'!$A$11:$A$58),1, COUNTIF(A$4:$A127, 'Annex 2 Designated EHV charges'!$A$11:$A$58)), 0)),"")</f>
        <v/>
      </c>
      <c r="B128" s="97" t="str">
        <f>IF($A128="","",VLOOKUP($A128,'Annex 2 Designated EHV charges'!$A:$O,2,0))</f>
        <v/>
      </c>
      <c r="C128" s="98" t="str">
        <f>IF($A128="","",VLOOKUP($A128,'Annex 2 Designated EHV charges'!$A:$O,3,0))</f>
        <v/>
      </c>
      <c r="D128" s="97" t="str">
        <f>IF($A128="","",VLOOKUP($A128,'Annex 2 Designated EHV charges'!$A:$O,7,0))</f>
        <v/>
      </c>
      <c r="E128" s="102" t="str">
        <f>IFERROR(IF(VLOOKUP($A128,'Annex 2 Designated EHV charges'!$A:$P,9,FALSE)=0,"",VLOOKUP($A128,'Annex 2 Designated EHV charges'!$A:$P,9,FALSE)),"")</f>
        <v/>
      </c>
      <c r="F128" s="103" t="str">
        <f>IFERROR(IF(VLOOKUP($A128,'Annex 2 Designated EHV charges'!$A:$P,10,FALSE)=0,"",VLOOKUP($A128,'Annex 2 Designated EHV charges'!$A:$P,10,FALSE)),"")</f>
        <v/>
      </c>
      <c r="G128" s="104" t="str">
        <f>IFERROR(IF(VLOOKUP($A128,'Annex 2 Designated EHV charges'!$A:$P,11,FALSE)=0,"",VLOOKUP($A128,'Annex 2 Designated EHV charges'!$A:$P,11,FALSE)),"")</f>
        <v/>
      </c>
      <c r="H128" s="104" t="str">
        <f>IFERROR(IF(VLOOKUP($A128,'Annex 2 Designated EHV charges'!$A:$P,12,FALSE)=0,"",VLOOKUP($A128,'Annex 2 Designated EHV charges'!$A:$P,12,FALSE)),"")</f>
        <v/>
      </c>
    </row>
    <row r="129" spans="1:8" ht="12.75" customHeight="1" x14ac:dyDescent="0.2">
      <c r="A129" s="97" t="str">
        <f t="array" ref="A129">IFERROR(INDEX('Annex 2 Designated EHV charges'!$A$11:$A$58, MATCH(0, IF(ISBLANK('Annex 2 Designated EHV charges'!$A$11:$A$58),1, COUNTIF(A$4:$A128, 'Annex 2 Designated EHV charges'!$A$11:$A$58)), 0)),"")</f>
        <v/>
      </c>
      <c r="B129" s="97" t="str">
        <f>IF($A129="","",VLOOKUP($A129,'Annex 2 Designated EHV charges'!$A:$O,2,0))</f>
        <v/>
      </c>
      <c r="C129" s="98" t="str">
        <f>IF($A129="","",VLOOKUP($A129,'Annex 2 Designated EHV charges'!$A:$O,3,0))</f>
        <v/>
      </c>
      <c r="D129" s="97" t="str">
        <f>IF($A129="","",VLOOKUP($A129,'Annex 2 Designated EHV charges'!$A:$O,7,0))</f>
        <v/>
      </c>
      <c r="E129" s="102" t="str">
        <f>IFERROR(IF(VLOOKUP($A129,'Annex 2 Designated EHV charges'!$A:$P,9,FALSE)=0,"",VLOOKUP($A129,'Annex 2 Designated EHV charges'!$A:$P,9,FALSE)),"")</f>
        <v/>
      </c>
      <c r="F129" s="103" t="str">
        <f>IFERROR(IF(VLOOKUP($A129,'Annex 2 Designated EHV charges'!$A:$P,10,FALSE)=0,"",VLOOKUP($A129,'Annex 2 Designated EHV charges'!$A:$P,10,FALSE)),"")</f>
        <v/>
      </c>
      <c r="G129" s="104" t="str">
        <f>IFERROR(IF(VLOOKUP($A129,'Annex 2 Designated EHV charges'!$A:$P,11,FALSE)=0,"",VLOOKUP($A129,'Annex 2 Designated EHV charges'!$A:$P,11,FALSE)),"")</f>
        <v/>
      </c>
      <c r="H129" s="104" t="str">
        <f>IFERROR(IF(VLOOKUP($A129,'Annex 2 Designated EHV charges'!$A:$P,12,FALSE)=0,"",VLOOKUP($A129,'Annex 2 Designated EHV charges'!$A:$P,12,FALSE)),"")</f>
        <v/>
      </c>
    </row>
    <row r="130" spans="1:8" ht="12.75" customHeight="1" x14ac:dyDescent="0.2">
      <c r="A130" s="97" t="str">
        <f t="array" ref="A130">IFERROR(INDEX('Annex 2 Designated EHV charges'!$A$11:$A$58, MATCH(0, IF(ISBLANK('Annex 2 Designated EHV charges'!$A$11:$A$58),1, COUNTIF(A$4:$A129, 'Annex 2 Designated EHV charges'!$A$11:$A$58)), 0)),"")</f>
        <v/>
      </c>
      <c r="B130" s="97" t="str">
        <f>IF($A130="","",VLOOKUP($A130,'Annex 2 Designated EHV charges'!$A:$O,2,0))</f>
        <v/>
      </c>
      <c r="C130" s="98" t="str">
        <f>IF($A130="","",VLOOKUP($A130,'Annex 2 Designated EHV charges'!$A:$O,3,0))</f>
        <v/>
      </c>
      <c r="D130" s="97" t="str">
        <f>IF($A130="","",VLOOKUP($A130,'Annex 2 Designated EHV charges'!$A:$O,7,0))</f>
        <v/>
      </c>
      <c r="E130" s="102" t="str">
        <f>IFERROR(IF(VLOOKUP($A130,'Annex 2 Designated EHV charges'!$A:$P,9,FALSE)=0,"",VLOOKUP($A130,'Annex 2 Designated EHV charges'!$A:$P,9,FALSE)),"")</f>
        <v/>
      </c>
      <c r="F130" s="103" t="str">
        <f>IFERROR(IF(VLOOKUP($A130,'Annex 2 Designated EHV charges'!$A:$P,10,FALSE)=0,"",VLOOKUP($A130,'Annex 2 Designated EHV charges'!$A:$P,10,FALSE)),"")</f>
        <v/>
      </c>
      <c r="G130" s="104" t="str">
        <f>IFERROR(IF(VLOOKUP($A130,'Annex 2 Designated EHV charges'!$A:$P,11,FALSE)=0,"",VLOOKUP($A130,'Annex 2 Designated EHV charges'!$A:$P,11,FALSE)),"")</f>
        <v/>
      </c>
      <c r="H130" s="104" t="str">
        <f>IFERROR(IF(VLOOKUP($A130,'Annex 2 Designated EHV charges'!$A:$P,12,FALSE)=0,"",VLOOKUP($A130,'Annex 2 Designated EHV charges'!$A:$P,12,FALSE)),"")</f>
        <v/>
      </c>
    </row>
    <row r="131" spans="1:8" ht="12.75" customHeight="1" x14ac:dyDescent="0.2">
      <c r="A131" s="97" t="str">
        <f t="array" ref="A131">IFERROR(INDEX('Annex 2 Designated EHV charges'!$A$11:$A$58, MATCH(0, IF(ISBLANK('Annex 2 Designated EHV charges'!$A$11:$A$58),1, COUNTIF(A$4:$A130, 'Annex 2 Designated EHV charges'!$A$11:$A$58)), 0)),"")</f>
        <v/>
      </c>
      <c r="B131" s="97" t="str">
        <f>IF($A131="","",VLOOKUP($A131,'Annex 2 Designated EHV charges'!$A:$O,2,0))</f>
        <v/>
      </c>
      <c r="C131" s="98" t="str">
        <f>IF($A131="","",VLOOKUP($A131,'Annex 2 Designated EHV charges'!$A:$O,3,0))</f>
        <v/>
      </c>
      <c r="D131" s="97" t="str">
        <f>IF($A131="","",VLOOKUP($A131,'Annex 2 Designated EHV charges'!$A:$O,7,0))</f>
        <v/>
      </c>
      <c r="E131" s="102" t="str">
        <f>IFERROR(IF(VLOOKUP($A131,'Annex 2 Designated EHV charges'!$A:$P,9,FALSE)=0,"",VLOOKUP($A131,'Annex 2 Designated EHV charges'!$A:$P,9,FALSE)),"")</f>
        <v/>
      </c>
      <c r="F131" s="103" t="str">
        <f>IFERROR(IF(VLOOKUP($A131,'Annex 2 Designated EHV charges'!$A:$P,10,FALSE)=0,"",VLOOKUP($A131,'Annex 2 Designated EHV charges'!$A:$P,10,FALSE)),"")</f>
        <v/>
      </c>
      <c r="G131" s="104" t="str">
        <f>IFERROR(IF(VLOOKUP($A131,'Annex 2 Designated EHV charges'!$A:$P,11,FALSE)=0,"",VLOOKUP($A131,'Annex 2 Designated EHV charges'!$A:$P,11,FALSE)),"")</f>
        <v/>
      </c>
      <c r="H131" s="104" t="str">
        <f>IFERROR(IF(VLOOKUP($A131,'Annex 2 Designated EHV charges'!$A:$P,12,FALSE)=0,"",VLOOKUP($A131,'Annex 2 Designated EHV charges'!$A:$P,12,FALSE)),"")</f>
        <v/>
      </c>
    </row>
    <row r="132" spans="1:8" ht="12.75" customHeight="1" x14ac:dyDescent="0.2">
      <c r="A132" s="97" t="str">
        <f t="array" ref="A132">IFERROR(INDEX('Annex 2 Designated EHV charges'!$A$11:$A$58, MATCH(0, IF(ISBLANK('Annex 2 Designated EHV charges'!$A$11:$A$58),1, COUNTIF(A$4:$A131, 'Annex 2 Designated EHV charges'!$A$11:$A$58)), 0)),"")</f>
        <v/>
      </c>
      <c r="B132" s="97" t="str">
        <f>IF($A132="","",VLOOKUP($A132,'Annex 2 Designated EHV charges'!$A:$O,2,0))</f>
        <v/>
      </c>
      <c r="C132" s="98" t="str">
        <f>IF($A132="","",VLOOKUP($A132,'Annex 2 Designated EHV charges'!$A:$O,3,0))</f>
        <v/>
      </c>
      <c r="D132" s="97" t="str">
        <f>IF($A132="","",VLOOKUP($A132,'Annex 2 Designated EHV charges'!$A:$O,7,0))</f>
        <v/>
      </c>
      <c r="E132" s="102" t="str">
        <f>IFERROR(IF(VLOOKUP($A132,'Annex 2 Designated EHV charges'!$A:$P,9,FALSE)=0,"",VLOOKUP($A132,'Annex 2 Designated EHV charges'!$A:$P,9,FALSE)),"")</f>
        <v/>
      </c>
      <c r="F132" s="103" t="str">
        <f>IFERROR(IF(VLOOKUP($A132,'Annex 2 Designated EHV charges'!$A:$P,10,FALSE)=0,"",VLOOKUP($A132,'Annex 2 Designated EHV charges'!$A:$P,10,FALSE)),"")</f>
        <v/>
      </c>
      <c r="G132" s="104" t="str">
        <f>IFERROR(IF(VLOOKUP($A132,'Annex 2 Designated EHV charges'!$A:$P,11,FALSE)=0,"",VLOOKUP($A132,'Annex 2 Designated EHV charges'!$A:$P,11,FALSE)),"")</f>
        <v/>
      </c>
      <c r="H132" s="104" t="str">
        <f>IFERROR(IF(VLOOKUP($A132,'Annex 2 Designated EHV charges'!$A:$P,12,FALSE)=0,"",VLOOKUP($A132,'Annex 2 Designated EHV charges'!$A:$P,12,FALSE)),"")</f>
        <v/>
      </c>
    </row>
    <row r="133" spans="1:8" ht="12.75" customHeight="1" x14ac:dyDescent="0.2">
      <c r="A133" s="97" t="str">
        <f t="array" ref="A133">IFERROR(INDEX('Annex 2 Designated EHV charges'!$A$11:$A$58, MATCH(0, IF(ISBLANK('Annex 2 Designated EHV charges'!$A$11:$A$58),1, COUNTIF(A$4:$A132, 'Annex 2 Designated EHV charges'!$A$11:$A$58)), 0)),"")</f>
        <v/>
      </c>
      <c r="B133" s="97" t="str">
        <f>IF($A133="","",VLOOKUP($A133,'Annex 2 Designated EHV charges'!$A:$O,2,0))</f>
        <v/>
      </c>
      <c r="C133" s="98" t="str">
        <f>IF($A133="","",VLOOKUP($A133,'Annex 2 Designated EHV charges'!$A:$O,3,0))</f>
        <v/>
      </c>
      <c r="D133" s="97" t="str">
        <f>IF($A133="","",VLOOKUP($A133,'Annex 2 Designated EHV charges'!$A:$O,7,0))</f>
        <v/>
      </c>
      <c r="E133" s="102" t="str">
        <f>IFERROR(IF(VLOOKUP($A133,'Annex 2 Designated EHV charges'!$A:$P,9,FALSE)=0,"",VLOOKUP($A133,'Annex 2 Designated EHV charges'!$A:$P,9,FALSE)),"")</f>
        <v/>
      </c>
      <c r="F133" s="103" t="str">
        <f>IFERROR(IF(VLOOKUP($A133,'Annex 2 Designated EHV charges'!$A:$P,10,FALSE)=0,"",VLOOKUP($A133,'Annex 2 Designated EHV charges'!$A:$P,10,FALSE)),"")</f>
        <v/>
      </c>
      <c r="G133" s="104" t="str">
        <f>IFERROR(IF(VLOOKUP($A133,'Annex 2 Designated EHV charges'!$A:$P,11,FALSE)=0,"",VLOOKUP($A133,'Annex 2 Designated EHV charges'!$A:$P,11,FALSE)),"")</f>
        <v/>
      </c>
      <c r="H133" s="104" t="str">
        <f>IFERROR(IF(VLOOKUP($A133,'Annex 2 Designated EHV charges'!$A:$P,12,FALSE)=0,"",VLOOKUP($A133,'Annex 2 Designated EHV charges'!$A:$P,12,FALSE)),"")</f>
        <v/>
      </c>
    </row>
    <row r="134" spans="1:8" ht="12.75" customHeight="1" x14ac:dyDescent="0.2">
      <c r="A134" s="97" t="str">
        <f t="array" ref="A134">IFERROR(INDEX('Annex 2 Designated EHV charges'!$A$11:$A$58, MATCH(0, IF(ISBLANK('Annex 2 Designated EHV charges'!$A$11:$A$58),1, COUNTIF(A$4:$A133, 'Annex 2 Designated EHV charges'!$A$11:$A$58)), 0)),"")</f>
        <v/>
      </c>
      <c r="B134" s="97" t="str">
        <f>IF($A134="","",VLOOKUP($A134,'Annex 2 Designated EHV charges'!$A:$O,2,0))</f>
        <v/>
      </c>
      <c r="C134" s="98" t="str">
        <f>IF($A134="","",VLOOKUP($A134,'Annex 2 Designated EHV charges'!$A:$O,3,0))</f>
        <v/>
      </c>
      <c r="D134" s="97" t="str">
        <f>IF($A134="","",VLOOKUP($A134,'Annex 2 Designated EHV charges'!$A:$O,7,0))</f>
        <v/>
      </c>
      <c r="E134" s="102" t="str">
        <f>IFERROR(IF(VLOOKUP($A134,'Annex 2 Designated EHV charges'!$A:$P,9,FALSE)=0,"",VLOOKUP($A134,'Annex 2 Designated EHV charges'!$A:$P,9,FALSE)),"")</f>
        <v/>
      </c>
      <c r="F134" s="103" t="str">
        <f>IFERROR(IF(VLOOKUP($A134,'Annex 2 Designated EHV charges'!$A:$P,10,FALSE)=0,"",VLOOKUP($A134,'Annex 2 Designated EHV charges'!$A:$P,10,FALSE)),"")</f>
        <v/>
      </c>
      <c r="G134" s="104" t="str">
        <f>IFERROR(IF(VLOOKUP($A134,'Annex 2 Designated EHV charges'!$A:$P,11,FALSE)=0,"",VLOOKUP($A134,'Annex 2 Designated EHV charges'!$A:$P,11,FALSE)),"")</f>
        <v/>
      </c>
      <c r="H134" s="104" t="str">
        <f>IFERROR(IF(VLOOKUP($A134,'Annex 2 Designated EHV charges'!$A:$P,12,FALSE)=0,"",VLOOKUP($A134,'Annex 2 Designated EHV charges'!$A:$P,12,FALSE)),"")</f>
        <v/>
      </c>
    </row>
    <row r="135" spans="1:8" ht="12.75" customHeight="1" x14ac:dyDescent="0.2">
      <c r="A135" s="97" t="str">
        <f t="array" ref="A135">IFERROR(INDEX('Annex 2 Designated EHV charges'!$A$11:$A$58, MATCH(0, IF(ISBLANK('Annex 2 Designated EHV charges'!$A$11:$A$58),1, COUNTIF(A$4:$A134, 'Annex 2 Designated EHV charges'!$A$11:$A$58)), 0)),"")</f>
        <v/>
      </c>
      <c r="B135" s="97" t="str">
        <f>IF($A135="","",VLOOKUP($A135,'Annex 2 Designated EHV charges'!$A:$O,2,0))</f>
        <v/>
      </c>
      <c r="C135" s="98" t="str">
        <f>IF($A135="","",VLOOKUP($A135,'Annex 2 Designated EHV charges'!$A:$O,3,0))</f>
        <v/>
      </c>
      <c r="D135" s="97" t="str">
        <f>IF($A135="","",VLOOKUP($A135,'Annex 2 Designated EHV charges'!$A:$O,7,0))</f>
        <v/>
      </c>
      <c r="E135" s="102" t="str">
        <f>IFERROR(IF(VLOOKUP($A135,'Annex 2 Designated EHV charges'!$A:$P,9,FALSE)=0,"",VLOOKUP($A135,'Annex 2 Designated EHV charges'!$A:$P,9,FALSE)),"")</f>
        <v/>
      </c>
      <c r="F135" s="103" t="str">
        <f>IFERROR(IF(VLOOKUP($A135,'Annex 2 Designated EHV charges'!$A:$P,10,FALSE)=0,"",VLOOKUP($A135,'Annex 2 Designated EHV charges'!$A:$P,10,FALSE)),"")</f>
        <v/>
      </c>
      <c r="G135" s="104" t="str">
        <f>IFERROR(IF(VLOOKUP($A135,'Annex 2 Designated EHV charges'!$A:$P,11,FALSE)=0,"",VLOOKUP($A135,'Annex 2 Designated EHV charges'!$A:$P,11,FALSE)),"")</f>
        <v/>
      </c>
      <c r="H135" s="104" t="str">
        <f>IFERROR(IF(VLOOKUP($A135,'Annex 2 Designated EHV charges'!$A:$P,12,FALSE)=0,"",VLOOKUP($A135,'Annex 2 Designated EHV charges'!$A:$P,12,FALSE)),"")</f>
        <v/>
      </c>
    </row>
    <row r="136" spans="1:8" ht="12.75" customHeight="1" x14ac:dyDescent="0.2">
      <c r="A136" s="97" t="str">
        <f t="array" ref="A136">IFERROR(INDEX('Annex 2 Designated EHV charges'!$A$11:$A$58, MATCH(0, IF(ISBLANK('Annex 2 Designated EHV charges'!$A$11:$A$58),1, COUNTIF(A$4:$A135, 'Annex 2 Designated EHV charges'!$A$11:$A$58)), 0)),"")</f>
        <v/>
      </c>
      <c r="B136" s="97" t="str">
        <f>IF($A136="","",VLOOKUP($A136,'Annex 2 Designated EHV charges'!$A:$O,2,0))</f>
        <v/>
      </c>
      <c r="C136" s="98" t="str">
        <f>IF($A136="","",VLOOKUP($A136,'Annex 2 Designated EHV charges'!$A:$O,3,0))</f>
        <v/>
      </c>
      <c r="D136" s="97" t="str">
        <f>IF($A136="","",VLOOKUP($A136,'Annex 2 Designated EHV charges'!$A:$O,7,0))</f>
        <v/>
      </c>
      <c r="E136" s="102" t="str">
        <f>IFERROR(IF(VLOOKUP($A136,'Annex 2 Designated EHV charges'!$A:$P,9,FALSE)=0,"",VLOOKUP($A136,'Annex 2 Designated EHV charges'!$A:$P,9,FALSE)),"")</f>
        <v/>
      </c>
      <c r="F136" s="103" t="str">
        <f>IFERROR(IF(VLOOKUP($A136,'Annex 2 Designated EHV charges'!$A:$P,10,FALSE)=0,"",VLOOKUP($A136,'Annex 2 Designated EHV charges'!$A:$P,10,FALSE)),"")</f>
        <v/>
      </c>
      <c r="G136" s="104" t="str">
        <f>IFERROR(IF(VLOOKUP($A136,'Annex 2 Designated EHV charges'!$A:$P,11,FALSE)=0,"",VLOOKUP($A136,'Annex 2 Designated EHV charges'!$A:$P,11,FALSE)),"")</f>
        <v/>
      </c>
      <c r="H136" s="104" t="str">
        <f>IFERROR(IF(VLOOKUP($A136,'Annex 2 Designated EHV charges'!$A:$P,12,FALSE)=0,"",VLOOKUP($A136,'Annex 2 Designated EHV charges'!$A:$P,12,FALSE)),"")</f>
        <v/>
      </c>
    </row>
    <row r="137" spans="1:8" ht="12.75" customHeight="1" x14ac:dyDescent="0.2">
      <c r="A137" s="97" t="str">
        <f t="array" ref="A137">IFERROR(INDEX('Annex 2 Designated EHV charges'!$A$11:$A$58, MATCH(0, IF(ISBLANK('Annex 2 Designated EHV charges'!$A$11:$A$58),1, COUNTIF(A$4:$A136, 'Annex 2 Designated EHV charges'!$A$11:$A$58)), 0)),"")</f>
        <v/>
      </c>
      <c r="B137" s="97" t="str">
        <f>IF($A137="","",VLOOKUP($A137,'Annex 2 Designated EHV charges'!$A:$O,2,0))</f>
        <v/>
      </c>
      <c r="C137" s="98" t="str">
        <f>IF($A137="","",VLOOKUP($A137,'Annex 2 Designated EHV charges'!$A:$O,3,0))</f>
        <v/>
      </c>
      <c r="D137" s="97" t="str">
        <f>IF($A137="","",VLOOKUP($A137,'Annex 2 Designated EHV charges'!$A:$O,7,0))</f>
        <v/>
      </c>
      <c r="E137" s="102" t="str">
        <f>IFERROR(IF(VLOOKUP($A137,'Annex 2 Designated EHV charges'!$A:$P,9,FALSE)=0,"",VLOOKUP($A137,'Annex 2 Designated EHV charges'!$A:$P,9,FALSE)),"")</f>
        <v/>
      </c>
      <c r="F137" s="103" t="str">
        <f>IFERROR(IF(VLOOKUP($A137,'Annex 2 Designated EHV charges'!$A:$P,10,FALSE)=0,"",VLOOKUP($A137,'Annex 2 Designated EHV charges'!$A:$P,10,FALSE)),"")</f>
        <v/>
      </c>
      <c r="G137" s="104" t="str">
        <f>IFERROR(IF(VLOOKUP($A137,'Annex 2 Designated EHV charges'!$A:$P,11,FALSE)=0,"",VLOOKUP($A137,'Annex 2 Designated EHV charges'!$A:$P,11,FALSE)),"")</f>
        <v/>
      </c>
      <c r="H137" s="104" t="str">
        <f>IFERROR(IF(VLOOKUP($A137,'Annex 2 Designated EHV charges'!$A:$P,12,FALSE)=0,"",VLOOKUP($A137,'Annex 2 Designated EHV charges'!$A:$P,12,FALSE)),"")</f>
        <v/>
      </c>
    </row>
    <row r="138" spans="1:8" ht="12.75" customHeight="1" x14ac:dyDescent="0.2">
      <c r="A138" s="97" t="str">
        <f t="array" ref="A138">IFERROR(INDEX('Annex 2 Designated EHV charges'!$A$11:$A$58, MATCH(0, IF(ISBLANK('Annex 2 Designated EHV charges'!$A$11:$A$58),1, COUNTIF(A$4:$A137, 'Annex 2 Designated EHV charges'!$A$11:$A$58)), 0)),"")</f>
        <v/>
      </c>
      <c r="B138" s="97" t="str">
        <f>IF($A138="","",VLOOKUP($A138,'Annex 2 Designated EHV charges'!$A:$O,2,0))</f>
        <v/>
      </c>
      <c r="C138" s="98" t="str">
        <f>IF($A138="","",VLOOKUP($A138,'Annex 2 Designated EHV charges'!$A:$O,3,0))</f>
        <v/>
      </c>
      <c r="D138" s="97" t="str">
        <f>IF($A138="","",VLOOKUP($A138,'Annex 2 Designated EHV charges'!$A:$O,7,0))</f>
        <v/>
      </c>
      <c r="E138" s="102" t="str">
        <f>IFERROR(IF(VLOOKUP($A138,'Annex 2 Designated EHV charges'!$A:$P,9,FALSE)=0,"",VLOOKUP($A138,'Annex 2 Designated EHV charges'!$A:$P,9,FALSE)),"")</f>
        <v/>
      </c>
      <c r="F138" s="103" t="str">
        <f>IFERROR(IF(VLOOKUP($A138,'Annex 2 Designated EHV charges'!$A:$P,10,FALSE)=0,"",VLOOKUP($A138,'Annex 2 Designated EHV charges'!$A:$P,10,FALSE)),"")</f>
        <v/>
      </c>
      <c r="G138" s="104" t="str">
        <f>IFERROR(IF(VLOOKUP($A138,'Annex 2 Designated EHV charges'!$A:$P,11,FALSE)=0,"",VLOOKUP($A138,'Annex 2 Designated EHV charges'!$A:$P,11,FALSE)),"")</f>
        <v/>
      </c>
      <c r="H138" s="104" t="str">
        <f>IFERROR(IF(VLOOKUP($A138,'Annex 2 Designated EHV charges'!$A:$P,12,FALSE)=0,"",VLOOKUP($A138,'Annex 2 Designated EHV charges'!$A:$P,12,FALSE)),"")</f>
        <v/>
      </c>
    </row>
    <row r="139" spans="1:8" ht="12.75" customHeight="1" x14ac:dyDescent="0.2">
      <c r="A139" s="97" t="str">
        <f t="array" ref="A139">IFERROR(INDEX('Annex 2 Designated EHV charges'!$A$11:$A$58, MATCH(0, IF(ISBLANK('Annex 2 Designated EHV charges'!$A$11:$A$58),1, COUNTIF(A$4:$A138, 'Annex 2 Designated EHV charges'!$A$11:$A$58)), 0)),"")</f>
        <v/>
      </c>
      <c r="B139" s="97" t="str">
        <f>IF($A139="","",VLOOKUP($A139,'Annex 2 Designated EHV charges'!$A:$O,2,0))</f>
        <v/>
      </c>
      <c r="C139" s="98" t="str">
        <f>IF($A139="","",VLOOKUP($A139,'Annex 2 Designated EHV charges'!$A:$O,3,0))</f>
        <v/>
      </c>
      <c r="D139" s="97" t="str">
        <f>IF($A139="","",VLOOKUP($A139,'Annex 2 Designated EHV charges'!$A:$O,7,0))</f>
        <v/>
      </c>
      <c r="E139" s="102" t="str">
        <f>IFERROR(IF(VLOOKUP($A139,'Annex 2 Designated EHV charges'!$A:$P,9,FALSE)=0,"",VLOOKUP($A139,'Annex 2 Designated EHV charges'!$A:$P,9,FALSE)),"")</f>
        <v/>
      </c>
      <c r="F139" s="103" t="str">
        <f>IFERROR(IF(VLOOKUP($A139,'Annex 2 Designated EHV charges'!$A:$P,10,FALSE)=0,"",VLOOKUP($A139,'Annex 2 Designated EHV charges'!$A:$P,10,FALSE)),"")</f>
        <v/>
      </c>
      <c r="G139" s="104" t="str">
        <f>IFERROR(IF(VLOOKUP($A139,'Annex 2 Designated EHV charges'!$A:$P,11,FALSE)=0,"",VLOOKUP($A139,'Annex 2 Designated EHV charges'!$A:$P,11,FALSE)),"")</f>
        <v/>
      </c>
      <c r="H139" s="104" t="str">
        <f>IFERROR(IF(VLOOKUP($A139,'Annex 2 Designated EHV charges'!$A:$P,12,FALSE)=0,"",VLOOKUP($A139,'Annex 2 Designated EHV charges'!$A:$P,12,FALSE)),"")</f>
        <v/>
      </c>
    </row>
    <row r="140" spans="1:8" ht="12.75" customHeight="1" x14ac:dyDescent="0.2">
      <c r="A140" s="97" t="str">
        <f t="array" ref="A140">IFERROR(INDEX('Annex 2 Designated EHV charges'!$A$11:$A$58, MATCH(0, IF(ISBLANK('Annex 2 Designated EHV charges'!$A$11:$A$58),1, COUNTIF(A$4:$A139, 'Annex 2 Designated EHV charges'!$A$11:$A$58)), 0)),"")</f>
        <v/>
      </c>
      <c r="B140" s="97" t="str">
        <f>IF($A140="","",VLOOKUP($A140,'Annex 2 Designated EHV charges'!$A:$O,2,0))</f>
        <v/>
      </c>
      <c r="C140" s="98" t="str">
        <f>IF($A140="","",VLOOKUP($A140,'Annex 2 Designated EHV charges'!$A:$O,3,0))</f>
        <v/>
      </c>
      <c r="D140" s="97" t="str">
        <f>IF($A140="","",VLOOKUP($A140,'Annex 2 Designated EHV charges'!$A:$O,7,0))</f>
        <v/>
      </c>
      <c r="E140" s="102" t="str">
        <f>IFERROR(IF(VLOOKUP($A140,'Annex 2 Designated EHV charges'!$A:$P,9,FALSE)=0,"",VLOOKUP($A140,'Annex 2 Designated EHV charges'!$A:$P,9,FALSE)),"")</f>
        <v/>
      </c>
      <c r="F140" s="103" t="str">
        <f>IFERROR(IF(VLOOKUP($A140,'Annex 2 Designated EHV charges'!$A:$P,10,FALSE)=0,"",VLOOKUP($A140,'Annex 2 Designated EHV charges'!$A:$P,10,FALSE)),"")</f>
        <v/>
      </c>
      <c r="G140" s="104" t="str">
        <f>IFERROR(IF(VLOOKUP($A140,'Annex 2 Designated EHV charges'!$A:$P,11,FALSE)=0,"",VLOOKUP($A140,'Annex 2 Designated EHV charges'!$A:$P,11,FALSE)),"")</f>
        <v/>
      </c>
      <c r="H140" s="104" t="str">
        <f>IFERROR(IF(VLOOKUP($A140,'Annex 2 Designated EHV charges'!$A:$P,12,FALSE)=0,"",VLOOKUP($A140,'Annex 2 Designated EHV charges'!$A:$P,12,FALSE)),"")</f>
        <v/>
      </c>
    </row>
    <row r="141" spans="1:8" ht="12.75" customHeight="1" x14ac:dyDescent="0.2">
      <c r="A141" s="97" t="str">
        <f t="array" ref="A141">IFERROR(INDEX('Annex 2 Designated EHV charges'!$A$11:$A$58, MATCH(0, IF(ISBLANK('Annex 2 Designated EHV charges'!$A$11:$A$58),1, COUNTIF(A$4:$A140, 'Annex 2 Designated EHV charges'!$A$11:$A$58)), 0)),"")</f>
        <v/>
      </c>
      <c r="B141" s="97" t="str">
        <f>IF($A141="","",VLOOKUP($A141,'Annex 2 Designated EHV charges'!$A:$O,2,0))</f>
        <v/>
      </c>
      <c r="C141" s="98" t="str">
        <f>IF($A141="","",VLOOKUP($A141,'Annex 2 Designated EHV charges'!$A:$O,3,0))</f>
        <v/>
      </c>
      <c r="D141" s="97" t="str">
        <f>IF($A141="","",VLOOKUP($A141,'Annex 2 Designated EHV charges'!$A:$O,7,0))</f>
        <v/>
      </c>
      <c r="E141" s="102" t="str">
        <f>IFERROR(IF(VLOOKUP($A141,'Annex 2 Designated EHV charges'!$A:$P,9,FALSE)=0,"",VLOOKUP($A141,'Annex 2 Designated EHV charges'!$A:$P,9,FALSE)),"")</f>
        <v/>
      </c>
      <c r="F141" s="103" t="str">
        <f>IFERROR(IF(VLOOKUP($A141,'Annex 2 Designated EHV charges'!$A:$P,10,FALSE)=0,"",VLOOKUP($A141,'Annex 2 Designated EHV charges'!$A:$P,10,FALSE)),"")</f>
        <v/>
      </c>
      <c r="G141" s="104" t="str">
        <f>IFERROR(IF(VLOOKUP($A141,'Annex 2 Designated EHV charges'!$A:$P,11,FALSE)=0,"",VLOOKUP($A141,'Annex 2 Designated EHV charges'!$A:$P,11,FALSE)),"")</f>
        <v/>
      </c>
      <c r="H141" s="104" t="str">
        <f>IFERROR(IF(VLOOKUP($A141,'Annex 2 Designated EHV charges'!$A:$P,12,FALSE)=0,"",VLOOKUP($A141,'Annex 2 Designated EHV charges'!$A:$P,12,FALSE)),"")</f>
        <v/>
      </c>
    </row>
    <row r="142" spans="1:8" ht="12.75" customHeight="1" x14ac:dyDescent="0.2">
      <c r="A142" s="97" t="str">
        <f t="array" ref="A142">IFERROR(INDEX('Annex 2 Designated EHV charges'!$A$11:$A$58, MATCH(0, IF(ISBLANK('Annex 2 Designated EHV charges'!$A$11:$A$58),1, COUNTIF(A$4:$A141, 'Annex 2 Designated EHV charges'!$A$11:$A$58)), 0)),"")</f>
        <v/>
      </c>
      <c r="B142" s="97" t="str">
        <f>IF($A142="","",VLOOKUP($A142,'Annex 2 Designated EHV charges'!$A:$O,2,0))</f>
        <v/>
      </c>
      <c r="C142" s="98" t="str">
        <f>IF($A142="","",VLOOKUP($A142,'Annex 2 Designated EHV charges'!$A:$O,3,0))</f>
        <v/>
      </c>
      <c r="D142" s="97" t="str">
        <f>IF($A142="","",VLOOKUP($A142,'Annex 2 Designated EHV charges'!$A:$O,7,0))</f>
        <v/>
      </c>
      <c r="E142" s="102" t="str">
        <f>IFERROR(IF(VLOOKUP($A142,'Annex 2 Designated EHV charges'!$A:$P,9,FALSE)=0,"",VLOOKUP($A142,'Annex 2 Designated EHV charges'!$A:$P,9,FALSE)),"")</f>
        <v/>
      </c>
      <c r="F142" s="103" t="str">
        <f>IFERROR(IF(VLOOKUP($A142,'Annex 2 Designated EHV charges'!$A:$P,10,FALSE)=0,"",VLOOKUP($A142,'Annex 2 Designated EHV charges'!$A:$P,10,FALSE)),"")</f>
        <v/>
      </c>
      <c r="G142" s="104" t="str">
        <f>IFERROR(IF(VLOOKUP($A142,'Annex 2 Designated EHV charges'!$A:$P,11,FALSE)=0,"",VLOOKUP($A142,'Annex 2 Designated EHV charges'!$A:$P,11,FALSE)),"")</f>
        <v/>
      </c>
      <c r="H142" s="104" t="str">
        <f>IFERROR(IF(VLOOKUP($A142,'Annex 2 Designated EHV charges'!$A:$P,12,FALSE)=0,"",VLOOKUP($A142,'Annex 2 Designated EHV charges'!$A:$P,12,FALSE)),"")</f>
        <v/>
      </c>
    </row>
    <row r="143" spans="1:8" ht="12.75" customHeight="1" x14ac:dyDescent="0.2">
      <c r="A143" s="97" t="str">
        <f t="array" ref="A143">IFERROR(INDEX('Annex 2 Designated EHV charges'!$A$11:$A$58, MATCH(0, IF(ISBLANK('Annex 2 Designated EHV charges'!$A$11:$A$58),1, COUNTIF(A$4:$A142, 'Annex 2 Designated EHV charges'!$A$11:$A$58)), 0)),"")</f>
        <v/>
      </c>
      <c r="B143" s="97" t="str">
        <f>IF($A143="","",VLOOKUP($A143,'Annex 2 Designated EHV charges'!$A:$O,2,0))</f>
        <v/>
      </c>
      <c r="C143" s="98" t="str">
        <f>IF($A143="","",VLOOKUP($A143,'Annex 2 Designated EHV charges'!$A:$O,3,0))</f>
        <v/>
      </c>
      <c r="D143" s="97" t="str">
        <f>IF($A143="","",VLOOKUP($A143,'Annex 2 Designated EHV charges'!$A:$O,7,0))</f>
        <v/>
      </c>
      <c r="E143" s="102" t="str">
        <f>IFERROR(IF(VLOOKUP($A143,'Annex 2 Designated EHV charges'!$A:$P,9,FALSE)=0,"",VLOOKUP($A143,'Annex 2 Designated EHV charges'!$A:$P,9,FALSE)),"")</f>
        <v/>
      </c>
      <c r="F143" s="103" t="str">
        <f>IFERROR(IF(VLOOKUP($A143,'Annex 2 Designated EHV charges'!$A:$P,10,FALSE)=0,"",VLOOKUP($A143,'Annex 2 Designated EHV charges'!$A:$P,10,FALSE)),"")</f>
        <v/>
      </c>
      <c r="G143" s="104" t="str">
        <f>IFERROR(IF(VLOOKUP($A143,'Annex 2 Designated EHV charges'!$A:$P,11,FALSE)=0,"",VLOOKUP($A143,'Annex 2 Designated EHV charges'!$A:$P,11,FALSE)),"")</f>
        <v/>
      </c>
      <c r="H143" s="104" t="str">
        <f>IFERROR(IF(VLOOKUP($A143,'Annex 2 Designated EHV charges'!$A:$P,12,FALSE)=0,"",VLOOKUP($A143,'Annex 2 Designated EHV charges'!$A:$P,12,FALSE)),"")</f>
        <v/>
      </c>
    </row>
    <row r="144" spans="1:8" x14ac:dyDescent="0.2">
      <c r="A144" s="97" t="str">
        <f t="array" ref="A144">IFERROR(INDEX('Annex 2 Designated EHV charges'!$A$11:$A$58, MATCH(0, IF(ISBLANK('Annex 2 Designated EHV charges'!$A$11:$A$58),1, COUNTIF(A$4:$A143, 'Annex 2 Designated EHV charges'!$A$11:$A$58)), 0)),"")</f>
        <v/>
      </c>
      <c r="B144" s="97" t="str">
        <f>IF($A144="","",VLOOKUP($A144,'Annex 2 Designated EHV charges'!$A:$O,2,0))</f>
        <v/>
      </c>
      <c r="C144" s="98" t="str">
        <f>IF($A144="","",VLOOKUP($A144,'Annex 2 Designated EHV charges'!$A:$O,3,0))</f>
        <v/>
      </c>
      <c r="D144" s="97" t="str">
        <f>IF($A144="","",VLOOKUP($A144,'Annex 2 Designated EHV charges'!$A:$O,7,0))</f>
        <v/>
      </c>
      <c r="E144" s="102" t="str">
        <f>IFERROR(IF(VLOOKUP($A144,'Annex 2 Designated EHV charges'!$A:$P,9,FALSE)=0,"",VLOOKUP($A144,'Annex 2 Designated EHV charges'!$A:$P,9,FALSE)),"")</f>
        <v/>
      </c>
      <c r="F144" s="103" t="str">
        <f>IFERROR(IF(VLOOKUP($A144,'Annex 2 Designated EHV charges'!$A:$P,10,FALSE)=0,"",VLOOKUP($A144,'Annex 2 Designated EHV charges'!$A:$P,10,FALSE)),"")</f>
        <v/>
      </c>
      <c r="G144" s="104" t="str">
        <f>IFERROR(IF(VLOOKUP($A144,'Annex 2 Designated EHV charges'!$A:$P,11,FALSE)=0,"",VLOOKUP($A144,'Annex 2 Designated EHV charges'!$A:$P,11,FALSE)),"")</f>
        <v/>
      </c>
      <c r="H144" s="104" t="str">
        <f>IFERROR(IF(VLOOKUP($A144,'Annex 2 Designated EHV charges'!$A:$P,12,FALSE)=0,"",VLOOKUP($A144,'Annex 2 Designated EHV charges'!$A:$P,12,FALSE)),"")</f>
        <v/>
      </c>
    </row>
    <row r="145" spans="1:8" x14ac:dyDescent="0.2">
      <c r="A145" s="97" t="str">
        <f t="array" ref="A145">IFERROR(INDEX('Annex 2 Designated EHV charges'!$A$11:$A$58, MATCH(0, IF(ISBLANK('Annex 2 Designated EHV charges'!$A$11:$A$58),1, COUNTIF(A$4:$A144, 'Annex 2 Designated EHV charges'!$A$11:$A$58)), 0)),"")</f>
        <v/>
      </c>
      <c r="B145" s="97" t="str">
        <f>IF($A145="","",VLOOKUP($A145,'Annex 2 Designated EHV charges'!$A:$O,2,0))</f>
        <v/>
      </c>
      <c r="C145" s="98" t="str">
        <f>IF($A145="","",VLOOKUP($A145,'Annex 2 Designated EHV charges'!$A:$O,3,0))</f>
        <v/>
      </c>
      <c r="D145" s="97" t="str">
        <f>IF($A145="","",VLOOKUP($A145,'Annex 2 Designated EHV charges'!$A:$O,7,0))</f>
        <v/>
      </c>
      <c r="E145" s="102" t="str">
        <f>IFERROR(IF(VLOOKUP($A145,'Annex 2 Designated EHV charges'!$A:$P,9,FALSE)=0,"",VLOOKUP($A145,'Annex 2 Designated EHV charges'!$A:$P,9,FALSE)),"")</f>
        <v/>
      </c>
      <c r="F145" s="103" t="str">
        <f>IFERROR(IF(VLOOKUP($A145,'Annex 2 Designated EHV charges'!$A:$P,10,FALSE)=0,"",VLOOKUP($A145,'Annex 2 Designated EHV charges'!$A:$P,10,FALSE)),"")</f>
        <v/>
      </c>
      <c r="G145" s="104" t="str">
        <f>IFERROR(IF(VLOOKUP($A145,'Annex 2 Designated EHV charges'!$A:$P,11,FALSE)=0,"",VLOOKUP($A145,'Annex 2 Designated EHV charges'!$A:$P,11,FALSE)),"")</f>
        <v/>
      </c>
      <c r="H145" s="104" t="str">
        <f>IFERROR(IF(VLOOKUP($A145,'Annex 2 Designated EHV charges'!$A:$P,12,FALSE)=0,"",VLOOKUP($A145,'Annex 2 Designated EHV charges'!$A:$P,12,FALSE)),"")</f>
        <v/>
      </c>
    </row>
    <row r="146" spans="1:8" x14ac:dyDescent="0.2">
      <c r="A146" s="97" t="str">
        <f t="array" ref="A146">IFERROR(INDEX('Annex 2 Designated EHV charges'!$A$11:$A$58, MATCH(0, IF(ISBLANK('Annex 2 Designated EHV charges'!$A$11:$A$58),1, COUNTIF(A$4:$A145, 'Annex 2 Designated EHV charges'!$A$11:$A$58)), 0)),"")</f>
        <v/>
      </c>
      <c r="B146" s="97" t="str">
        <f>IF($A146="","",VLOOKUP($A146,'Annex 2 Designated EHV charges'!$A:$O,2,0))</f>
        <v/>
      </c>
      <c r="C146" s="98" t="str">
        <f>IF($A146="","",VLOOKUP($A146,'Annex 2 Designated EHV charges'!$A:$O,3,0))</f>
        <v/>
      </c>
      <c r="D146" s="97" t="str">
        <f>IF($A146="","",VLOOKUP($A146,'Annex 2 Designated EHV charges'!$A:$O,7,0))</f>
        <v/>
      </c>
      <c r="E146" s="102" t="str">
        <f>IFERROR(IF(VLOOKUP($A146,'Annex 2 Designated EHV charges'!$A:$P,9,FALSE)=0,"",VLOOKUP($A146,'Annex 2 Designated EHV charges'!$A:$P,9,FALSE)),"")</f>
        <v/>
      </c>
      <c r="F146" s="103" t="str">
        <f>IFERROR(IF(VLOOKUP($A146,'Annex 2 Designated EHV charges'!$A:$P,10,FALSE)=0,"",VLOOKUP($A146,'Annex 2 Designated EHV charges'!$A:$P,10,FALSE)),"")</f>
        <v/>
      </c>
      <c r="G146" s="104" t="str">
        <f>IFERROR(IF(VLOOKUP($A146,'Annex 2 Designated EHV charges'!$A:$P,11,FALSE)=0,"",VLOOKUP($A146,'Annex 2 Designated EHV charges'!$A:$P,11,FALSE)),"")</f>
        <v/>
      </c>
      <c r="H146" s="104" t="str">
        <f>IFERROR(IF(VLOOKUP($A146,'Annex 2 Designated EHV charges'!$A:$P,12,FALSE)=0,"",VLOOKUP($A146,'Annex 2 Designated EHV charges'!$A:$P,12,FALSE)),"")</f>
        <v/>
      </c>
    </row>
    <row r="147" spans="1:8" x14ac:dyDescent="0.2">
      <c r="A147" s="97" t="str">
        <f t="array" ref="A147">IFERROR(INDEX('Annex 2 Designated EHV charges'!$A$11:$A$58, MATCH(0, IF(ISBLANK('Annex 2 Designated EHV charges'!$A$11:$A$58),1, COUNTIF(A$4:$A146, 'Annex 2 Designated EHV charges'!$A$11:$A$58)), 0)),"")</f>
        <v/>
      </c>
      <c r="B147" s="97" t="str">
        <f>IF($A147="","",VLOOKUP($A147,'Annex 2 Designated EHV charges'!$A:$O,2,0))</f>
        <v/>
      </c>
      <c r="C147" s="98" t="str">
        <f>IF($A147="","",VLOOKUP($A147,'Annex 2 Designated EHV charges'!$A:$O,3,0))</f>
        <v/>
      </c>
      <c r="D147" s="97" t="str">
        <f>IF($A147="","",VLOOKUP($A147,'Annex 2 Designated EHV charges'!$A:$O,7,0))</f>
        <v/>
      </c>
      <c r="E147" s="102" t="str">
        <f>IFERROR(IF(VLOOKUP($A147,'Annex 2 Designated EHV charges'!$A:$P,9,FALSE)=0,"",VLOOKUP($A147,'Annex 2 Designated EHV charges'!$A:$P,9,FALSE)),"")</f>
        <v/>
      </c>
      <c r="F147" s="103" t="str">
        <f>IFERROR(IF(VLOOKUP($A147,'Annex 2 Designated EHV charges'!$A:$P,10,FALSE)=0,"",VLOOKUP($A147,'Annex 2 Designated EHV charges'!$A:$P,10,FALSE)),"")</f>
        <v/>
      </c>
      <c r="G147" s="104" t="str">
        <f>IFERROR(IF(VLOOKUP($A147,'Annex 2 Designated EHV charges'!$A:$P,11,FALSE)=0,"",VLOOKUP($A147,'Annex 2 Designated EHV charges'!$A:$P,11,FALSE)),"")</f>
        <v/>
      </c>
      <c r="H147" s="104" t="str">
        <f>IFERROR(IF(VLOOKUP($A147,'Annex 2 Designated EHV charges'!$A:$P,12,FALSE)=0,"",VLOOKUP($A147,'Annex 2 Designated EHV charges'!$A:$P,12,FALSE)),"")</f>
        <v/>
      </c>
    </row>
    <row r="148" spans="1:8" x14ac:dyDescent="0.2">
      <c r="A148" s="97" t="str">
        <f t="array" ref="A148">IFERROR(INDEX('Annex 2 Designated EHV charges'!$A$11:$A$58, MATCH(0, IF(ISBLANK('Annex 2 Designated EHV charges'!$A$11:$A$58),1, COUNTIF(A$4:$A147, 'Annex 2 Designated EHV charges'!$A$11:$A$58)), 0)),"")</f>
        <v/>
      </c>
      <c r="B148" s="97" t="str">
        <f>IF($A148="","",VLOOKUP($A148,'Annex 2 Designated EHV charges'!$A:$O,2,0))</f>
        <v/>
      </c>
      <c r="C148" s="98" t="str">
        <f>IF($A148="","",VLOOKUP($A148,'Annex 2 Designated EHV charges'!$A:$O,3,0))</f>
        <v/>
      </c>
      <c r="D148" s="97" t="str">
        <f>IF($A148="","",VLOOKUP($A148,'Annex 2 Designated EHV charges'!$A:$O,7,0))</f>
        <v/>
      </c>
      <c r="E148" s="102" t="str">
        <f>IFERROR(IF(VLOOKUP($A148,'Annex 2 Designated EHV charges'!$A:$P,9,FALSE)=0,"",VLOOKUP($A148,'Annex 2 Designated EHV charges'!$A:$P,9,FALSE)),"")</f>
        <v/>
      </c>
      <c r="F148" s="103" t="str">
        <f>IFERROR(IF(VLOOKUP($A148,'Annex 2 Designated EHV charges'!$A:$P,10,FALSE)=0,"",VLOOKUP($A148,'Annex 2 Designated EHV charges'!$A:$P,10,FALSE)),"")</f>
        <v/>
      </c>
      <c r="G148" s="104" t="str">
        <f>IFERROR(IF(VLOOKUP($A148,'Annex 2 Designated EHV charges'!$A:$P,11,FALSE)=0,"",VLOOKUP($A148,'Annex 2 Designated EHV charges'!$A:$P,11,FALSE)),"")</f>
        <v/>
      </c>
      <c r="H148" s="104" t="str">
        <f>IFERROR(IF(VLOOKUP($A148,'Annex 2 Designated EHV charges'!$A:$P,12,FALSE)=0,"",VLOOKUP($A148,'Annex 2 Designated EHV charges'!$A:$P,12,FALSE)),"")</f>
        <v/>
      </c>
    </row>
    <row r="149" spans="1:8" x14ac:dyDescent="0.2">
      <c r="A149" s="97" t="str">
        <f t="array" ref="A149">IFERROR(INDEX('Annex 2 Designated EHV charges'!$A$11:$A$58, MATCH(0, IF(ISBLANK('Annex 2 Designated EHV charges'!$A$11:$A$58),1, COUNTIF(A$4:$A148, 'Annex 2 Designated EHV charges'!$A$11:$A$58)), 0)),"")</f>
        <v/>
      </c>
      <c r="B149" s="97" t="str">
        <f>IF($A149="","",VLOOKUP($A149,'Annex 2 Designated EHV charges'!$A:$O,2,0))</f>
        <v/>
      </c>
      <c r="C149" s="98" t="str">
        <f>IF($A149="","",VLOOKUP($A149,'Annex 2 Designated EHV charges'!$A:$O,3,0))</f>
        <v/>
      </c>
      <c r="D149" s="97" t="str">
        <f>IF($A149="","",VLOOKUP($A149,'Annex 2 Designated EHV charges'!$A:$O,7,0))</f>
        <v/>
      </c>
      <c r="E149" s="102" t="str">
        <f>IFERROR(IF(VLOOKUP($A149,'Annex 2 Designated EHV charges'!$A:$P,9,FALSE)=0,"",VLOOKUP($A149,'Annex 2 Designated EHV charges'!$A:$P,9,FALSE)),"")</f>
        <v/>
      </c>
      <c r="F149" s="103" t="str">
        <f>IFERROR(IF(VLOOKUP($A149,'Annex 2 Designated EHV charges'!$A:$P,10,FALSE)=0,"",VLOOKUP($A149,'Annex 2 Designated EHV charges'!$A:$P,10,FALSE)),"")</f>
        <v/>
      </c>
      <c r="G149" s="104" t="str">
        <f>IFERROR(IF(VLOOKUP($A149,'Annex 2 Designated EHV charges'!$A:$P,11,FALSE)=0,"",VLOOKUP($A149,'Annex 2 Designated EHV charges'!$A:$P,11,FALSE)),"")</f>
        <v/>
      </c>
      <c r="H149" s="104" t="str">
        <f>IFERROR(IF(VLOOKUP($A149,'Annex 2 Designated EHV charges'!$A:$P,12,FALSE)=0,"",VLOOKUP($A149,'Annex 2 Designated EHV charges'!$A:$P,12,FALSE)),"")</f>
        <v/>
      </c>
    </row>
    <row r="150" spans="1:8" x14ac:dyDescent="0.2">
      <c r="A150" s="97" t="str">
        <f t="array" ref="A150">IFERROR(INDEX('Annex 2 Designated EHV charges'!$A$11:$A$58, MATCH(0, IF(ISBLANK('Annex 2 Designated EHV charges'!$A$11:$A$58),1, COUNTIF(A$4:$A149, 'Annex 2 Designated EHV charges'!$A$11:$A$58)), 0)),"")</f>
        <v/>
      </c>
      <c r="B150" s="97" t="str">
        <f>IF($A150="","",VLOOKUP($A150,'Annex 2 Designated EHV charges'!$A:$O,2,0))</f>
        <v/>
      </c>
      <c r="C150" s="98" t="str">
        <f>IF($A150="","",VLOOKUP($A150,'Annex 2 Designated EHV charges'!$A:$O,3,0))</f>
        <v/>
      </c>
      <c r="D150" s="97" t="str">
        <f>IF($A150="","",VLOOKUP($A150,'Annex 2 Designated EHV charges'!$A:$O,7,0))</f>
        <v/>
      </c>
      <c r="E150" s="102" t="str">
        <f>IFERROR(IF(VLOOKUP($A150,'Annex 2 Designated EHV charges'!$A:$P,9,FALSE)=0,"",VLOOKUP($A150,'Annex 2 Designated EHV charges'!$A:$P,9,FALSE)),"")</f>
        <v/>
      </c>
      <c r="F150" s="103" t="str">
        <f>IFERROR(IF(VLOOKUP($A150,'Annex 2 Designated EHV charges'!$A:$P,10,FALSE)=0,"",VLOOKUP($A150,'Annex 2 Designated EHV charges'!$A:$P,10,FALSE)),"")</f>
        <v/>
      </c>
      <c r="G150" s="104" t="str">
        <f>IFERROR(IF(VLOOKUP($A150,'Annex 2 Designated EHV charges'!$A:$P,11,FALSE)=0,"",VLOOKUP($A150,'Annex 2 Designated EHV charges'!$A:$P,11,FALSE)),"")</f>
        <v/>
      </c>
      <c r="H150" s="104" t="str">
        <f>IFERROR(IF(VLOOKUP($A150,'Annex 2 Designated EHV charges'!$A:$P,12,FALSE)=0,"",VLOOKUP($A150,'Annex 2 Designated EHV charges'!$A:$P,12,FALSE)),"")</f>
        <v/>
      </c>
    </row>
    <row r="151" spans="1:8" x14ac:dyDescent="0.2">
      <c r="A151" s="97" t="str">
        <f t="array" ref="A151">IFERROR(INDEX('Annex 2 Designated EHV charges'!$A$11:$A$58, MATCH(0, IF(ISBLANK('Annex 2 Designated EHV charges'!$A$11:$A$58),1, COUNTIF(A$4:$A150, 'Annex 2 Designated EHV charges'!$A$11:$A$58)), 0)),"")</f>
        <v/>
      </c>
      <c r="B151" s="97" t="str">
        <f>IF($A151="","",VLOOKUP($A151,'Annex 2 Designated EHV charges'!$A:$O,2,0))</f>
        <v/>
      </c>
      <c r="C151" s="98" t="str">
        <f>IF($A151="","",VLOOKUP($A151,'Annex 2 Designated EHV charges'!$A:$O,3,0))</f>
        <v/>
      </c>
      <c r="D151" s="97" t="str">
        <f>IF($A151="","",VLOOKUP($A151,'Annex 2 Designated EHV charges'!$A:$O,7,0))</f>
        <v/>
      </c>
      <c r="E151" s="102" t="str">
        <f>IFERROR(IF(VLOOKUP($A151,'Annex 2 Designated EHV charges'!$A:$P,9,FALSE)=0,"",VLOOKUP($A151,'Annex 2 Designated EHV charges'!$A:$P,9,FALSE)),"")</f>
        <v/>
      </c>
      <c r="F151" s="103" t="str">
        <f>IFERROR(IF(VLOOKUP($A151,'Annex 2 Designated EHV charges'!$A:$P,10,FALSE)=0,"",VLOOKUP($A151,'Annex 2 Designated EHV charges'!$A:$P,10,FALSE)),"")</f>
        <v/>
      </c>
      <c r="G151" s="104" t="str">
        <f>IFERROR(IF(VLOOKUP($A151,'Annex 2 Designated EHV charges'!$A:$P,11,FALSE)=0,"",VLOOKUP($A151,'Annex 2 Designated EHV charges'!$A:$P,11,FALSE)),"")</f>
        <v/>
      </c>
      <c r="H151" s="104" t="str">
        <f>IFERROR(IF(VLOOKUP($A151,'Annex 2 Designated EHV charges'!$A:$P,12,FALSE)=0,"",VLOOKUP($A151,'Annex 2 Designated EHV charges'!$A:$P,12,FALSE)),"")</f>
        <v/>
      </c>
    </row>
    <row r="152" spans="1:8" x14ac:dyDescent="0.2">
      <c r="A152" s="97" t="str">
        <f t="array" ref="A152">IFERROR(INDEX('Annex 2 Designated EHV charges'!$A$11:$A$58, MATCH(0, IF(ISBLANK('Annex 2 Designated EHV charges'!$A$11:$A$58),1, COUNTIF(A$4:$A151, 'Annex 2 Designated EHV charges'!$A$11:$A$58)), 0)),"")</f>
        <v/>
      </c>
      <c r="B152" s="97" t="str">
        <f>IF($A152="","",VLOOKUP($A152,'Annex 2 Designated EHV charges'!$A:$O,2,0))</f>
        <v/>
      </c>
      <c r="C152" s="98" t="str">
        <f>IF($A152="","",VLOOKUP($A152,'Annex 2 Designated EHV charges'!$A:$O,3,0))</f>
        <v/>
      </c>
      <c r="D152" s="97" t="str">
        <f>IF($A152="","",VLOOKUP($A152,'Annex 2 Designated EHV charges'!$A:$O,7,0))</f>
        <v/>
      </c>
      <c r="E152" s="102" t="str">
        <f>IFERROR(IF(VLOOKUP($A152,'Annex 2 Designated EHV charges'!$A:$P,9,FALSE)=0,"",VLOOKUP($A152,'Annex 2 Designated EHV charges'!$A:$P,9,FALSE)),"")</f>
        <v/>
      </c>
      <c r="F152" s="103" t="str">
        <f>IFERROR(IF(VLOOKUP($A152,'Annex 2 Designated EHV charges'!$A:$P,10,FALSE)=0,"",VLOOKUP($A152,'Annex 2 Designated EHV charges'!$A:$P,10,FALSE)),"")</f>
        <v/>
      </c>
      <c r="G152" s="104" t="str">
        <f>IFERROR(IF(VLOOKUP($A152,'Annex 2 Designated EHV charges'!$A:$P,11,FALSE)=0,"",VLOOKUP($A152,'Annex 2 Designated EHV charges'!$A:$P,11,FALSE)),"")</f>
        <v/>
      </c>
      <c r="H152" s="104" t="str">
        <f>IFERROR(IF(VLOOKUP($A152,'Annex 2 Designated EHV charges'!$A:$P,12,FALSE)=0,"",VLOOKUP($A152,'Annex 2 Designated EHV charges'!$A:$P,12,FALSE)),"")</f>
        <v/>
      </c>
    </row>
    <row r="153" spans="1:8" x14ac:dyDescent="0.2">
      <c r="A153" s="97" t="str">
        <f t="array" ref="A153">IFERROR(INDEX('Annex 2 Designated EHV charges'!$A$11:$A$58, MATCH(0, IF(ISBLANK('Annex 2 Designated EHV charges'!$A$11:$A$58),1, COUNTIF(A$4:$A152, 'Annex 2 Designated EHV charges'!$A$11:$A$58)), 0)),"")</f>
        <v/>
      </c>
      <c r="B153" s="97" t="str">
        <f>IF($A153="","",VLOOKUP($A153,'Annex 2 Designated EHV charges'!$A:$O,2,0))</f>
        <v/>
      </c>
      <c r="C153" s="98" t="str">
        <f>IF($A153="","",VLOOKUP($A153,'Annex 2 Designated EHV charges'!$A:$O,3,0))</f>
        <v/>
      </c>
      <c r="D153" s="97" t="str">
        <f>IF($A153="","",VLOOKUP($A153,'Annex 2 Designated EHV charges'!$A:$O,7,0))</f>
        <v/>
      </c>
      <c r="E153" s="102" t="str">
        <f>IFERROR(IF(VLOOKUP($A153,'Annex 2 Designated EHV charges'!$A:$P,9,FALSE)=0,"",VLOOKUP($A153,'Annex 2 Designated EHV charges'!$A:$P,9,FALSE)),"")</f>
        <v/>
      </c>
      <c r="F153" s="103" t="str">
        <f>IFERROR(IF(VLOOKUP($A153,'Annex 2 Designated EHV charges'!$A:$P,10,FALSE)=0,"",VLOOKUP($A153,'Annex 2 Designated EHV charges'!$A:$P,10,FALSE)),"")</f>
        <v/>
      </c>
      <c r="G153" s="104" t="str">
        <f>IFERROR(IF(VLOOKUP($A153,'Annex 2 Designated EHV charges'!$A:$P,11,FALSE)=0,"",VLOOKUP($A153,'Annex 2 Designated EHV charges'!$A:$P,11,FALSE)),"")</f>
        <v/>
      </c>
      <c r="H153" s="104" t="str">
        <f>IFERROR(IF(VLOOKUP($A153,'Annex 2 Designated EHV charges'!$A:$P,12,FALSE)=0,"",VLOOKUP($A153,'Annex 2 Designated EHV charges'!$A:$P,12,FALSE)),"")</f>
        <v/>
      </c>
    </row>
    <row r="154" spans="1:8" x14ac:dyDescent="0.2">
      <c r="A154" s="97" t="str">
        <f t="array" ref="A154">IFERROR(INDEX('Annex 2 Designated EHV charges'!$A$11:$A$58, MATCH(0, IF(ISBLANK('Annex 2 Designated EHV charges'!$A$11:$A$58),1, COUNTIF(A$4:$A153, 'Annex 2 Designated EHV charges'!$A$11:$A$58)), 0)),"")</f>
        <v/>
      </c>
      <c r="B154" s="97" t="str">
        <f>IF($A154="","",VLOOKUP($A154,'Annex 2 Designated EHV charges'!$A:$O,2,0))</f>
        <v/>
      </c>
      <c r="C154" s="98" t="str">
        <f>IF($A154="","",VLOOKUP($A154,'Annex 2 Designated EHV charges'!$A:$O,3,0))</f>
        <v/>
      </c>
      <c r="D154" s="97" t="str">
        <f>IF($A154="","",VLOOKUP($A154,'Annex 2 Designated EHV charges'!$A:$O,7,0))</f>
        <v/>
      </c>
      <c r="E154" s="102" t="str">
        <f>IFERROR(IF(VLOOKUP($A154,'Annex 2 Designated EHV charges'!$A:$P,9,FALSE)=0,"",VLOOKUP($A154,'Annex 2 Designated EHV charges'!$A:$P,9,FALSE)),"")</f>
        <v/>
      </c>
      <c r="F154" s="103" t="str">
        <f>IFERROR(IF(VLOOKUP($A154,'Annex 2 Designated EHV charges'!$A:$P,10,FALSE)=0,"",VLOOKUP($A154,'Annex 2 Designated EHV charges'!$A:$P,10,FALSE)),"")</f>
        <v/>
      </c>
      <c r="G154" s="104" t="str">
        <f>IFERROR(IF(VLOOKUP($A154,'Annex 2 Designated EHV charges'!$A:$P,11,FALSE)=0,"",VLOOKUP($A154,'Annex 2 Designated EHV charges'!$A:$P,11,FALSE)),"")</f>
        <v/>
      </c>
      <c r="H154" s="104" t="str">
        <f>IFERROR(IF(VLOOKUP($A154,'Annex 2 Designated EHV charges'!$A:$P,12,FALSE)=0,"",VLOOKUP($A154,'Annex 2 Designated EHV charges'!$A:$P,12,FALSE)),"")</f>
        <v/>
      </c>
    </row>
    <row r="155" spans="1:8" x14ac:dyDescent="0.2">
      <c r="A155" s="97" t="str">
        <f t="array" ref="A155">IFERROR(INDEX('Annex 2 Designated EHV charges'!$A$11:$A$58, MATCH(0, IF(ISBLANK('Annex 2 Designated EHV charges'!$A$11:$A$58),1, COUNTIF(A$4:$A154, 'Annex 2 Designated EHV charges'!$A$11:$A$58)), 0)),"")</f>
        <v/>
      </c>
      <c r="B155" s="97" t="str">
        <f>IF($A155="","",VLOOKUP($A155,'Annex 2 Designated EHV charges'!$A:$O,2,0))</f>
        <v/>
      </c>
      <c r="C155" s="98" t="str">
        <f>IF($A155="","",VLOOKUP($A155,'Annex 2 Designated EHV charges'!$A:$O,3,0))</f>
        <v/>
      </c>
      <c r="D155" s="97" t="str">
        <f>IF($A155="","",VLOOKUP($A155,'Annex 2 Designated EHV charges'!$A:$O,7,0))</f>
        <v/>
      </c>
      <c r="E155" s="102" t="str">
        <f>IFERROR(IF(VLOOKUP($A155,'Annex 2 Designated EHV charges'!$A:$P,9,FALSE)=0,"",VLOOKUP($A155,'Annex 2 Designated EHV charges'!$A:$P,9,FALSE)),"")</f>
        <v/>
      </c>
      <c r="F155" s="103" t="str">
        <f>IFERROR(IF(VLOOKUP($A155,'Annex 2 Designated EHV charges'!$A:$P,10,FALSE)=0,"",VLOOKUP($A155,'Annex 2 Designated EHV charges'!$A:$P,10,FALSE)),"")</f>
        <v/>
      </c>
      <c r="G155" s="104" t="str">
        <f>IFERROR(IF(VLOOKUP($A155,'Annex 2 Designated EHV charges'!$A:$P,11,FALSE)=0,"",VLOOKUP($A155,'Annex 2 Designated EHV charges'!$A:$P,11,FALSE)),"")</f>
        <v/>
      </c>
      <c r="H155" s="104" t="str">
        <f>IFERROR(IF(VLOOKUP($A155,'Annex 2 Designated EHV charges'!$A:$P,12,FALSE)=0,"",VLOOKUP($A155,'Annex 2 Designated EHV charges'!$A:$P,12,FALSE)),"")</f>
        <v/>
      </c>
    </row>
    <row r="156" spans="1:8" x14ac:dyDescent="0.2">
      <c r="A156" s="97" t="str">
        <f t="array" ref="A156">IFERROR(INDEX('Annex 2 Designated EHV charges'!$A$11:$A$58, MATCH(0, IF(ISBLANK('Annex 2 Designated EHV charges'!$A$11:$A$58),1, COUNTIF(A$4:$A155, 'Annex 2 Designated EHV charges'!$A$11:$A$58)), 0)),"")</f>
        <v/>
      </c>
      <c r="B156" s="97" t="str">
        <f>IF($A156="","",VLOOKUP($A156,'Annex 2 Designated EHV charges'!$A:$O,2,0))</f>
        <v/>
      </c>
      <c r="C156" s="98" t="str">
        <f>IF($A156="","",VLOOKUP($A156,'Annex 2 Designated EHV charges'!$A:$O,3,0))</f>
        <v/>
      </c>
      <c r="D156" s="97" t="str">
        <f>IF($A156="","",VLOOKUP($A156,'Annex 2 Designated EHV charges'!$A:$O,7,0))</f>
        <v/>
      </c>
      <c r="E156" s="102" t="str">
        <f>IFERROR(IF(VLOOKUP($A156,'Annex 2 Designated EHV charges'!$A:$P,9,FALSE)=0,"",VLOOKUP($A156,'Annex 2 Designated EHV charges'!$A:$P,9,FALSE)),"")</f>
        <v/>
      </c>
      <c r="F156" s="103" t="str">
        <f>IFERROR(IF(VLOOKUP($A156,'Annex 2 Designated EHV charges'!$A:$P,10,FALSE)=0,"",VLOOKUP($A156,'Annex 2 Designated EHV charges'!$A:$P,10,FALSE)),"")</f>
        <v/>
      </c>
      <c r="G156" s="104" t="str">
        <f>IFERROR(IF(VLOOKUP($A156,'Annex 2 Designated EHV charges'!$A:$P,11,FALSE)=0,"",VLOOKUP($A156,'Annex 2 Designated EHV charges'!$A:$P,11,FALSE)),"")</f>
        <v/>
      </c>
      <c r="H156" s="104" t="str">
        <f>IFERROR(IF(VLOOKUP($A156,'Annex 2 Designated EHV charges'!$A:$P,12,FALSE)=0,"",VLOOKUP($A156,'Annex 2 Designated EHV charges'!$A:$P,12,FALSE)),"")</f>
        <v/>
      </c>
    </row>
    <row r="157" spans="1:8" x14ac:dyDescent="0.2">
      <c r="A157" s="97" t="str">
        <f t="array" ref="A157">IFERROR(INDEX('Annex 2 Designated EHV charges'!$A$11:$A$58, MATCH(0, IF(ISBLANK('Annex 2 Designated EHV charges'!$A$11:$A$58),1, COUNTIF(A$4:$A156, 'Annex 2 Designated EHV charges'!$A$11:$A$58)), 0)),"")</f>
        <v/>
      </c>
      <c r="B157" s="97" t="str">
        <f>IF($A157="","",VLOOKUP($A157,'Annex 2 Designated EHV charges'!$A:$O,2,0))</f>
        <v/>
      </c>
      <c r="C157" s="98" t="str">
        <f>IF($A157="","",VLOOKUP($A157,'Annex 2 Designated EHV charges'!$A:$O,3,0))</f>
        <v/>
      </c>
      <c r="D157" s="97" t="str">
        <f>IF($A157="","",VLOOKUP($A157,'Annex 2 Designated EHV charges'!$A:$O,7,0))</f>
        <v/>
      </c>
      <c r="E157" s="102" t="str">
        <f>IFERROR(IF(VLOOKUP($A157,'Annex 2 Designated EHV charges'!$A:$P,9,FALSE)=0,"",VLOOKUP($A157,'Annex 2 Designated EHV charges'!$A:$P,9,FALSE)),"")</f>
        <v/>
      </c>
      <c r="F157" s="103" t="str">
        <f>IFERROR(IF(VLOOKUP($A157,'Annex 2 Designated EHV charges'!$A:$P,10,FALSE)=0,"",VLOOKUP($A157,'Annex 2 Designated EHV charges'!$A:$P,10,FALSE)),"")</f>
        <v/>
      </c>
      <c r="G157" s="104" t="str">
        <f>IFERROR(IF(VLOOKUP($A157,'Annex 2 Designated EHV charges'!$A:$P,11,FALSE)=0,"",VLOOKUP($A157,'Annex 2 Designated EHV charges'!$A:$P,11,FALSE)),"")</f>
        <v/>
      </c>
      <c r="H157" s="104" t="str">
        <f>IFERROR(IF(VLOOKUP($A157,'Annex 2 Designated EHV charges'!$A:$P,12,FALSE)=0,"",VLOOKUP($A157,'Annex 2 Designated EHV charges'!$A:$P,12,FALSE)),"")</f>
        <v/>
      </c>
    </row>
    <row r="158" spans="1:8" x14ac:dyDescent="0.2">
      <c r="A158" s="97" t="str">
        <f t="array" ref="A158">IFERROR(INDEX('Annex 2 Designated EHV charges'!$A$11:$A$58, MATCH(0, IF(ISBLANK('Annex 2 Designated EHV charges'!$A$11:$A$58),1, COUNTIF(A$4:$A157, 'Annex 2 Designated EHV charges'!$A$11:$A$58)), 0)),"")</f>
        <v/>
      </c>
      <c r="B158" s="97" t="str">
        <f>IF($A158="","",VLOOKUP($A158,'Annex 2 Designated EHV charges'!$A:$O,2,0))</f>
        <v/>
      </c>
      <c r="C158" s="98" t="str">
        <f>IF($A158="","",VLOOKUP($A158,'Annex 2 Designated EHV charges'!$A:$O,3,0))</f>
        <v/>
      </c>
      <c r="D158" s="97" t="str">
        <f>IF($A158="","",VLOOKUP($A158,'Annex 2 Designated EHV charges'!$A:$O,7,0))</f>
        <v/>
      </c>
      <c r="E158" s="102" t="str">
        <f>IFERROR(IF(VLOOKUP($A158,'Annex 2 Designated EHV charges'!$A:$P,9,FALSE)=0,"",VLOOKUP($A158,'Annex 2 Designated EHV charges'!$A:$P,9,FALSE)),"")</f>
        <v/>
      </c>
      <c r="F158" s="103" t="str">
        <f>IFERROR(IF(VLOOKUP($A158,'Annex 2 Designated EHV charges'!$A:$P,10,FALSE)=0,"",VLOOKUP($A158,'Annex 2 Designated EHV charges'!$A:$P,10,FALSE)),"")</f>
        <v/>
      </c>
      <c r="G158" s="104" t="str">
        <f>IFERROR(IF(VLOOKUP($A158,'Annex 2 Designated EHV charges'!$A:$P,11,FALSE)=0,"",VLOOKUP($A158,'Annex 2 Designated EHV charges'!$A:$P,11,FALSE)),"")</f>
        <v/>
      </c>
      <c r="H158" s="104" t="str">
        <f>IFERROR(IF(VLOOKUP($A158,'Annex 2 Designated EHV charges'!$A:$P,12,FALSE)=0,"",VLOOKUP($A158,'Annex 2 Designated EHV charges'!$A:$P,12,FALSE)),"")</f>
        <v/>
      </c>
    </row>
    <row r="159" spans="1:8" x14ac:dyDescent="0.2">
      <c r="A159" s="97" t="str">
        <f t="array" ref="A159">IFERROR(INDEX('Annex 2 Designated EHV charges'!$A$11:$A$58, MATCH(0, IF(ISBLANK('Annex 2 Designated EHV charges'!$A$11:$A$58),1, COUNTIF(A$4:$A158, 'Annex 2 Designated EHV charges'!$A$11:$A$58)), 0)),"")</f>
        <v/>
      </c>
      <c r="B159" s="97" t="str">
        <f>IF($A159="","",VLOOKUP($A159,'Annex 2 Designated EHV charges'!$A:$O,2,0))</f>
        <v/>
      </c>
      <c r="C159" s="98" t="str">
        <f>IF($A159="","",VLOOKUP($A159,'Annex 2 Designated EHV charges'!$A:$O,3,0))</f>
        <v/>
      </c>
      <c r="D159" s="97" t="str">
        <f>IF($A159="","",VLOOKUP($A159,'Annex 2 Designated EHV charges'!$A:$O,7,0))</f>
        <v/>
      </c>
      <c r="E159" s="102" t="str">
        <f>IFERROR(IF(VLOOKUP($A159,'Annex 2 Designated EHV charges'!$A:$P,9,FALSE)=0,"",VLOOKUP($A159,'Annex 2 Designated EHV charges'!$A:$P,9,FALSE)),"")</f>
        <v/>
      </c>
      <c r="F159" s="103" t="str">
        <f>IFERROR(IF(VLOOKUP($A159,'Annex 2 Designated EHV charges'!$A:$P,10,FALSE)=0,"",VLOOKUP($A159,'Annex 2 Designated EHV charges'!$A:$P,10,FALSE)),"")</f>
        <v/>
      </c>
      <c r="G159" s="104" t="str">
        <f>IFERROR(IF(VLOOKUP($A159,'Annex 2 Designated EHV charges'!$A:$P,11,FALSE)=0,"",VLOOKUP($A159,'Annex 2 Designated EHV charges'!$A:$P,11,FALSE)),"")</f>
        <v/>
      </c>
      <c r="H159" s="104" t="str">
        <f>IFERROR(IF(VLOOKUP($A159,'Annex 2 Designated EHV charges'!$A:$P,12,FALSE)=0,"",VLOOKUP($A159,'Annex 2 Designated EHV charges'!$A:$P,12,FALSE)),"")</f>
        <v/>
      </c>
    </row>
    <row r="160" spans="1:8" x14ac:dyDescent="0.2">
      <c r="A160" s="97" t="str">
        <f t="array" ref="A160">IFERROR(INDEX('Annex 2 Designated EHV charges'!$A$11:$A$58, MATCH(0, IF(ISBLANK('Annex 2 Designated EHV charges'!$A$11:$A$58),1, COUNTIF(A$4:$A159, 'Annex 2 Designated EHV charges'!$A$11:$A$58)), 0)),"")</f>
        <v/>
      </c>
      <c r="B160" s="97" t="str">
        <f>IF($A160="","",VLOOKUP($A160,'Annex 2 Designated EHV charges'!$A:$O,2,0))</f>
        <v/>
      </c>
      <c r="C160" s="98" t="str">
        <f>IF($A160="","",VLOOKUP($A160,'Annex 2 Designated EHV charges'!$A:$O,3,0))</f>
        <v/>
      </c>
      <c r="D160" s="97" t="str">
        <f>IF($A160="","",VLOOKUP($A160,'Annex 2 Designated EHV charges'!$A:$O,7,0))</f>
        <v/>
      </c>
      <c r="E160" s="102" t="str">
        <f>IFERROR(IF(VLOOKUP($A160,'Annex 2 Designated EHV charges'!$A:$P,9,FALSE)=0,"",VLOOKUP($A160,'Annex 2 Designated EHV charges'!$A:$P,9,FALSE)),"")</f>
        <v/>
      </c>
      <c r="F160" s="103" t="str">
        <f>IFERROR(IF(VLOOKUP($A160,'Annex 2 Designated EHV charges'!$A:$P,10,FALSE)=0,"",VLOOKUP($A160,'Annex 2 Designated EHV charges'!$A:$P,10,FALSE)),"")</f>
        <v/>
      </c>
      <c r="G160" s="104" t="str">
        <f>IFERROR(IF(VLOOKUP($A160,'Annex 2 Designated EHV charges'!$A:$P,11,FALSE)=0,"",VLOOKUP($A160,'Annex 2 Designated EHV charges'!$A:$P,11,FALSE)),"")</f>
        <v/>
      </c>
      <c r="H160" s="104" t="str">
        <f>IFERROR(IF(VLOOKUP($A160,'Annex 2 Designated EHV charges'!$A:$P,12,FALSE)=0,"",VLOOKUP($A160,'Annex 2 Designated EHV charges'!$A:$P,12,FALSE)),"")</f>
        <v/>
      </c>
    </row>
    <row r="161" spans="1:8" x14ac:dyDescent="0.2">
      <c r="A161" s="97" t="str">
        <f t="array" ref="A161">IFERROR(INDEX('Annex 2 Designated EHV charges'!$A$11:$A$58, MATCH(0, IF(ISBLANK('Annex 2 Designated EHV charges'!$A$11:$A$58),1, COUNTIF(A$4:$A160, 'Annex 2 Designated EHV charges'!$A$11:$A$58)), 0)),"")</f>
        <v/>
      </c>
      <c r="B161" s="97" t="str">
        <f>IF($A161="","",VLOOKUP($A161,'Annex 2 Designated EHV charges'!$A:$O,2,0))</f>
        <v/>
      </c>
      <c r="C161" s="98" t="str">
        <f>IF($A161="","",VLOOKUP($A161,'Annex 2 Designated EHV charges'!$A:$O,3,0))</f>
        <v/>
      </c>
      <c r="D161" s="97" t="str">
        <f>IF($A161="","",VLOOKUP($A161,'Annex 2 Designated EHV charges'!$A:$O,7,0))</f>
        <v/>
      </c>
      <c r="E161" s="102" t="str">
        <f>IFERROR(IF(VLOOKUP($A161,'Annex 2 Designated EHV charges'!$A:$P,9,FALSE)=0,"",VLOOKUP($A161,'Annex 2 Designated EHV charges'!$A:$P,9,FALSE)),"")</f>
        <v/>
      </c>
      <c r="F161" s="103" t="str">
        <f>IFERROR(IF(VLOOKUP($A161,'Annex 2 Designated EHV charges'!$A:$P,10,FALSE)=0,"",VLOOKUP($A161,'Annex 2 Designated EHV charges'!$A:$P,10,FALSE)),"")</f>
        <v/>
      </c>
      <c r="G161" s="104" t="str">
        <f>IFERROR(IF(VLOOKUP($A161,'Annex 2 Designated EHV charges'!$A:$P,11,FALSE)=0,"",VLOOKUP($A161,'Annex 2 Designated EHV charges'!$A:$P,11,FALSE)),"")</f>
        <v/>
      </c>
      <c r="H161" s="104" t="str">
        <f>IFERROR(IF(VLOOKUP($A161,'Annex 2 Designated EHV charges'!$A:$P,12,FALSE)=0,"",VLOOKUP($A161,'Annex 2 Designated EHV charges'!$A:$P,12,FALSE)),"")</f>
        <v/>
      </c>
    </row>
    <row r="162" spans="1:8" x14ac:dyDescent="0.2">
      <c r="A162" s="97" t="str">
        <f t="array" ref="A162">IFERROR(INDEX('Annex 2 Designated EHV charges'!$A$11:$A$58, MATCH(0, IF(ISBLANK('Annex 2 Designated EHV charges'!$A$11:$A$58),1, COUNTIF(A$4:$A161, 'Annex 2 Designated EHV charges'!$A$11:$A$58)), 0)),"")</f>
        <v/>
      </c>
      <c r="B162" s="97" t="str">
        <f>IF($A162="","",VLOOKUP($A162,'Annex 2 Designated EHV charges'!$A:$O,2,0))</f>
        <v/>
      </c>
      <c r="C162" s="98" t="str">
        <f>IF($A162="","",VLOOKUP($A162,'Annex 2 Designated EHV charges'!$A:$O,3,0))</f>
        <v/>
      </c>
      <c r="D162" s="97" t="str">
        <f>IF($A162="","",VLOOKUP($A162,'Annex 2 Designated EHV charges'!$A:$O,7,0))</f>
        <v/>
      </c>
      <c r="E162" s="102" t="str">
        <f>IFERROR(IF(VLOOKUP($A162,'Annex 2 Designated EHV charges'!$A:$P,9,FALSE)=0,"",VLOOKUP($A162,'Annex 2 Designated EHV charges'!$A:$P,9,FALSE)),"")</f>
        <v/>
      </c>
      <c r="F162" s="103" t="str">
        <f>IFERROR(IF(VLOOKUP($A162,'Annex 2 Designated EHV charges'!$A:$P,10,FALSE)=0,"",VLOOKUP($A162,'Annex 2 Designated EHV charges'!$A:$P,10,FALSE)),"")</f>
        <v/>
      </c>
      <c r="G162" s="104" t="str">
        <f>IFERROR(IF(VLOOKUP($A162,'Annex 2 Designated EHV charges'!$A:$P,11,FALSE)=0,"",VLOOKUP($A162,'Annex 2 Designated EHV charges'!$A:$P,11,FALSE)),"")</f>
        <v/>
      </c>
      <c r="H162" s="104" t="str">
        <f>IFERROR(IF(VLOOKUP($A162,'Annex 2 Designated EHV charges'!$A:$P,12,FALSE)=0,"",VLOOKUP($A162,'Annex 2 Designated EHV charges'!$A:$P,12,FALSE)),"")</f>
        <v/>
      </c>
    </row>
    <row r="163" spans="1:8" x14ac:dyDescent="0.2">
      <c r="A163" s="97" t="str">
        <f t="array" ref="A163">IFERROR(INDEX('Annex 2 Designated EHV charges'!$A$11:$A$58, MATCH(0, IF(ISBLANK('Annex 2 Designated EHV charges'!$A$11:$A$58),1, COUNTIF(A$4:$A162, 'Annex 2 Designated EHV charges'!$A$11:$A$58)), 0)),"")</f>
        <v/>
      </c>
      <c r="B163" s="97" t="str">
        <f>IF($A163="","",VLOOKUP($A163,'Annex 2 Designated EHV charges'!$A:$O,2,0))</f>
        <v/>
      </c>
      <c r="C163" s="98" t="str">
        <f>IF($A163="","",VLOOKUP($A163,'Annex 2 Designated EHV charges'!$A:$O,3,0))</f>
        <v/>
      </c>
      <c r="D163" s="97" t="str">
        <f>IF($A163="","",VLOOKUP($A163,'Annex 2 Designated EHV charges'!$A:$O,7,0))</f>
        <v/>
      </c>
      <c r="E163" s="102" t="str">
        <f>IFERROR(IF(VLOOKUP($A163,'Annex 2 Designated EHV charges'!$A:$P,9,FALSE)=0,"",VLOOKUP($A163,'Annex 2 Designated EHV charges'!$A:$P,9,FALSE)),"")</f>
        <v/>
      </c>
      <c r="F163" s="103" t="str">
        <f>IFERROR(IF(VLOOKUP($A163,'Annex 2 Designated EHV charges'!$A:$P,10,FALSE)=0,"",VLOOKUP($A163,'Annex 2 Designated EHV charges'!$A:$P,10,FALSE)),"")</f>
        <v/>
      </c>
      <c r="G163" s="104" t="str">
        <f>IFERROR(IF(VLOOKUP($A163,'Annex 2 Designated EHV charges'!$A:$P,11,FALSE)=0,"",VLOOKUP($A163,'Annex 2 Designated EHV charges'!$A:$P,11,FALSE)),"")</f>
        <v/>
      </c>
      <c r="H163" s="104" t="str">
        <f>IFERROR(IF(VLOOKUP($A163,'Annex 2 Designated EHV charges'!$A:$P,12,FALSE)=0,"",VLOOKUP($A163,'Annex 2 Designated EHV charges'!$A:$P,12,FALSE)),"")</f>
        <v/>
      </c>
    </row>
    <row r="164" spans="1:8" x14ac:dyDescent="0.2">
      <c r="A164" s="97" t="str">
        <f t="array" ref="A164">IFERROR(INDEX('Annex 2 Designated EHV charges'!$A$11:$A$58, MATCH(0, IF(ISBLANK('Annex 2 Designated EHV charges'!$A$11:$A$58),1, COUNTIF(A$4:$A163, 'Annex 2 Designated EHV charges'!$A$11:$A$58)), 0)),"")</f>
        <v/>
      </c>
      <c r="B164" s="97" t="str">
        <f>IF($A164="","",VLOOKUP($A164,'Annex 2 Designated EHV charges'!$A:$O,2,0))</f>
        <v/>
      </c>
      <c r="C164" s="98" t="str">
        <f>IF($A164="","",VLOOKUP($A164,'Annex 2 Designated EHV charges'!$A:$O,3,0))</f>
        <v/>
      </c>
      <c r="D164" s="97" t="str">
        <f>IF($A164="","",VLOOKUP($A164,'Annex 2 Designated EHV charges'!$A:$O,7,0))</f>
        <v/>
      </c>
      <c r="E164" s="102" t="str">
        <f>IFERROR(IF(VLOOKUP($A164,'Annex 2 Designated EHV charges'!$A:$P,9,FALSE)=0,"",VLOOKUP($A164,'Annex 2 Designated EHV charges'!$A:$P,9,FALSE)),"")</f>
        <v/>
      </c>
      <c r="F164" s="103" t="str">
        <f>IFERROR(IF(VLOOKUP($A164,'Annex 2 Designated EHV charges'!$A:$P,10,FALSE)=0,"",VLOOKUP($A164,'Annex 2 Designated EHV charges'!$A:$P,10,FALSE)),"")</f>
        <v/>
      </c>
      <c r="G164" s="104" t="str">
        <f>IFERROR(IF(VLOOKUP($A164,'Annex 2 Designated EHV charges'!$A:$P,11,FALSE)=0,"",VLOOKUP($A164,'Annex 2 Designated EHV charges'!$A:$P,11,FALSE)),"")</f>
        <v/>
      </c>
      <c r="H164" s="104" t="str">
        <f>IFERROR(IF(VLOOKUP($A164,'Annex 2 Designated EHV charges'!$A:$P,12,FALSE)=0,"",VLOOKUP($A164,'Annex 2 Designated EHV charges'!$A:$P,12,FALSE)),"")</f>
        <v/>
      </c>
    </row>
    <row r="165" spans="1:8" x14ac:dyDescent="0.2">
      <c r="A165" s="97" t="str">
        <f t="array" ref="A165">IFERROR(INDEX('Annex 2 Designated EHV charges'!$A$11:$A$58, MATCH(0, IF(ISBLANK('Annex 2 Designated EHV charges'!$A$11:$A$58),1, COUNTIF(A$4:$A164, 'Annex 2 Designated EHV charges'!$A$11:$A$58)), 0)),"")</f>
        <v/>
      </c>
      <c r="B165" s="97" t="str">
        <f>IF($A165="","",VLOOKUP($A165,'Annex 2 Designated EHV charges'!$A:$O,2,0))</f>
        <v/>
      </c>
      <c r="C165" s="98" t="str">
        <f>IF($A165="","",VLOOKUP($A165,'Annex 2 Designated EHV charges'!$A:$O,3,0))</f>
        <v/>
      </c>
      <c r="D165" s="97" t="str">
        <f>IF($A165="","",VLOOKUP($A165,'Annex 2 Designated EHV charges'!$A:$O,7,0))</f>
        <v/>
      </c>
      <c r="E165" s="102" t="str">
        <f>IFERROR(IF(VLOOKUP($A165,'Annex 2 Designated EHV charges'!$A:$P,9,FALSE)=0,"",VLOOKUP($A165,'Annex 2 Designated EHV charges'!$A:$P,9,FALSE)),"")</f>
        <v/>
      </c>
      <c r="F165" s="103" t="str">
        <f>IFERROR(IF(VLOOKUP($A165,'Annex 2 Designated EHV charges'!$A:$P,10,FALSE)=0,"",VLOOKUP($A165,'Annex 2 Designated EHV charges'!$A:$P,10,FALSE)),"")</f>
        <v/>
      </c>
      <c r="G165" s="104" t="str">
        <f>IFERROR(IF(VLOOKUP($A165,'Annex 2 Designated EHV charges'!$A:$P,11,FALSE)=0,"",VLOOKUP($A165,'Annex 2 Designated EHV charges'!$A:$P,11,FALSE)),"")</f>
        <v/>
      </c>
      <c r="H165" s="104" t="str">
        <f>IFERROR(IF(VLOOKUP($A165,'Annex 2 Designated EHV charges'!$A:$P,12,FALSE)=0,"",VLOOKUP($A165,'Annex 2 Designated EHV charges'!$A:$P,12,FALSE)),"")</f>
        <v/>
      </c>
    </row>
    <row r="166" spans="1:8" x14ac:dyDescent="0.2">
      <c r="A166" s="97" t="str">
        <f t="array" ref="A166">IFERROR(INDEX('Annex 2 Designated EHV charges'!$A$11:$A$58, MATCH(0, IF(ISBLANK('Annex 2 Designated EHV charges'!$A$11:$A$58),1, COUNTIF(A$4:$A165, 'Annex 2 Designated EHV charges'!$A$11:$A$58)), 0)),"")</f>
        <v/>
      </c>
      <c r="B166" s="97" t="str">
        <f>IF($A166="","",VLOOKUP($A166,'Annex 2 Designated EHV charges'!$A:$O,2,0))</f>
        <v/>
      </c>
      <c r="C166" s="98" t="str">
        <f>IF($A166="","",VLOOKUP($A166,'Annex 2 Designated EHV charges'!$A:$O,3,0))</f>
        <v/>
      </c>
      <c r="D166" s="97" t="str">
        <f>IF($A166="","",VLOOKUP($A166,'Annex 2 Designated EHV charges'!$A:$O,7,0))</f>
        <v/>
      </c>
      <c r="E166" s="102" t="str">
        <f>IFERROR(IF(VLOOKUP($A166,'Annex 2 Designated EHV charges'!$A:$P,9,FALSE)=0,"",VLOOKUP($A166,'Annex 2 Designated EHV charges'!$A:$P,9,FALSE)),"")</f>
        <v/>
      </c>
      <c r="F166" s="103" t="str">
        <f>IFERROR(IF(VLOOKUP($A166,'Annex 2 Designated EHV charges'!$A:$P,10,FALSE)=0,"",VLOOKUP($A166,'Annex 2 Designated EHV charges'!$A:$P,10,FALSE)),"")</f>
        <v/>
      </c>
      <c r="G166" s="104" t="str">
        <f>IFERROR(IF(VLOOKUP($A166,'Annex 2 Designated EHV charges'!$A:$P,11,FALSE)=0,"",VLOOKUP($A166,'Annex 2 Designated EHV charges'!$A:$P,11,FALSE)),"")</f>
        <v/>
      </c>
      <c r="H166" s="104" t="str">
        <f>IFERROR(IF(VLOOKUP($A166,'Annex 2 Designated EHV charges'!$A:$P,12,FALSE)=0,"",VLOOKUP($A166,'Annex 2 Designated EHV charges'!$A:$P,12,FALSE)),"")</f>
        <v/>
      </c>
    </row>
    <row r="167" spans="1:8" x14ac:dyDescent="0.2">
      <c r="A167" s="97" t="str">
        <f t="array" ref="A167">IFERROR(INDEX('Annex 2 Designated EHV charges'!$A$11:$A$58, MATCH(0, IF(ISBLANK('Annex 2 Designated EHV charges'!$A$11:$A$58),1, COUNTIF(A$4:$A166, 'Annex 2 Designated EHV charges'!$A$11:$A$58)), 0)),"")</f>
        <v/>
      </c>
      <c r="B167" s="97" t="str">
        <f>IF($A167="","",VLOOKUP($A167,'Annex 2 Designated EHV charges'!$A:$O,2,0))</f>
        <v/>
      </c>
      <c r="C167" s="98" t="str">
        <f>IF($A167="","",VLOOKUP($A167,'Annex 2 Designated EHV charges'!$A:$O,3,0))</f>
        <v/>
      </c>
      <c r="D167" s="97" t="str">
        <f>IF($A167="","",VLOOKUP($A167,'Annex 2 Designated EHV charges'!$A:$O,7,0))</f>
        <v/>
      </c>
      <c r="E167" s="102" t="str">
        <f>IFERROR(IF(VLOOKUP($A167,'Annex 2 Designated EHV charges'!$A:$P,9,FALSE)=0,"",VLOOKUP($A167,'Annex 2 Designated EHV charges'!$A:$P,9,FALSE)),"")</f>
        <v/>
      </c>
      <c r="F167" s="103" t="str">
        <f>IFERROR(IF(VLOOKUP($A167,'Annex 2 Designated EHV charges'!$A:$P,10,FALSE)=0,"",VLOOKUP($A167,'Annex 2 Designated EHV charges'!$A:$P,10,FALSE)),"")</f>
        <v/>
      </c>
      <c r="G167" s="104" t="str">
        <f>IFERROR(IF(VLOOKUP($A167,'Annex 2 Designated EHV charges'!$A:$P,11,FALSE)=0,"",VLOOKUP($A167,'Annex 2 Designated EHV charges'!$A:$P,11,FALSE)),"")</f>
        <v/>
      </c>
      <c r="H167" s="104" t="str">
        <f>IFERROR(IF(VLOOKUP($A167,'Annex 2 Designated EHV charges'!$A:$P,12,FALSE)=0,"",VLOOKUP($A167,'Annex 2 Designated EHV charges'!$A:$P,12,FALSE)),"")</f>
        <v/>
      </c>
    </row>
    <row r="168" spans="1:8" x14ac:dyDescent="0.2">
      <c r="A168" s="97" t="str">
        <f t="array" ref="A168">IFERROR(INDEX('Annex 2 Designated EHV charges'!$A$11:$A$58, MATCH(0, IF(ISBLANK('Annex 2 Designated EHV charges'!$A$11:$A$58),1, COUNTIF(A$4:$A167, 'Annex 2 Designated EHV charges'!$A$11:$A$58)), 0)),"")</f>
        <v/>
      </c>
      <c r="B168" s="97" t="str">
        <f>IF($A168="","",VLOOKUP($A168,'Annex 2 Designated EHV charges'!$A:$O,2,0))</f>
        <v/>
      </c>
      <c r="C168" s="98" t="str">
        <f>IF($A168="","",VLOOKUP($A168,'Annex 2 Designated EHV charges'!$A:$O,3,0))</f>
        <v/>
      </c>
      <c r="D168" s="97" t="str">
        <f>IF($A168="","",VLOOKUP($A168,'Annex 2 Designated EHV charges'!$A:$O,7,0))</f>
        <v/>
      </c>
      <c r="E168" s="102" t="str">
        <f>IFERROR(IF(VLOOKUP($A168,'Annex 2 Designated EHV charges'!$A:$P,9,FALSE)=0,"",VLOOKUP($A168,'Annex 2 Designated EHV charges'!$A:$P,9,FALSE)),"")</f>
        <v/>
      </c>
      <c r="F168" s="103" t="str">
        <f>IFERROR(IF(VLOOKUP($A168,'Annex 2 Designated EHV charges'!$A:$P,10,FALSE)=0,"",VLOOKUP($A168,'Annex 2 Designated EHV charges'!$A:$P,10,FALSE)),"")</f>
        <v/>
      </c>
      <c r="G168" s="104" t="str">
        <f>IFERROR(IF(VLOOKUP($A168,'Annex 2 Designated EHV charges'!$A:$P,11,FALSE)=0,"",VLOOKUP($A168,'Annex 2 Designated EHV charges'!$A:$P,11,FALSE)),"")</f>
        <v/>
      </c>
      <c r="H168" s="104" t="str">
        <f>IFERROR(IF(VLOOKUP($A168,'Annex 2 Designated EHV charges'!$A:$P,12,FALSE)=0,"",VLOOKUP($A168,'Annex 2 Designated EHV charges'!$A:$P,12,FALSE)),"")</f>
        <v/>
      </c>
    </row>
    <row r="169" spans="1:8" x14ac:dyDescent="0.2">
      <c r="A169" s="97" t="str">
        <f t="array" ref="A169">IFERROR(INDEX('Annex 2 Designated EHV charges'!$A$11:$A$58, MATCH(0, IF(ISBLANK('Annex 2 Designated EHV charges'!$A$11:$A$58),1, COUNTIF(A$4:$A168, 'Annex 2 Designated EHV charges'!$A$11:$A$58)), 0)),"")</f>
        <v/>
      </c>
      <c r="B169" s="97" t="str">
        <f>IF($A169="","",VLOOKUP($A169,'Annex 2 Designated EHV charges'!$A:$O,2,0))</f>
        <v/>
      </c>
      <c r="C169" s="98" t="str">
        <f>IF($A169="","",VLOOKUP($A169,'Annex 2 Designated EHV charges'!$A:$O,3,0))</f>
        <v/>
      </c>
      <c r="D169" s="97" t="str">
        <f>IF($A169="","",VLOOKUP($A169,'Annex 2 Designated EHV charges'!$A:$O,7,0))</f>
        <v/>
      </c>
      <c r="E169" s="102" t="str">
        <f>IFERROR(IF(VLOOKUP($A169,'Annex 2 Designated EHV charges'!$A:$P,9,FALSE)=0,"",VLOOKUP($A169,'Annex 2 Designated EHV charges'!$A:$P,9,FALSE)),"")</f>
        <v/>
      </c>
      <c r="F169" s="103" t="str">
        <f>IFERROR(IF(VLOOKUP($A169,'Annex 2 Designated EHV charges'!$A:$P,10,FALSE)=0,"",VLOOKUP($A169,'Annex 2 Designated EHV charges'!$A:$P,10,FALSE)),"")</f>
        <v/>
      </c>
      <c r="G169" s="104" t="str">
        <f>IFERROR(IF(VLOOKUP($A169,'Annex 2 Designated EHV charges'!$A:$P,11,FALSE)=0,"",VLOOKUP($A169,'Annex 2 Designated EHV charges'!$A:$P,11,FALSE)),"")</f>
        <v/>
      </c>
      <c r="H169" s="104" t="str">
        <f>IFERROR(IF(VLOOKUP($A169,'Annex 2 Designated EHV charges'!$A:$P,12,FALSE)=0,"",VLOOKUP($A169,'Annex 2 Designated EHV charges'!$A:$P,12,FALSE)),"")</f>
        <v/>
      </c>
    </row>
    <row r="170" spans="1:8" x14ac:dyDescent="0.2">
      <c r="A170" s="97" t="str">
        <f t="array" ref="A170">IFERROR(INDEX('Annex 2 Designated EHV charges'!$A$11:$A$58, MATCH(0, IF(ISBLANK('Annex 2 Designated EHV charges'!$A$11:$A$58),1, COUNTIF(A$4:$A169, 'Annex 2 Designated EHV charges'!$A$11:$A$58)), 0)),"")</f>
        <v/>
      </c>
      <c r="B170" s="97" t="str">
        <f>IF($A170="","",VLOOKUP($A170,'Annex 2 Designated EHV charges'!$A:$O,2,0))</f>
        <v/>
      </c>
      <c r="C170" s="98" t="str">
        <f>IF($A170="","",VLOOKUP($A170,'Annex 2 Designated EHV charges'!$A:$O,3,0))</f>
        <v/>
      </c>
      <c r="D170" s="97" t="str">
        <f>IF($A170="","",VLOOKUP($A170,'Annex 2 Designated EHV charges'!$A:$O,7,0))</f>
        <v/>
      </c>
      <c r="E170" s="102" t="str">
        <f>IFERROR(IF(VLOOKUP($A170,'Annex 2 Designated EHV charges'!$A:$P,9,FALSE)=0,"",VLOOKUP($A170,'Annex 2 Designated EHV charges'!$A:$P,9,FALSE)),"")</f>
        <v/>
      </c>
      <c r="F170" s="103" t="str">
        <f>IFERROR(IF(VLOOKUP($A170,'Annex 2 Designated EHV charges'!$A:$P,10,FALSE)=0,"",VLOOKUP($A170,'Annex 2 Designated EHV charges'!$A:$P,10,FALSE)),"")</f>
        <v/>
      </c>
      <c r="G170" s="104" t="str">
        <f>IFERROR(IF(VLOOKUP($A170,'Annex 2 Designated EHV charges'!$A:$P,11,FALSE)=0,"",VLOOKUP($A170,'Annex 2 Designated EHV charges'!$A:$P,11,FALSE)),"")</f>
        <v/>
      </c>
      <c r="H170" s="104" t="str">
        <f>IFERROR(IF(VLOOKUP($A170,'Annex 2 Designated EHV charges'!$A:$P,12,FALSE)=0,"",VLOOKUP($A170,'Annex 2 Designated EHV charges'!$A:$P,12,FALSE)),"")</f>
        <v/>
      </c>
    </row>
    <row r="171" spans="1:8" x14ac:dyDescent="0.2">
      <c r="A171" s="97" t="str">
        <f t="array" ref="A171">IFERROR(INDEX('Annex 2 Designated EHV charges'!$A$11:$A$58, MATCH(0, IF(ISBLANK('Annex 2 Designated EHV charges'!$A$11:$A$58),1, COUNTIF(A$4:$A170, 'Annex 2 Designated EHV charges'!$A$11:$A$58)), 0)),"")</f>
        <v/>
      </c>
      <c r="B171" s="97" t="str">
        <f>IF($A171="","",VLOOKUP($A171,'Annex 2 Designated EHV charges'!$A:$O,2,0))</f>
        <v/>
      </c>
      <c r="C171" s="98" t="str">
        <f>IF($A171="","",VLOOKUP($A171,'Annex 2 Designated EHV charges'!$A:$O,3,0))</f>
        <v/>
      </c>
      <c r="D171" s="97" t="str">
        <f>IF($A171="","",VLOOKUP($A171,'Annex 2 Designated EHV charges'!$A:$O,7,0))</f>
        <v/>
      </c>
      <c r="E171" s="102" t="str">
        <f>IFERROR(IF(VLOOKUP($A171,'Annex 2 Designated EHV charges'!$A:$P,9,FALSE)=0,"",VLOOKUP($A171,'Annex 2 Designated EHV charges'!$A:$P,9,FALSE)),"")</f>
        <v/>
      </c>
      <c r="F171" s="103" t="str">
        <f>IFERROR(IF(VLOOKUP($A171,'Annex 2 Designated EHV charges'!$A:$P,10,FALSE)=0,"",VLOOKUP($A171,'Annex 2 Designated EHV charges'!$A:$P,10,FALSE)),"")</f>
        <v/>
      </c>
      <c r="G171" s="104" t="str">
        <f>IFERROR(IF(VLOOKUP($A171,'Annex 2 Designated EHV charges'!$A:$P,11,FALSE)=0,"",VLOOKUP($A171,'Annex 2 Designated EHV charges'!$A:$P,11,FALSE)),"")</f>
        <v/>
      </c>
      <c r="H171" s="104" t="str">
        <f>IFERROR(IF(VLOOKUP($A171,'Annex 2 Designated EHV charges'!$A:$P,12,FALSE)=0,"",VLOOKUP($A171,'Annex 2 Designated EHV charges'!$A:$P,12,FALSE)),"")</f>
        <v/>
      </c>
    </row>
    <row r="172" spans="1:8" x14ac:dyDescent="0.2">
      <c r="A172" s="97" t="str">
        <f t="array" ref="A172">IFERROR(INDEX('Annex 2 Designated EHV charges'!$A$11:$A$58, MATCH(0, IF(ISBLANK('Annex 2 Designated EHV charges'!$A$11:$A$58),1, COUNTIF(A$4:$A171, 'Annex 2 Designated EHV charges'!$A$11:$A$58)), 0)),"")</f>
        <v/>
      </c>
      <c r="B172" s="97" t="str">
        <f>IF($A172="","",VLOOKUP($A172,'Annex 2 Designated EHV charges'!$A:$O,2,0))</f>
        <v/>
      </c>
      <c r="C172" s="98" t="str">
        <f>IF($A172="","",VLOOKUP($A172,'Annex 2 Designated EHV charges'!$A:$O,3,0))</f>
        <v/>
      </c>
      <c r="D172" s="97" t="str">
        <f>IF($A172="","",VLOOKUP($A172,'Annex 2 Designated EHV charges'!$A:$O,7,0))</f>
        <v/>
      </c>
      <c r="E172" s="102" t="str">
        <f>IFERROR(IF(VLOOKUP($A172,'Annex 2 Designated EHV charges'!$A:$P,9,FALSE)=0,"",VLOOKUP($A172,'Annex 2 Designated EHV charges'!$A:$P,9,FALSE)),"")</f>
        <v/>
      </c>
      <c r="F172" s="103" t="str">
        <f>IFERROR(IF(VLOOKUP($A172,'Annex 2 Designated EHV charges'!$A:$P,10,FALSE)=0,"",VLOOKUP($A172,'Annex 2 Designated EHV charges'!$A:$P,10,FALSE)),"")</f>
        <v/>
      </c>
      <c r="G172" s="104" t="str">
        <f>IFERROR(IF(VLOOKUP($A172,'Annex 2 Designated EHV charges'!$A:$P,11,FALSE)=0,"",VLOOKUP($A172,'Annex 2 Designated EHV charges'!$A:$P,11,FALSE)),"")</f>
        <v/>
      </c>
      <c r="H172" s="104" t="str">
        <f>IFERROR(IF(VLOOKUP($A172,'Annex 2 Designated EHV charges'!$A:$P,12,FALSE)=0,"",VLOOKUP($A172,'Annex 2 Designated EHV charges'!$A:$P,12,FALSE)),"")</f>
        <v/>
      </c>
    </row>
    <row r="173" spans="1:8" x14ac:dyDescent="0.2">
      <c r="A173" s="97" t="str">
        <f t="array" ref="A173">IFERROR(INDEX('Annex 2 Designated EHV charges'!$A$11:$A$58, MATCH(0, IF(ISBLANK('Annex 2 Designated EHV charges'!$A$11:$A$58),1, COUNTIF(A$4:$A172, 'Annex 2 Designated EHV charges'!$A$11:$A$58)), 0)),"")</f>
        <v/>
      </c>
      <c r="B173" s="97" t="str">
        <f>IF($A173="","",VLOOKUP($A173,'Annex 2 Designated EHV charges'!$A:$O,2,0))</f>
        <v/>
      </c>
      <c r="C173" s="98" t="str">
        <f>IF($A173="","",VLOOKUP($A173,'Annex 2 Designated EHV charges'!$A:$O,3,0))</f>
        <v/>
      </c>
      <c r="D173" s="97" t="str">
        <f>IF($A173="","",VLOOKUP($A173,'Annex 2 Designated EHV charges'!$A:$O,7,0))</f>
        <v/>
      </c>
      <c r="E173" s="102" t="str">
        <f>IFERROR(IF(VLOOKUP($A173,'Annex 2 Designated EHV charges'!$A:$P,9,FALSE)=0,"",VLOOKUP($A173,'Annex 2 Designated EHV charges'!$A:$P,9,FALSE)),"")</f>
        <v/>
      </c>
      <c r="F173" s="103" t="str">
        <f>IFERROR(IF(VLOOKUP($A173,'Annex 2 Designated EHV charges'!$A:$P,10,FALSE)=0,"",VLOOKUP($A173,'Annex 2 Designated EHV charges'!$A:$P,10,FALSE)),"")</f>
        <v/>
      </c>
      <c r="G173" s="104" t="str">
        <f>IFERROR(IF(VLOOKUP($A173,'Annex 2 Designated EHV charges'!$A:$P,11,FALSE)=0,"",VLOOKUP($A173,'Annex 2 Designated EHV charges'!$A:$P,11,FALSE)),"")</f>
        <v/>
      </c>
      <c r="H173" s="104" t="str">
        <f>IFERROR(IF(VLOOKUP($A173,'Annex 2 Designated EHV charges'!$A:$P,12,FALSE)=0,"",VLOOKUP($A173,'Annex 2 Designated EHV charges'!$A:$P,12,FALSE)),"")</f>
        <v/>
      </c>
    </row>
    <row r="174" spans="1:8" x14ac:dyDescent="0.2">
      <c r="A174" s="97" t="str">
        <f t="array" ref="A174">IFERROR(INDEX('Annex 2 Designated EHV charges'!$A$11:$A$58, MATCH(0, IF(ISBLANK('Annex 2 Designated EHV charges'!$A$11:$A$58),1, COUNTIF(A$4:$A173, 'Annex 2 Designated EHV charges'!$A$11:$A$58)), 0)),"")</f>
        <v/>
      </c>
      <c r="B174" s="97" t="str">
        <f>IF($A174="","",VLOOKUP($A174,'Annex 2 Designated EHV charges'!$A:$O,2,0))</f>
        <v/>
      </c>
      <c r="C174" s="98" t="str">
        <f>IF($A174="","",VLOOKUP($A174,'Annex 2 Designated EHV charges'!$A:$O,3,0))</f>
        <v/>
      </c>
      <c r="D174" s="97" t="str">
        <f>IF($A174="","",VLOOKUP($A174,'Annex 2 Designated EHV charges'!$A:$O,7,0))</f>
        <v/>
      </c>
      <c r="E174" s="102" t="str">
        <f>IFERROR(IF(VLOOKUP($A174,'Annex 2 Designated EHV charges'!$A:$P,9,FALSE)=0,"",VLOOKUP($A174,'Annex 2 Designated EHV charges'!$A:$P,9,FALSE)),"")</f>
        <v/>
      </c>
      <c r="F174" s="103" t="str">
        <f>IFERROR(IF(VLOOKUP($A174,'Annex 2 Designated EHV charges'!$A:$P,10,FALSE)=0,"",VLOOKUP($A174,'Annex 2 Designated EHV charges'!$A:$P,10,FALSE)),"")</f>
        <v/>
      </c>
      <c r="G174" s="104" t="str">
        <f>IFERROR(IF(VLOOKUP($A174,'Annex 2 Designated EHV charges'!$A:$P,11,FALSE)=0,"",VLOOKUP($A174,'Annex 2 Designated EHV charges'!$A:$P,11,FALSE)),"")</f>
        <v/>
      </c>
      <c r="H174" s="104" t="str">
        <f>IFERROR(IF(VLOOKUP($A174,'Annex 2 Designated EHV charges'!$A:$P,12,FALSE)=0,"",VLOOKUP($A174,'Annex 2 Designated EHV charges'!$A:$P,12,FALSE)),"")</f>
        <v/>
      </c>
    </row>
    <row r="175" spans="1:8" x14ac:dyDescent="0.2">
      <c r="A175" s="97" t="str">
        <f t="array" ref="A175">IFERROR(INDEX('Annex 2 Designated EHV charges'!$A$11:$A$58, MATCH(0, IF(ISBLANK('Annex 2 Designated EHV charges'!$A$11:$A$58),1, COUNTIF(A$4:$A174, 'Annex 2 Designated EHV charges'!$A$11:$A$58)), 0)),"")</f>
        <v/>
      </c>
      <c r="B175" s="97" t="str">
        <f>IF($A175="","",VLOOKUP($A175,'Annex 2 Designated EHV charges'!$A:$O,2,0))</f>
        <v/>
      </c>
      <c r="C175" s="98" t="str">
        <f>IF($A175="","",VLOOKUP($A175,'Annex 2 Designated EHV charges'!$A:$O,3,0))</f>
        <v/>
      </c>
      <c r="D175" s="97" t="str">
        <f>IF($A175="","",VLOOKUP($A175,'Annex 2 Designated EHV charges'!$A:$O,7,0))</f>
        <v/>
      </c>
      <c r="E175" s="102" t="str">
        <f>IFERROR(IF(VLOOKUP($A175,'Annex 2 Designated EHV charges'!$A:$P,9,FALSE)=0,"",VLOOKUP($A175,'Annex 2 Designated EHV charges'!$A:$P,9,FALSE)),"")</f>
        <v/>
      </c>
      <c r="F175" s="103" t="str">
        <f>IFERROR(IF(VLOOKUP($A175,'Annex 2 Designated EHV charges'!$A:$P,10,FALSE)=0,"",VLOOKUP($A175,'Annex 2 Designated EHV charges'!$A:$P,10,FALSE)),"")</f>
        <v/>
      </c>
      <c r="G175" s="104" t="str">
        <f>IFERROR(IF(VLOOKUP($A175,'Annex 2 Designated EHV charges'!$A:$P,11,FALSE)=0,"",VLOOKUP($A175,'Annex 2 Designated EHV charges'!$A:$P,11,FALSE)),"")</f>
        <v/>
      </c>
      <c r="H175" s="104" t="str">
        <f>IFERROR(IF(VLOOKUP($A175,'Annex 2 Designated EHV charges'!$A:$P,12,FALSE)=0,"",VLOOKUP($A175,'Annex 2 Designated EHV charges'!$A:$P,12,FALSE)),"")</f>
        <v/>
      </c>
    </row>
    <row r="176" spans="1:8" x14ac:dyDescent="0.2">
      <c r="A176" s="97" t="str">
        <f t="array" ref="A176">IFERROR(INDEX('Annex 2 Designated EHV charges'!$A$11:$A$58, MATCH(0, IF(ISBLANK('Annex 2 Designated EHV charges'!$A$11:$A$58),1, COUNTIF(A$4:$A175, 'Annex 2 Designated EHV charges'!$A$11:$A$58)), 0)),"")</f>
        <v/>
      </c>
      <c r="B176" s="97" t="str">
        <f>IF($A176="","",VLOOKUP($A176,'Annex 2 Designated EHV charges'!$A:$O,2,0))</f>
        <v/>
      </c>
      <c r="C176" s="98" t="str">
        <f>IF($A176="","",VLOOKUP($A176,'Annex 2 Designated EHV charges'!$A:$O,3,0))</f>
        <v/>
      </c>
      <c r="D176" s="97" t="str">
        <f>IF($A176="","",VLOOKUP($A176,'Annex 2 Designated EHV charges'!$A:$O,7,0))</f>
        <v/>
      </c>
      <c r="E176" s="102" t="str">
        <f>IFERROR(IF(VLOOKUP($A176,'Annex 2 Designated EHV charges'!$A:$P,9,FALSE)=0,"",VLOOKUP($A176,'Annex 2 Designated EHV charges'!$A:$P,9,FALSE)),"")</f>
        <v/>
      </c>
      <c r="F176" s="103" t="str">
        <f>IFERROR(IF(VLOOKUP($A176,'Annex 2 Designated EHV charges'!$A:$P,10,FALSE)=0,"",VLOOKUP($A176,'Annex 2 Designated EHV charges'!$A:$P,10,FALSE)),"")</f>
        <v/>
      </c>
      <c r="G176" s="104" t="str">
        <f>IFERROR(IF(VLOOKUP($A176,'Annex 2 Designated EHV charges'!$A:$P,11,FALSE)=0,"",VLOOKUP($A176,'Annex 2 Designated EHV charges'!$A:$P,11,FALSE)),"")</f>
        <v/>
      </c>
      <c r="H176" s="104" t="str">
        <f>IFERROR(IF(VLOOKUP($A176,'Annex 2 Designated EHV charges'!$A:$P,12,FALSE)=0,"",VLOOKUP($A176,'Annex 2 Designated EHV charges'!$A:$P,12,FALSE)),"")</f>
        <v/>
      </c>
    </row>
    <row r="177" spans="1:8" x14ac:dyDescent="0.2">
      <c r="A177" s="97" t="str">
        <f t="array" ref="A177">IFERROR(INDEX('Annex 2 Designated EHV charges'!$A$11:$A$58, MATCH(0, IF(ISBLANK('Annex 2 Designated EHV charges'!$A$11:$A$58),1, COUNTIF(A$4:$A176, 'Annex 2 Designated EHV charges'!$A$11:$A$58)), 0)),"")</f>
        <v/>
      </c>
      <c r="B177" s="97" t="str">
        <f>IF($A177="","",VLOOKUP($A177,'Annex 2 Designated EHV charges'!$A:$O,2,0))</f>
        <v/>
      </c>
      <c r="C177" s="98" t="str">
        <f>IF($A177="","",VLOOKUP($A177,'Annex 2 Designated EHV charges'!$A:$O,3,0))</f>
        <v/>
      </c>
      <c r="D177" s="97" t="str">
        <f>IF($A177="","",VLOOKUP($A177,'Annex 2 Designated EHV charges'!$A:$O,7,0))</f>
        <v/>
      </c>
      <c r="E177" s="102" t="str">
        <f>IFERROR(IF(VLOOKUP($A177,'Annex 2 Designated EHV charges'!$A:$P,9,FALSE)=0,"",VLOOKUP($A177,'Annex 2 Designated EHV charges'!$A:$P,9,FALSE)),"")</f>
        <v/>
      </c>
      <c r="F177" s="103" t="str">
        <f>IFERROR(IF(VLOOKUP($A177,'Annex 2 Designated EHV charges'!$A:$P,10,FALSE)=0,"",VLOOKUP($A177,'Annex 2 Designated EHV charges'!$A:$P,10,FALSE)),"")</f>
        <v/>
      </c>
      <c r="G177" s="104" t="str">
        <f>IFERROR(IF(VLOOKUP($A177,'Annex 2 Designated EHV charges'!$A:$P,11,FALSE)=0,"",VLOOKUP($A177,'Annex 2 Designated EHV charges'!$A:$P,11,FALSE)),"")</f>
        <v/>
      </c>
      <c r="H177" s="104" t="str">
        <f>IFERROR(IF(VLOOKUP($A177,'Annex 2 Designated EHV charges'!$A:$P,12,FALSE)=0,"",VLOOKUP($A177,'Annex 2 Designated EHV charges'!$A:$P,12,FALSE)),"")</f>
        <v/>
      </c>
    </row>
    <row r="178" spans="1:8" x14ac:dyDescent="0.2">
      <c r="A178" s="97" t="str">
        <f t="array" ref="A178">IFERROR(INDEX('Annex 2 Designated EHV charges'!$A$11:$A$58, MATCH(0, IF(ISBLANK('Annex 2 Designated EHV charges'!$A$11:$A$58),1, COUNTIF(A$4:$A177, 'Annex 2 Designated EHV charges'!$A$11:$A$58)), 0)),"")</f>
        <v/>
      </c>
      <c r="B178" s="97" t="str">
        <f>IF($A178="","",VLOOKUP($A178,'Annex 2 Designated EHV charges'!$A:$O,2,0))</f>
        <v/>
      </c>
      <c r="C178" s="98" t="str">
        <f>IF($A178="","",VLOOKUP($A178,'Annex 2 Designated EHV charges'!$A:$O,3,0))</f>
        <v/>
      </c>
      <c r="D178" s="97" t="str">
        <f>IF($A178="","",VLOOKUP($A178,'Annex 2 Designated EHV charges'!$A:$O,7,0))</f>
        <v/>
      </c>
      <c r="E178" s="102" t="str">
        <f>IFERROR(IF(VLOOKUP($A178,'Annex 2 Designated EHV charges'!$A:$P,9,FALSE)=0,"",VLOOKUP($A178,'Annex 2 Designated EHV charges'!$A:$P,9,FALSE)),"")</f>
        <v/>
      </c>
      <c r="F178" s="103" t="str">
        <f>IFERROR(IF(VLOOKUP($A178,'Annex 2 Designated EHV charges'!$A:$P,10,FALSE)=0,"",VLOOKUP($A178,'Annex 2 Designated EHV charges'!$A:$P,10,FALSE)),"")</f>
        <v/>
      </c>
      <c r="G178" s="104" t="str">
        <f>IFERROR(IF(VLOOKUP($A178,'Annex 2 Designated EHV charges'!$A:$P,11,FALSE)=0,"",VLOOKUP($A178,'Annex 2 Designated EHV charges'!$A:$P,11,FALSE)),"")</f>
        <v/>
      </c>
      <c r="H178" s="104" t="str">
        <f>IFERROR(IF(VLOOKUP($A178,'Annex 2 Designated EHV charges'!$A:$P,12,FALSE)=0,"",VLOOKUP($A178,'Annex 2 Designated EHV charges'!$A:$P,12,FALSE)),"")</f>
        <v/>
      </c>
    </row>
    <row r="179" spans="1:8" x14ac:dyDescent="0.2">
      <c r="A179" s="97" t="str">
        <f t="array" ref="A179">IFERROR(INDEX('Annex 2 Designated EHV charges'!$A$11:$A$58, MATCH(0, IF(ISBLANK('Annex 2 Designated EHV charges'!$A$11:$A$58),1, COUNTIF(A$4:$A178, 'Annex 2 Designated EHV charges'!$A$11:$A$58)), 0)),"")</f>
        <v/>
      </c>
      <c r="B179" s="97" t="str">
        <f>IF($A179="","",VLOOKUP($A179,'Annex 2 Designated EHV charges'!$A:$O,2,0))</f>
        <v/>
      </c>
      <c r="C179" s="98" t="str">
        <f>IF($A179="","",VLOOKUP($A179,'Annex 2 Designated EHV charges'!$A:$O,3,0))</f>
        <v/>
      </c>
      <c r="D179" s="97" t="str">
        <f>IF($A179="","",VLOOKUP($A179,'Annex 2 Designated EHV charges'!$A:$O,7,0))</f>
        <v/>
      </c>
      <c r="E179" s="102" t="str">
        <f>IFERROR(IF(VLOOKUP($A179,'Annex 2 Designated EHV charges'!$A:$P,9,FALSE)=0,"",VLOOKUP($A179,'Annex 2 Designated EHV charges'!$A:$P,9,FALSE)),"")</f>
        <v/>
      </c>
      <c r="F179" s="103" t="str">
        <f>IFERROR(IF(VLOOKUP($A179,'Annex 2 Designated EHV charges'!$A:$P,10,FALSE)=0,"",VLOOKUP($A179,'Annex 2 Designated EHV charges'!$A:$P,10,FALSE)),"")</f>
        <v/>
      </c>
      <c r="G179" s="104" t="str">
        <f>IFERROR(IF(VLOOKUP($A179,'Annex 2 Designated EHV charges'!$A:$P,11,FALSE)=0,"",VLOOKUP($A179,'Annex 2 Designated EHV charges'!$A:$P,11,FALSE)),"")</f>
        <v/>
      </c>
      <c r="H179" s="104" t="str">
        <f>IFERROR(IF(VLOOKUP($A179,'Annex 2 Designated EHV charges'!$A:$P,12,FALSE)=0,"",VLOOKUP($A179,'Annex 2 Designated EHV charges'!$A:$P,12,FALSE)),"")</f>
        <v/>
      </c>
    </row>
    <row r="180" spans="1:8" x14ac:dyDescent="0.2">
      <c r="A180" s="97" t="str">
        <f t="array" ref="A180">IFERROR(INDEX('Annex 2 Designated EHV charges'!$A$11:$A$58, MATCH(0, IF(ISBLANK('Annex 2 Designated EHV charges'!$A$11:$A$58),1, COUNTIF(A$4:$A179, 'Annex 2 Designated EHV charges'!$A$11:$A$58)), 0)),"")</f>
        <v/>
      </c>
      <c r="B180" s="97" t="str">
        <f>IF($A180="","",VLOOKUP($A180,'Annex 2 Designated EHV charges'!$A:$O,2,0))</f>
        <v/>
      </c>
      <c r="C180" s="98" t="str">
        <f>IF($A180="","",VLOOKUP($A180,'Annex 2 Designated EHV charges'!$A:$O,3,0))</f>
        <v/>
      </c>
      <c r="D180" s="97" t="str">
        <f>IF($A180="","",VLOOKUP($A180,'Annex 2 Designated EHV charges'!$A:$O,7,0))</f>
        <v/>
      </c>
      <c r="E180" s="102" t="str">
        <f>IFERROR(IF(VLOOKUP($A180,'Annex 2 Designated EHV charges'!$A:$P,9,FALSE)=0,"",VLOOKUP($A180,'Annex 2 Designated EHV charges'!$A:$P,9,FALSE)),"")</f>
        <v/>
      </c>
      <c r="F180" s="103" t="str">
        <f>IFERROR(IF(VLOOKUP($A180,'Annex 2 Designated EHV charges'!$A:$P,10,FALSE)=0,"",VLOOKUP($A180,'Annex 2 Designated EHV charges'!$A:$P,10,FALSE)),"")</f>
        <v/>
      </c>
      <c r="G180" s="104" t="str">
        <f>IFERROR(IF(VLOOKUP($A180,'Annex 2 Designated EHV charges'!$A:$P,11,FALSE)=0,"",VLOOKUP($A180,'Annex 2 Designated EHV charges'!$A:$P,11,FALSE)),"")</f>
        <v/>
      </c>
      <c r="H180" s="104" t="str">
        <f>IFERROR(IF(VLOOKUP($A180,'Annex 2 Designated EHV charges'!$A:$P,12,FALSE)=0,"",VLOOKUP($A180,'Annex 2 Designated EHV charges'!$A:$P,12,FALSE)),"")</f>
        <v/>
      </c>
    </row>
    <row r="181" spans="1:8" x14ac:dyDescent="0.2">
      <c r="A181" s="97" t="str">
        <f t="array" ref="A181">IFERROR(INDEX('Annex 2 Designated EHV charges'!$A$11:$A$58, MATCH(0, IF(ISBLANK('Annex 2 Designated EHV charges'!$A$11:$A$58),1, COUNTIF(A$4:$A180, 'Annex 2 Designated EHV charges'!$A$11:$A$58)), 0)),"")</f>
        <v/>
      </c>
      <c r="B181" s="97" t="str">
        <f>IF($A181="","",VLOOKUP($A181,'Annex 2 Designated EHV charges'!$A:$O,2,0))</f>
        <v/>
      </c>
      <c r="C181" s="98" t="str">
        <f>IF($A181="","",VLOOKUP($A181,'Annex 2 Designated EHV charges'!$A:$O,3,0))</f>
        <v/>
      </c>
      <c r="D181" s="97" t="str">
        <f>IF($A181="","",VLOOKUP($A181,'Annex 2 Designated EHV charges'!$A:$O,7,0))</f>
        <v/>
      </c>
      <c r="E181" s="102" t="str">
        <f>IFERROR(IF(VLOOKUP($A181,'Annex 2 Designated EHV charges'!$A:$P,9,FALSE)=0,"",VLOOKUP($A181,'Annex 2 Designated EHV charges'!$A:$P,9,FALSE)),"")</f>
        <v/>
      </c>
      <c r="F181" s="103" t="str">
        <f>IFERROR(IF(VLOOKUP($A181,'Annex 2 Designated EHV charges'!$A:$P,10,FALSE)=0,"",VLOOKUP($A181,'Annex 2 Designated EHV charges'!$A:$P,10,FALSE)),"")</f>
        <v/>
      </c>
      <c r="G181" s="104" t="str">
        <f>IFERROR(IF(VLOOKUP($A181,'Annex 2 Designated EHV charges'!$A:$P,11,FALSE)=0,"",VLOOKUP($A181,'Annex 2 Designated EHV charges'!$A:$P,11,FALSE)),"")</f>
        <v/>
      </c>
      <c r="H181" s="104" t="str">
        <f>IFERROR(IF(VLOOKUP($A181,'Annex 2 Designated EHV charges'!$A:$P,12,FALSE)=0,"",VLOOKUP($A181,'Annex 2 Designated EHV charges'!$A:$P,12,FALSE)),"")</f>
        <v/>
      </c>
    </row>
    <row r="182" spans="1:8" x14ac:dyDescent="0.2">
      <c r="A182" s="97" t="str">
        <f t="array" ref="A182">IFERROR(INDEX('Annex 2 Designated EHV charges'!$A$11:$A$58, MATCH(0, IF(ISBLANK('Annex 2 Designated EHV charges'!$A$11:$A$58),1, COUNTIF(A$4:$A181, 'Annex 2 Designated EHV charges'!$A$11:$A$58)), 0)),"")</f>
        <v/>
      </c>
      <c r="B182" s="97" t="str">
        <f>IF($A182="","",VLOOKUP($A182,'Annex 2 Designated EHV charges'!$A:$O,2,0))</f>
        <v/>
      </c>
      <c r="C182" s="98" t="str">
        <f>IF($A182="","",VLOOKUP($A182,'Annex 2 Designated EHV charges'!$A:$O,3,0))</f>
        <v/>
      </c>
      <c r="D182" s="97" t="str">
        <f>IF($A182="","",VLOOKUP($A182,'Annex 2 Designated EHV charges'!$A:$O,7,0))</f>
        <v/>
      </c>
      <c r="E182" s="102" t="str">
        <f>IFERROR(IF(VLOOKUP($A182,'Annex 2 Designated EHV charges'!$A:$P,9,FALSE)=0,"",VLOOKUP($A182,'Annex 2 Designated EHV charges'!$A:$P,9,FALSE)),"")</f>
        <v/>
      </c>
      <c r="F182" s="103" t="str">
        <f>IFERROR(IF(VLOOKUP($A182,'Annex 2 Designated EHV charges'!$A:$P,10,FALSE)=0,"",VLOOKUP($A182,'Annex 2 Designated EHV charges'!$A:$P,10,FALSE)),"")</f>
        <v/>
      </c>
      <c r="G182" s="104" t="str">
        <f>IFERROR(IF(VLOOKUP($A182,'Annex 2 Designated EHV charges'!$A:$P,11,FALSE)=0,"",VLOOKUP($A182,'Annex 2 Designated EHV charges'!$A:$P,11,FALSE)),"")</f>
        <v/>
      </c>
      <c r="H182" s="104" t="str">
        <f>IFERROR(IF(VLOOKUP($A182,'Annex 2 Designated EHV charges'!$A:$P,12,FALSE)=0,"",VLOOKUP($A182,'Annex 2 Designated EHV charges'!$A:$P,12,FALSE)),"")</f>
        <v/>
      </c>
    </row>
    <row r="183" spans="1:8" x14ac:dyDescent="0.2">
      <c r="A183" s="97" t="str">
        <f t="array" ref="A183">IFERROR(INDEX('Annex 2 Designated EHV charges'!$A$11:$A$58, MATCH(0, IF(ISBLANK('Annex 2 Designated EHV charges'!$A$11:$A$58),1, COUNTIF(A$4:$A182, 'Annex 2 Designated EHV charges'!$A$11:$A$58)), 0)),"")</f>
        <v/>
      </c>
      <c r="B183" s="97" t="str">
        <f>IF($A183="","",VLOOKUP($A183,'Annex 2 Designated EHV charges'!$A:$O,2,0))</f>
        <v/>
      </c>
      <c r="C183" s="98" t="str">
        <f>IF($A183="","",VLOOKUP($A183,'Annex 2 Designated EHV charges'!$A:$O,3,0))</f>
        <v/>
      </c>
      <c r="D183" s="97" t="str">
        <f>IF($A183="","",VLOOKUP($A183,'Annex 2 Designated EHV charges'!$A:$O,7,0))</f>
        <v/>
      </c>
      <c r="E183" s="102" t="str">
        <f>IFERROR(IF(VLOOKUP($A183,'Annex 2 Designated EHV charges'!$A:$P,9,FALSE)=0,"",VLOOKUP($A183,'Annex 2 Designated EHV charges'!$A:$P,9,FALSE)),"")</f>
        <v/>
      </c>
      <c r="F183" s="103" t="str">
        <f>IFERROR(IF(VLOOKUP($A183,'Annex 2 Designated EHV charges'!$A:$P,10,FALSE)=0,"",VLOOKUP($A183,'Annex 2 Designated EHV charges'!$A:$P,10,FALSE)),"")</f>
        <v/>
      </c>
      <c r="G183" s="104" t="str">
        <f>IFERROR(IF(VLOOKUP($A183,'Annex 2 Designated EHV charges'!$A:$P,11,FALSE)=0,"",VLOOKUP($A183,'Annex 2 Designated EHV charges'!$A:$P,11,FALSE)),"")</f>
        <v/>
      </c>
      <c r="H183" s="104" t="str">
        <f>IFERROR(IF(VLOOKUP($A183,'Annex 2 Designated EHV charges'!$A:$P,12,FALSE)=0,"",VLOOKUP($A183,'Annex 2 Designated EHV charges'!$A:$P,12,FALSE)),"")</f>
        <v/>
      </c>
    </row>
    <row r="184" spans="1:8" x14ac:dyDescent="0.2">
      <c r="A184" s="97" t="str">
        <f t="array" ref="A184">IFERROR(INDEX('Annex 2 Designated EHV charges'!$A$11:$A$58, MATCH(0, IF(ISBLANK('Annex 2 Designated EHV charges'!$A$11:$A$58),1, COUNTIF(A$4:$A183, 'Annex 2 Designated EHV charges'!$A$11:$A$58)), 0)),"")</f>
        <v/>
      </c>
      <c r="B184" s="97" t="str">
        <f>IF($A184="","",VLOOKUP($A184,'Annex 2 Designated EHV charges'!$A:$O,2,0))</f>
        <v/>
      </c>
      <c r="C184" s="98" t="str">
        <f>IF($A184="","",VLOOKUP($A184,'Annex 2 Designated EHV charges'!$A:$O,3,0))</f>
        <v/>
      </c>
      <c r="D184" s="97" t="str">
        <f>IF($A184="","",VLOOKUP($A184,'Annex 2 Designated EHV charges'!$A:$O,7,0))</f>
        <v/>
      </c>
      <c r="E184" s="102" t="str">
        <f>IFERROR(IF(VLOOKUP($A184,'Annex 2 Designated EHV charges'!$A:$P,9,FALSE)=0,"",VLOOKUP($A184,'Annex 2 Designated EHV charges'!$A:$P,9,FALSE)),"")</f>
        <v/>
      </c>
      <c r="F184" s="103" t="str">
        <f>IFERROR(IF(VLOOKUP($A184,'Annex 2 Designated EHV charges'!$A:$P,10,FALSE)=0,"",VLOOKUP($A184,'Annex 2 Designated EHV charges'!$A:$P,10,FALSE)),"")</f>
        <v/>
      </c>
      <c r="G184" s="104" t="str">
        <f>IFERROR(IF(VLOOKUP($A184,'Annex 2 Designated EHV charges'!$A:$P,11,FALSE)=0,"",VLOOKUP($A184,'Annex 2 Designated EHV charges'!$A:$P,11,FALSE)),"")</f>
        <v/>
      </c>
      <c r="H184" s="104" t="str">
        <f>IFERROR(IF(VLOOKUP($A184,'Annex 2 Designated EHV charges'!$A:$P,12,FALSE)=0,"",VLOOKUP($A184,'Annex 2 Designated EHV charges'!$A:$P,12,FALSE)),"")</f>
        <v/>
      </c>
    </row>
    <row r="185" spans="1:8" x14ac:dyDescent="0.2">
      <c r="A185" s="97" t="str">
        <f t="array" ref="A185">IFERROR(INDEX('Annex 2 Designated EHV charges'!$A$11:$A$58, MATCH(0, IF(ISBLANK('Annex 2 Designated EHV charges'!$A$11:$A$58),1, COUNTIF(A$4:$A184, 'Annex 2 Designated EHV charges'!$A$11:$A$58)), 0)),"")</f>
        <v/>
      </c>
      <c r="B185" s="97" t="str">
        <f>IF($A185="","",VLOOKUP($A185,'Annex 2 Designated EHV charges'!$A:$O,2,0))</f>
        <v/>
      </c>
      <c r="C185" s="98" t="str">
        <f>IF($A185="","",VLOOKUP($A185,'Annex 2 Designated EHV charges'!$A:$O,3,0))</f>
        <v/>
      </c>
      <c r="D185" s="97" t="str">
        <f>IF($A185="","",VLOOKUP($A185,'Annex 2 Designated EHV charges'!$A:$O,7,0))</f>
        <v/>
      </c>
      <c r="E185" s="102" t="str">
        <f>IFERROR(IF(VLOOKUP($A185,'Annex 2 Designated EHV charges'!$A:$P,9,FALSE)=0,"",VLOOKUP($A185,'Annex 2 Designated EHV charges'!$A:$P,9,FALSE)),"")</f>
        <v/>
      </c>
      <c r="F185" s="103" t="str">
        <f>IFERROR(IF(VLOOKUP($A185,'Annex 2 Designated EHV charges'!$A:$P,10,FALSE)=0,"",VLOOKUP($A185,'Annex 2 Designated EHV charges'!$A:$P,10,FALSE)),"")</f>
        <v/>
      </c>
      <c r="G185" s="104" t="str">
        <f>IFERROR(IF(VLOOKUP($A185,'Annex 2 Designated EHV charges'!$A:$P,11,FALSE)=0,"",VLOOKUP($A185,'Annex 2 Designated EHV charges'!$A:$P,11,FALSE)),"")</f>
        <v/>
      </c>
      <c r="H185" s="104" t="str">
        <f>IFERROR(IF(VLOOKUP($A185,'Annex 2 Designated EHV charges'!$A:$P,12,FALSE)=0,"",VLOOKUP($A185,'Annex 2 Designated EHV charges'!$A:$P,12,FALSE)),"")</f>
        <v/>
      </c>
    </row>
    <row r="186" spans="1:8" x14ac:dyDescent="0.2">
      <c r="A186" s="97" t="str">
        <f t="array" ref="A186">IFERROR(INDEX('Annex 2 Designated EHV charges'!$A$11:$A$58, MATCH(0, IF(ISBLANK('Annex 2 Designated EHV charges'!$A$11:$A$58),1, COUNTIF(A$4:$A185, 'Annex 2 Designated EHV charges'!$A$11:$A$58)), 0)),"")</f>
        <v/>
      </c>
      <c r="B186" s="97" t="str">
        <f>IF($A186="","",VLOOKUP($A186,'Annex 2 Designated EHV charges'!$A:$O,2,0))</f>
        <v/>
      </c>
      <c r="C186" s="98" t="str">
        <f>IF($A186="","",VLOOKUP($A186,'Annex 2 Designated EHV charges'!$A:$O,3,0))</f>
        <v/>
      </c>
      <c r="D186" s="97" t="str">
        <f>IF($A186="","",VLOOKUP($A186,'Annex 2 Designated EHV charges'!$A:$O,7,0))</f>
        <v/>
      </c>
      <c r="E186" s="102" t="str">
        <f>IFERROR(IF(VLOOKUP($A186,'Annex 2 Designated EHV charges'!$A:$P,9,FALSE)=0,"",VLOOKUP($A186,'Annex 2 Designated EHV charges'!$A:$P,9,FALSE)),"")</f>
        <v/>
      </c>
      <c r="F186" s="103" t="str">
        <f>IFERROR(IF(VLOOKUP($A186,'Annex 2 Designated EHV charges'!$A:$P,10,FALSE)=0,"",VLOOKUP($A186,'Annex 2 Designated EHV charges'!$A:$P,10,FALSE)),"")</f>
        <v/>
      </c>
      <c r="G186" s="104" t="str">
        <f>IFERROR(IF(VLOOKUP($A186,'Annex 2 Designated EHV charges'!$A:$P,11,FALSE)=0,"",VLOOKUP($A186,'Annex 2 Designated EHV charges'!$A:$P,11,FALSE)),"")</f>
        <v/>
      </c>
      <c r="H186" s="104" t="str">
        <f>IFERROR(IF(VLOOKUP($A186,'Annex 2 Designated EHV charges'!$A:$P,12,FALSE)=0,"",VLOOKUP($A186,'Annex 2 Designated EHV charges'!$A:$P,12,FALSE)),"")</f>
        <v/>
      </c>
    </row>
    <row r="187" spans="1:8" x14ac:dyDescent="0.2">
      <c r="A187" s="97" t="str">
        <f t="array" ref="A187">IFERROR(INDEX('Annex 2 Designated EHV charges'!$A$11:$A$58, MATCH(0, IF(ISBLANK('Annex 2 Designated EHV charges'!$A$11:$A$58),1, COUNTIF(A$4:$A186, 'Annex 2 Designated EHV charges'!$A$11:$A$58)), 0)),"")</f>
        <v/>
      </c>
      <c r="B187" s="97" t="str">
        <f>IF($A187="","",VLOOKUP($A187,'Annex 2 Designated EHV charges'!$A:$O,2,0))</f>
        <v/>
      </c>
      <c r="C187" s="98" t="str">
        <f>IF($A187="","",VLOOKUP($A187,'Annex 2 Designated EHV charges'!$A:$O,3,0))</f>
        <v/>
      </c>
      <c r="D187" s="97" t="str">
        <f>IF($A187="","",VLOOKUP($A187,'Annex 2 Designated EHV charges'!$A:$O,7,0))</f>
        <v/>
      </c>
      <c r="E187" s="102" t="str">
        <f>IFERROR(IF(VLOOKUP($A187,'Annex 2 Designated EHV charges'!$A:$P,9,FALSE)=0,"",VLOOKUP($A187,'Annex 2 Designated EHV charges'!$A:$P,9,FALSE)),"")</f>
        <v/>
      </c>
      <c r="F187" s="103" t="str">
        <f>IFERROR(IF(VLOOKUP($A187,'Annex 2 Designated EHV charges'!$A:$P,10,FALSE)=0,"",VLOOKUP($A187,'Annex 2 Designated EHV charges'!$A:$P,10,FALSE)),"")</f>
        <v/>
      </c>
      <c r="G187" s="104" t="str">
        <f>IFERROR(IF(VLOOKUP($A187,'Annex 2 Designated EHV charges'!$A:$P,11,FALSE)=0,"",VLOOKUP($A187,'Annex 2 Designated EHV charges'!$A:$P,11,FALSE)),"")</f>
        <v/>
      </c>
      <c r="H187" s="104" t="str">
        <f>IFERROR(IF(VLOOKUP($A187,'Annex 2 Designated EHV charges'!$A:$P,12,FALSE)=0,"",VLOOKUP($A187,'Annex 2 Designated EHV charges'!$A:$P,12,FALSE)),"")</f>
        <v/>
      </c>
    </row>
    <row r="188" spans="1:8" x14ac:dyDescent="0.2">
      <c r="A188" s="97" t="str">
        <f t="array" ref="A188">IFERROR(INDEX('Annex 2 Designated EHV charges'!$A$11:$A$58, MATCH(0, IF(ISBLANK('Annex 2 Designated EHV charges'!$A$11:$A$58),1, COUNTIF(A$4:$A187, 'Annex 2 Designated EHV charges'!$A$11:$A$58)), 0)),"")</f>
        <v/>
      </c>
      <c r="B188" s="97" t="str">
        <f>IF($A188="","",VLOOKUP($A188,'Annex 2 Designated EHV charges'!$A:$O,2,0))</f>
        <v/>
      </c>
      <c r="C188" s="98" t="str">
        <f>IF($A188="","",VLOOKUP($A188,'Annex 2 Designated EHV charges'!$A:$O,3,0))</f>
        <v/>
      </c>
      <c r="D188" s="97" t="str">
        <f>IF($A188="","",VLOOKUP($A188,'Annex 2 Designated EHV charges'!$A:$O,7,0))</f>
        <v/>
      </c>
      <c r="E188" s="102" t="str">
        <f>IFERROR(IF(VLOOKUP($A188,'Annex 2 Designated EHV charges'!$A:$P,9,FALSE)=0,"",VLOOKUP($A188,'Annex 2 Designated EHV charges'!$A:$P,9,FALSE)),"")</f>
        <v/>
      </c>
      <c r="F188" s="103" t="str">
        <f>IFERROR(IF(VLOOKUP($A188,'Annex 2 Designated EHV charges'!$A:$P,10,FALSE)=0,"",VLOOKUP($A188,'Annex 2 Designated EHV charges'!$A:$P,10,FALSE)),"")</f>
        <v/>
      </c>
      <c r="G188" s="104" t="str">
        <f>IFERROR(IF(VLOOKUP($A188,'Annex 2 Designated EHV charges'!$A:$P,11,FALSE)=0,"",VLOOKUP($A188,'Annex 2 Designated EHV charges'!$A:$P,11,FALSE)),"")</f>
        <v/>
      </c>
      <c r="H188" s="104" t="str">
        <f>IFERROR(IF(VLOOKUP($A188,'Annex 2 Designated EHV charges'!$A:$P,12,FALSE)=0,"",VLOOKUP($A188,'Annex 2 Designated EHV charges'!$A:$P,12,FALSE)),"")</f>
        <v/>
      </c>
    </row>
    <row r="189" spans="1:8" x14ac:dyDescent="0.2">
      <c r="A189" s="97" t="str">
        <f t="array" ref="A189">IFERROR(INDEX('Annex 2 Designated EHV charges'!$A$11:$A$58, MATCH(0, IF(ISBLANK('Annex 2 Designated EHV charges'!$A$11:$A$58),1, COUNTIF(A$4:$A188, 'Annex 2 Designated EHV charges'!$A$11:$A$58)), 0)),"")</f>
        <v/>
      </c>
      <c r="B189" s="97" t="str">
        <f>IF($A189="","",VLOOKUP($A189,'Annex 2 Designated EHV charges'!$A:$O,2,0))</f>
        <v/>
      </c>
      <c r="C189" s="98" t="str">
        <f>IF($A189="","",VLOOKUP($A189,'Annex 2 Designated EHV charges'!$A:$O,3,0))</f>
        <v/>
      </c>
      <c r="D189" s="97" t="str">
        <f>IF($A189="","",VLOOKUP($A189,'Annex 2 Designated EHV charges'!$A:$O,7,0))</f>
        <v/>
      </c>
      <c r="E189" s="102" t="str">
        <f>IFERROR(IF(VLOOKUP($A189,'Annex 2 Designated EHV charges'!$A:$P,9,FALSE)=0,"",VLOOKUP($A189,'Annex 2 Designated EHV charges'!$A:$P,9,FALSE)),"")</f>
        <v/>
      </c>
      <c r="F189" s="103" t="str">
        <f>IFERROR(IF(VLOOKUP($A189,'Annex 2 Designated EHV charges'!$A:$P,10,FALSE)=0,"",VLOOKUP($A189,'Annex 2 Designated EHV charges'!$A:$P,10,FALSE)),"")</f>
        <v/>
      </c>
      <c r="G189" s="104" t="str">
        <f>IFERROR(IF(VLOOKUP($A189,'Annex 2 Designated EHV charges'!$A:$P,11,FALSE)=0,"",VLOOKUP($A189,'Annex 2 Designated EHV charges'!$A:$P,11,FALSE)),"")</f>
        <v/>
      </c>
      <c r="H189" s="104" t="str">
        <f>IFERROR(IF(VLOOKUP($A189,'Annex 2 Designated EHV charges'!$A:$P,12,FALSE)=0,"",VLOOKUP($A189,'Annex 2 Designated EHV charges'!$A:$P,12,FALSE)),"")</f>
        <v/>
      </c>
    </row>
    <row r="190" spans="1:8" x14ac:dyDescent="0.2">
      <c r="A190" s="97" t="str">
        <f t="array" ref="A190">IFERROR(INDEX('Annex 2 Designated EHV charges'!$A$11:$A$58, MATCH(0, IF(ISBLANK('Annex 2 Designated EHV charges'!$A$11:$A$58),1, COUNTIF(A$4:$A189, 'Annex 2 Designated EHV charges'!$A$11:$A$58)), 0)),"")</f>
        <v/>
      </c>
      <c r="B190" s="97" t="str">
        <f>IF($A190="","",VLOOKUP($A190,'Annex 2 Designated EHV charges'!$A:$O,2,0))</f>
        <v/>
      </c>
      <c r="C190" s="98" t="str">
        <f>IF($A190="","",VLOOKUP($A190,'Annex 2 Designated EHV charges'!$A:$O,3,0))</f>
        <v/>
      </c>
      <c r="D190" s="97" t="str">
        <f>IF($A190="","",VLOOKUP($A190,'Annex 2 Designated EHV charges'!$A:$O,7,0))</f>
        <v/>
      </c>
      <c r="E190" s="102" t="str">
        <f>IFERROR(IF(VLOOKUP($A190,'Annex 2 Designated EHV charges'!$A:$P,9,FALSE)=0,"",VLOOKUP($A190,'Annex 2 Designated EHV charges'!$A:$P,9,FALSE)),"")</f>
        <v/>
      </c>
      <c r="F190" s="103" t="str">
        <f>IFERROR(IF(VLOOKUP($A190,'Annex 2 Designated EHV charges'!$A:$P,10,FALSE)=0,"",VLOOKUP($A190,'Annex 2 Designated EHV charges'!$A:$P,10,FALSE)),"")</f>
        <v/>
      </c>
      <c r="G190" s="104" t="str">
        <f>IFERROR(IF(VLOOKUP($A190,'Annex 2 Designated EHV charges'!$A:$P,11,FALSE)=0,"",VLOOKUP($A190,'Annex 2 Designated EHV charges'!$A:$P,11,FALSE)),"")</f>
        <v/>
      </c>
      <c r="H190" s="104" t="str">
        <f>IFERROR(IF(VLOOKUP($A190,'Annex 2 Designated EHV charges'!$A:$P,12,FALSE)=0,"",VLOOKUP($A190,'Annex 2 Designated EHV charges'!$A:$P,12,FALSE)),"")</f>
        <v/>
      </c>
    </row>
    <row r="191" spans="1:8" x14ac:dyDescent="0.2">
      <c r="A191" s="97" t="str">
        <f t="array" ref="A191">IFERROR(INDEX('Annex 2 Designated EHV charges'!$A$11:$A$58, MATCH(0, IF(ISBLANK('Annex 2 Designated EHV charges'!$A$11:$A$58),1, COUNTIF(A$4:$A190, 'Annex 2 Designated EHV charges'!$A$11:$A$58)), 0)),"")</f>
        <v/>
      </c>
      <c r="B191" s="97" t="str">
        <f>IF($A191="","",VLOOKUP($A191,'Annex 2 Designated EHV charges'!$A:$O,2,0))</f>
        <v/>
      </c>
      <c r="C191" s="98" t="str">
        <f>IF($A191="","",VLOOKUP($A191,'Annex 2 Designated EHV charges'!$A:$O,3,0))</f>
        <v/>
      </c>
      <c r="D191" s="97" t="str">
        <f>IF($A191="","",VLOOKUP($A191,'Annex 2 Designated EHV charges'!$A:$O,7,0))</f>
        <v/>
      </c>
      <c r="E191" s="102" t="str">
        <f>IFERROR(IF(VLOOKUP($A191,'Annex 2 Designated EHV charges'!$A:$P,9,FALSE)=0,"",VLOOKUP($A191,'Annex 2 Designated EHV charges'!$A:$P,9,FALSE)),"")</f>
        <v/>
      </c>
      <c r="F191" s="103" t="str">
        <f>IFERROR(IF(VLOOKUP($A191,'Annex 2 Designated EHV charges'!$A:$P,10,FALSE)=0,"",VLOOKUP($A191,'Annex 2 Designated EHV charges'!$A:$P,10,FALSE)),"")</f>
        <v/>
      </c>
      <c r="G191" s="104" t="str">
        <f>IFERROR(IF(VLOOKUP($A191,'Annex 2 Designated EHV charges'!$A:$P,11,FALSE)=0,"",VLOOKUP($A191,'Annex 2 Designated EHV charges'!$A:$P,11,FALSE)),"")</f>
        <v/>
      </c>
      <c r="H191" s="104" t="str">
        <f>IFERROR(IF(VLOOKUP($A191,'Annex 2 Designated EHV charges'!$A:$P,12,FALSE)=0,"",VLOOKUP($A191,'Annex 2 Designated EHV charges'!$A:$P,12,FALSE)),"")</f>
        <v/>
      </c>
    </row>
    <row r="192" spans="1:8" x14ac:dyDescent="0.2">
      <c r="A192" s="97" t="str">
        <f t="array" ref="A192">IFERROR(INDEX('Annex 2 Designated EHV charges'!$A$11:$A$58, MATCH(0, IF(ISBLANK('Annex 2 Designated EHV charges'!$A$11:$A$58),1, COUNTIF(A$4:$A191, 'Annex 2 Designated EHV charges'!$A$11:$A$58)), 0)),"")</f>
        <v/>
      </c>
      <c r="B192" s="97" t="str">
        <f>IF($A192="","",VLOOKUP($A192,'Annex 2 Designated EHV charges'!$A:$O,2,0))</f>
        <v/>
      </c>
      <c r="C192" s="98" t="str">
        <f>IF($A192="","",VLOOKUP($A192,'Annex 2 Designated EHV charges'!$A:$O,3,0))</f>
        <v/>
      </c>
      <c r="D192" s="97" t="str">
        <f>IF($A192="","",VLOOKUP($A192,'Annex 2 Designated EHV charges'!$A:$O,7,0))</f>
        <v/>
      </c>
      <c r="E192" s="102" t="str">
        <f>IFERROR(IF(VLOOKUP($A192,'Annex 2 Designated EHV charges'!$A:$P,9,FALSE)=0,"",VLOOKUP($A192,'Annex 2 Designated EHV charges'!$A:$P,9,FALSE)),"")</f>
        <v/>
      </c>
      <c r="F192" s="103" t="str">
        <f>IFERROR(IF(VLOOKUP($A192,'Annex 2 Designated EHV charges'!$A:$P,10,FALSE)=0,"",VLOOKUP($A192,'Annex 2 Designated EHV charges'!$A:$P,10,FALSE)),"")</f>
        <v/>
      </c>
      <c r="G192" s="104" t="str">
        <f>IFERROR(IF(VLOOKUP($A192,'Annex 2 Designated EHV charges'!$A:$P,11,FALSE)=0,"",VLOOKUP($A192,'Annex 2 Designated EHV charges'!$A:$P,11,FALSE)),"")</f>
        <v/>
      </c>
      <c r="H192" s="104" t="str">
        <f>IFERROR(IF(VLOOKUP($A192,'Annex 2 Designated EHV charges'!$A:$P,12,FALSE)=0,"",VLOOKUP($A192,'Annex 2 Designated EHV charges'!$A:$P,12,FALSE)),"")</f>
        <v/>
      </c>
    </row>
    <row r="193" spans="1:8" x14ac:dyDescent="0.2">
      <c r="A193" s="97" t="str">
        <f t="array" ref="A193">IFERROR(INDEX('Annex 2 Designated EHV charges'!$A$11:$A$58, MATCH(0, IF(ISBLANK('Annex 2 Designated EHV charges'!$A$11:$A$58),1, COUNTIF(A$4:$A192, 'Annex 2 Designated EHV charges'!$A$11:$A$58)), 0)),"")</f>
        <v/>
      </c>
      <c r="B193" s="97" t="str">
        <f>IF($A193="","",VLOOKUP($A193,'Annex 2 Designated EHV charges'!$A:$O,2,0))</f>
        <v/>
      </c>
      <c r="C193" s="98" t="str">
        <f>IF($A193="","",VLOOKUP($A193,'Annex 2 Designated EHV charges'!$A:$O,3,0))</f>
        <v/>
      </c>
      <c r="D193" s="97" t="str">
        <f>IF($A193="","",VLOOKUP($A193,'Annex 2 Designated EHV charges'!$A:$O,7,0))</f>
        <v/>
      </c>
      <c r="E193" s="102" t="str">
        <f>IFERROR(IF(VLOOKUP($A193,'Annex 2 Designated EHV charges'!$A:$P,9,FALSE)=0,"",VLOOKUP($A193,'Annex 2 Designated EHV charges'!$A:$P,9,FALSE)),"")</f>
        <v/>
      </c>
      <c r="F193" s="103" t="str">
        <f>IFERROR(IF(VLOOKUP($A193,'Annex 2 Designated EHV charges'!$A:$P,10,FALSE)=0,"",VLOOKUP($A193,'Annex 2 Designated EHV charges'!$A:$P,10,FALSE)),"")</f>
        <v/>
      </c>
      <c r="G193" s="104" t="str">
        <f>IFERROR(IF(VLOOKUP($A193,'Annex 2 Designated EHV charges'!$A:$P,11,FALSE)=0,"",VLOOKUP($A193,'Annex 2 Designated EHV charges'!$A:$P,11,FALSE)),"")</f>
        <v/>
      </c>
      <c r="H193" s="104" t="str">
        <f>IFERROR(IF(VLOOKUP($A193,'Annex 2 Designated EHV charges'!$A:$P,12,FALSE)=0,"",VLOOKUP($A193,'Annex 2 Designated EHV charges'!$A:$P,12,FALSE)),"")</f>
        <v/>
      </c>
    </row>
    <row r="194" spans="1:8" x14ac:dyDescent="0.2">
      <c r="A194" s="97" t="str">
        <f t="array" ref="A194">IFERROR(INDEX('Annex 2 Designated EHV charges'!$A$11:$A$58, MATCH(0, IF(ISBLANK('Annex 2 Designated EHV charges'!$A$11:$A$58),1, COUNTIF(A$4:$A193, 'Annex 2 Designated EHV charges'!$A$11:$A$58)), 0)),"")</f>
        <v/>
      </c>
      <c r="B194" s="97" t="str">
        <f>IF($A194="","",VLOOKUP($A194,'Annex 2 Designated EHV charges'!$A:$O,2,0))</f>
        <v/>
      </c>
      <c r="C194" s="98" t="str">
        <f>IF($A194="","",VLOOKUP($A194,'Annex 2 Designated EHV charges'!$A:$O,3,0))</f>
        <v/>
      </c>
      <c r="D194" s="97" t="str">
        <f>IF($A194="","",VLOOKUP($A194,'Annex 2 Designated EHV charges'!$A:$O,7,0))</f>
        <v/>
      </c>
      <c r="E194" s="102" t="str">
        <f>IFERROR(IF(VLOOKUP($A194,'Annex 2 Designated EHV charges'!$A:$P,9,FALSE)=0,"",VLOOKUP($A194,'Annex 2 Designated EHV charges'!$A:$P,9,FALSE)),"")</f>
        <v/>
      </c>
      <c r="F194" s="103" t="str">
        <f>IFERROR(IF(VLOOKUP($A194,'Annex 2 Designated EHV charges'!$A:$P,10,FALSE)=0,"",VLOOKUP($A194,'Annex 2 Designated EHV charges'!$A:$P,10,FALSE)),"")</f>
        <v/>
      </c>
      <c r="G194" s="104" t="str">
        <f>IFERROR(IF(VLOOKUP($A194,'Annex 2 Designated EHV charges'!$A:$P,11,FALSE)=0,"",VLOOKUP($A194,'Annex 2 Designated EHV charges'!$A:$P,11,FALSE)),"")</f>
        <v/>
      </c>
      <c r="H194" s="104" t="str">
        <f>IFERROR(IF(VLOOKUP($A194,'Annex 2 Designated EHV charges'!$A:$P,12,FALSE)=0,"",VLOOKUP($A194,'Annex 2 Designated EHV charges'!$A:$P,12,FALSE)),"")</f>
        <v/>
      </c>
    </row>
    <row r="195" spans="1:8" x14ac:dyDescent="0.2">
      <c r="A195" s="97" t="str">
        <f t="array" ref="A195">IFERROR(INDEX('Annex 2 Designated EHV charges'!$A$11:$A$58, MATCH(0, IF(ISBLANK('Annex 2 Designated EHV charges'!$A$11:$A$58),1, COUNTIF(A$4:$A194, 'Annex 2 Designated EHV charges'!$A$11:$A$58)), 0)),"")</f>
        <v/>
      </c>
      <c r="B195" s="97" t="str">
        <f>IF($A195="","",VLOOKUP($A195,'Annex 2 Designated EHV charges'!$A:$O,2,0))</f>
        <v/>
      </c>
      <c r="C195" s="98" t="str">
        <f>IF($A195="","",VLOOKUP($A195,'Annex 2 Designated EHV charges'!$A:$O,3,0))</f>
        <v/>
      </c>
      <c r="D195" s="97" t="str">
        <f>IF($A195="","",VLOOKUP($A195,'Annex 2 Designated EHV charges'!$A:$O,7,0))</f>
        <v/>
      </c>
      <c r="E195" s="102" t="str">
        <f>IFERROR(IF(VLOOKUP($A195,'Annex 2 Designated EHV charges'!$A:$P,9,FALSE)=0,"",VLOOKUP($A195,'Annex 2 Designated EHV charges'!$A:$P,9,FALSE)),"")</f>
        <v/>
      </c>
      <c r="F195" s="103" t="str">
        <f>IFERROR(IF(VLOOKUP($A195,'Annex 2 Designated EHV charges'!$A:$P,10,FALSE)=0,"",VLOOKUP($A195,'Annex 2 Designated EHV charges'!$A:$P,10,FALSE)),"")</f>
        <v/>
      </c>
      <c r="G195" s="104" t="str">
        <f>IFERROR(IF(VLOOKUP($A195,'Annex 2 Designated EHV charges'!$A:$P,11,FALSE)=0,"",VLOOKUP($A195,'Annex 2 Designated EHV charges'!$A:$P,11,FALSE)),"")</f>
        <v/>
      </c>
      <c r="H195" s="104" t="str">
        <f>IFERROR(IF(VLOOKUP($A195,'Annex 2 Designated EHV charges'!$A:$P,12,FALSE)=0,"",VLOOKUP($A195,'Annex 2 Designated EHV charges'!$A:$P,12,FALSE)),"")</f>
        <v/>
      </c>
    </row>
    <row r="196" spans="1:8" x14ac:dyDescent="0.2">
      <c r="A196" s="97" t="str">
        <f t="array" ref="A196">IFERROR(INDEX('Annex 2 Designated EHV charges'!$A$11:$A$58, MATCH(0, IF(ISBLANK('Annex 2 Designated EHV charges'!$A$11:$A$58),1, COUNTIF(A$4:$A195, 'Annex 2 Designated EHV charges'!$A$11:$A$58)), 0)),"")</f>
        <v/>
      </c>
      <c r="B196" s="97" t="str">
        <f>IF($A196="","",VLOOKUP($A196,'Annex 2 Designated EHV charges'!$A:$O,2,0))</f>
        <v/>
      </c>
      <c r="C196" s="98" t="str">
        <f>IF($A196="","",VLOOKUP($A196,'Annex 2 Designated EHV charges'!$A:$O,3,0))</f>
        <v/>
      </c>
      <c r="D196" s="97" t="str">
        <f>IF($A196="","",VLOOKUP($A196,'Annex 2 Designated EHV charges'!$A:$O,7,0))</f>
        <v/>
      </c>
      <c r="E196" s="102" t="str">
        <f>IFERROR(IF(VLOOKUP($A196,'Annex 2 Designated EHV charges'!$A:$P,9,FALSE)=0,"",VLOOKUP($A196,'Annex 2 Designated EHV charges'!$A:$P,9,FALSE)),"")</f>
        <v/>
      </c>
      <c r="F196" s="103" t="str">
        <f>IFERROR(IF(VLOOKUP($A196,'Annex 2 Designated EHV charges'!$A:$P,10,FALSE)=0,"",VLOOKUP($A196,'Annex 2 Designated EHV charges'!$A:$P,10,FALSE)),"")</f>
        <v/>
      </c>
      <c r="G196" s="104" t="str">
        <f>IFERROR(IF(VLOOKUP($A196,'Annex 2 Designated EHV charges'!$A:$P,11,FALSE)=0,"",VLOOKUP($A196,'Annex 2 Designated EHV charges'!$A:$P,11,FALSE)),"")</f>
        <v/>
      </c>
      <c r="H196" s="104" t="str">
        <f>IFERROR(IF(VLOOKUP($A196,'Annex 2 Designated EHV charges'!$A:$P,12,FALSE)=0,"",VLOOKUP($A196,'Annex 2 Designated EHV charges'!$A:$P,12,FALSE)),"")</f>
        <v/>
      </c>
    </row>
    <row r="197" spans="1:8" x14ac:dyDescent="0.2">
      <c r="A197" s="97" t="str">
        <f t="array" ref="A197">IFERROR(INDEX('Annex 2 Designated EHV charges'!$A$11:$A$58, MATCH(0, IF(ISBLANK('Annex 2 Designated EHV charges'!$A$11:$A$58),1, COUNTIF(A$4:$A196, 'Annex 2 Designated EHV charges'!$A$11:$A$58)), 0)),"")</f>
        <v/>
      </c>
      <c r="B197" s="97" t="str">
        <f>IF($A197="","",VLOOKUP($A197,'Annex 2 Designated EHV charges'!$A:$O,2,0))</f>
        <v/>
      </c>
      <c r="C197" s="98" t="str">
        <f>IF($A197="","",VLOOKUP($A197,'Annex 2 Designated EHV charges'!$A:$O,3,0))</f>
        <v/>
      </c>
      <c r="D197" s="97" t="str">
        <f>IF($A197="","",VLOOKUP($A197,'Annex 2 Designated EHV charges'!$A:$O,7,0))</f>
        <v/>
      </c>
      <c r="E197" s="102" t="str">
        <f>IFERROR(IF(VLOOKUP($A197,'Annex 2 Designated EHV charges'!$A:$P,9,FALSE)=0,"",VLOOKUP($A197,'Annex 2 Designated EHV charges'!$A:$P,9,FALSE)),"")</f>
        <v/>
      </c>
      <c r="F197" s="103" t="str">
        <f>IFERROR(IF(VLOOKUP($A197,'Annex 2 Designated EHV charges'!$A:$P,10,FALSE)=0,"",VLOOKUP($A197,'Annex 2 Designated EHV charges'!$A:$P,10,FALSE)),"")</f>
        <v/>
      </c>
      <c r="G197" s="104" t="str">
        <f>IFERROR(IF(VLOOKUP($A197,'Annex 2 Designated EHV charges'!$A:$P,11,FALSE)=0,"",VLOOKUP($A197,'Annex 2 Designated EHV charges'!$A:$P,11,FALSE)),"")</f>
        <v/>
      </c>
      <c r="H197" s="104" t="str">
        <f>IFERROR(IF(VLOOKUP($A197,'Annex 2 Designated EHV charges'!$A:$P,12,FALSE)=0,"",VLOOKUP($A197,'Annex 2 Designated EHV charges'!$A:$P,12,FALSE)),"")</f>
        <v/>
      </c>
    </row>
    <row r="198" spans="1:8" x14ac:dyDescent="0.2">
      <c r="A198" s="97" t="str">
        <f t="array" ref="A198">IFERROR(INDEX('Annex 2 Designated EHV charges'!$A$11:$A$58, MATCH(0, IF(ISBLANK('Annex 2 Designated EHV charges'!$A$11:$A$58),1, COUNTIF(A$4:$A197, 'Annex 2 Designated EHV charges'!$A$11:$A$58)), 0)),"")</f>
        <v/>
      </c>
      <c r="B198" s="97" t="str">
        <f>IF($A198="","",VLOOKUP($A198,'Annex 2 Designated EHV charges'!$A:$O,2,0))</f>
        <v/>
      </c>
      <c r="C198" s="98" t="str">
        <f>IF($A198="","",VLOOKUP($A198,'Annex 2 Designated EHV charges'!$A:$O,3,0))</f>
        <v/>
      </c>
      <c r="D198" s="97" t="str">
        <f>IF($A198="","",VLOOKUP($A198,'Annex 2 Designated EHV charges'!$A:$O,7,0))</f>
        <v/>
      </c>
      <c r="E198" s="102" t="str">
        <f>IFERROR(IF(VLOOKUP($A198,'Annex 2 Designated EHV charges'!$A:$P,9,FALSE)=0,"",VLOOKUP($A198,'Annex 2 Designated EHV charges'!$A:$P,9,FALSE)),"")</f>
        <v/>
      </c>
      <c r="F198" s="103" t="str">
        <f>IFERROR(IF(VLOOKUP($A198,'Annex 2 Designated EHV charges'!$A:$P,10,FALSE)=0,"",VLOOKUP($A198,'Annex 2 Designated EHV charges'!$A:$P,10,FALSE)),"")</f>
        <v/>
      </c>
      <c r="G198" s="104" t="str">
        <f>IFERROR(IF(VLOOKUP($A198,'Annex 2 Designated EHV charges'!$A:$P,11,FALSE)=0,"",VLOOKUP($A198,'Annex 2 Designated EHV charges'!$A:$P,11,FALSE)),"")</f>
        <v/>
      </c>
      <c r="H198" s="104" t="str">
        <f>IFERROR(IF(VLOOKUP($A198,'Annex 2 Designated EHV charges'!$A:$P,12,FALSE)=0,"",VLOOKUP($A198,'Annex 2 Designated EHV charges'!$A:$P,12,FALSE)),"")</f>
        <v/>
      </c>
    </row>
    <row r="199" spans="1:8" x14ac:dyDescent="0.2">
      <c r="A199" s="97" t="str">
        <f t="array" ref="A199">IFERROR(INDEX('Annex 2 Designated EHV charges'!$A$11:$A$58, MATCH(0, IF(ISBLANK('Annex 2 Designated EHV charges'!$A$11:$A$58),1, COUNTIF(A$4:$A198, 'Annex 2 Designated EHV charges'!$A$11:$A$58)), 0)),"")</f>
        <v/>
      </c>
      <c r="B199" s="97" t="str">
        <f>IF($A199="","",VLOOKUP($A199,'Annex 2 Designated EHV charges'!$A:$O,2,0))</f>
        <v/>
      </c>
      <c r="C199" s="98" t="str">
        <f>IF($A199="","",VLOOKUP($A199,'Annex 2 Designated EHV charges'!$A:$O,3,0))</f>
        <v/>
      </c>
      <c r="D199" s="97" t="str">
        <f>IF($A199="","",VLOOKUP($A199,'Annex 2 Designated EHV charges'!$A:$O,7,0))</f>
        <v/>
      </c>
      <c r="E199" s="102" t="str">
        <f>IFERROR(IF(VLOOKUP($A199,'Annex 2 Designated EHV charges'!$A:$P,9,FALSE)=0,"",VLOOKUP($A199,'Annex 2 Designated EHV charges'!$A:$P,9,FALSE)),"")</f>
        <v/>
      </c>
      <c r="F199" s="103" t="str">
        <f>IFERROR(IF(VLOOKUP($A199,'Annex 2 Designated EHV charges'!$A:$P,10,FALSE)=0,"",VLOOKUP($A199,'Annex 2 Designated EHV charges'!$A:$P,10,FALSE)),"")</f>
        <v/>
      </c>
      <c r="G199" s="104" t="str">
        <f>IFERROR(IF(VLOOKUP($A199,'Annex 2 Designated EHV charges'!$A:$P,11,FALSE)=0,"",VLOOKUP($A199,'Annex 2 Designated EHV charges'!$A:$P,11,FALSE)),"")</f>
        <v/>
      </c>
      <c r="H199" s="104" t="str">
        <f>IFERROR(IF(VLOOKUP($A199,'Annex 2 Designated EHV charges'!$A:$P,12,FALSE)=0,"",VLOOKUP($A199,'Annex 2 Designated EHV charges'!$A:$P,12,FALSE)),"")</f>
        <v/>
      </c>
    </row>
    <row r="200" spans="1:8" x14ac:dyDescent="0.2">
      <c r="A200" s="97" t="str">
        <f t="array" ref="A200">IFERROR(INDEX('Annex 2 Designated EHV charges'!$A$11:$A$58, MATCH(0, IF(ISBLANK('Annex 2 Designated EHV charges'!$A$11:$A$58),1, COUNTIF(A$4:$A199, 'Annex 2 Designated EHV charges'!$A$11:$A$58)), 0)),"")</f>
        <v/>
      </c>
      <c r="B200" s="97" t="str">
        <f>IF($A200="","",VLOOKUP($A200,'Annex 2 Designated EHV charges'!$A:$O,2,0))</f>
        <v/>
      </c>
      <c r="C200" s="98" t="str">
        <f>IF($A200="","",VLOOKUP($A200,'Annex 2 Designated EHV charges'!$A:$O,3,0))</f>
        <v/>
      </c>
      <c r="D200" s="97" t="str">
        <f>IF($A200="","",VLOOKUP($A200,'Annex 2 Designated EHV charges'!$A:$O,7,0))</f>
        <v/>
      </c>
      <c r="E200" s="102" t="str">
        <f>IFERROR(IF(VLOOKUP($A200,'Annex 2 Designated EHV charges'!$A:$P,9,FALSE)=0,"",VLOOKUP($A200,'Annex 2 Designated EHV charges'!$A:$P,9,FALSE)),"")</f>
        <v/>
      </c>
      <c r="F200" s="103" t="str">
        <f>IFERROR(IF(VLOOKUP($A200,'Annex 2 Designated EHV charges'!$A:$P,10,FALSE)=0,"",VLOOKUP($A200,'Annex 2 Designated EHV charges'!$A:$P,10,FALSE)),"")</f>
        <v/>
      </c>
      <c r="G200" s="104" t="str">
        <f>IFERROR(IF(VLOOKUP($A200,'Annex 2 Designated EHV charges'!$A:$P,11,FALSE)=0,"",VLOOKUP($A200,'Annex 2 Designated EHV charges'!$A:$P,11,FALSE)),"")</f>
        <v/>
      </c>
      <c r="H200" s="104" t="str">
        <f>IFERROR(IF(VLOOKUP($A200,'Annex 2 Designated EHV charges'!$A:$P,12,FALSE)=0,"",VLOOKUP($A200,'Annex 2 Designated EHV charges'!$A:$P,12,FALSE)),"")</f>
        <v/>
      </c>
    </row>
    <row r="201" spans="1:8" x14ac:dyDescent="0.2">
      <c r="A201" s="97" t="str">
        <f t="array" ref="A201">IFERROR(INDEX('Annex 2 Designated EHV charges'!$A$11:$A$58, MATCH(0, IF(ISBLANK('Annex 2 Designated EHV charges'!$A$11:$A$58),1, COUNTIF(A$4:$A200, 'Annex 2 Designated EHV charges'!$A$11:$A$58)), 0)),"")</f>
        <v/>
      </c>
      <c r="B201" s="97" t="str">
        <f>IF($A201="","",VLOOKUP($A201,'Annex 2 Designated EHV charges'!$A:$O,2,0))</f>
        <v/>
      </c>
      <c r="C201" s="98" t="str">
        <f>IF($A201="","",VLOOKUP($A201,'Annex 2 Designated EHV charges'!$A:$O,3,0))</f>
        <v/>
      </c>
      <c r="D201" s="97" t="str">
        <f>IF($A201="","",VLOOKUP($A201,'Annex 2 Designated EHV charges'!$A:$O,7,0))</f>
        <v/>
      </c>
      <c r="E201" s="102" t="str">
        <f>IFERROR(IF(VLOOKUP($A201,'Annex 2 Designated EHV charges'!$A:$P,9,FALSE)=0,"",VLOOKUP($A201,'Annex 2 Designated EHV charges'!$A:$P,9,FALSE)),"")</f>
        <v/>
      </c>
      <c r="F201" s="103" t="str">
        <f>IFERROR(IF(VLOOKUP($A201,'Annex 2 Designated EHV charges'!$A:$P,10,FALSE)=0,"",VLOOKUP($A201,'Annex 2 Designated EHV charges'!$A:$P,10,FALSE)),"")</f>
        <v/>
      </c>
      <c r="G201" s="104" t="str">
        <f>IFERROR(IF(VLOOKUP($A201,'Annex 2 Designated EHV charges'!$A:$P,11,FALSE)=0,"",VLOOKUP($A201,'Annex 2 Designated EHV charges'!$A:$P,11,FALSE)),"")</f>
        <v/>
      </c>
      <c r="H201" s="104" t="str">
        <f>IFERROR(IF(VLOOKUP($A201,'Annex 2 Designated EHV charges'!$A:$P,12,FALSE)=0,"",VLOOKUP($A201,'Annex 2 Designated EHV charges'!$A:$P,12,FALSE)),"")</f>
        <v/>
      </c>
    </row>
    <row r="202" spans="1:8" x14ac:dyDescent="0.2">
      <c r="A202" s="97" t="str">
        <f t="array" ref="A202">IFERROR(INDEX('Annex 2 Designated EHV charges'!$A$11:$A$58, MATCH(0, IF(ISBLANK('Annex 2 Designated EHV charges'!$A$11:$A$58),1, COUNTIF(A$4:$A201, 'Annex 2 Designated EHV charges'!$A$11:$A$58)), 0)),"")</f>
        <v/>
      </c>
      <c r="B202" s="97" t="str">
        <f>IF($A202="","",VLOOKUP($A202,'Annex 2 Designated EHV charges'!$A:$O,2,0))</f>
        <v/>
      </c>
      <c r="C202" s="98" t="str">
        <f>IF($A202="","",VLOOKUP($A202,'Annex 2 Designated EHV charges'!$A:$O,3,0))</f>
        <v/>
      </c>
      <c r="D202" s="97" t="str">
        <f>IF($A202="","",VLOOKUP($A202,'Annex 2 Designated EHV charges'!$A:$O,7,0))</f>
        <v/>
      </c>
      <c r="E202" s="102" t="str">
        <f>IFERROR(IF(VLOOKUP($A202,'Annex 2 Designated EHV charges'!$A:$P,9,FALSE)=0,"",VLOOKUP($A202,'Annex 2 Designated EHV charges'!$A:$P,9,FALSE)),"")</f>
        <v/>
      </c>
      <c r="F202" s="103" t="str">
        <f>IFERROR(IF(VLOOKUP($A202,'Annex 2 Designated EHV charges'!$A:$P,10,FALSE)=0,"",VLOOKUP($A202,'Annex 2 Designated EHV charges'!$A:$P,10,FALSE)),"")</f>
        <v/>
      </c>
      <c r="G202" s="104" t="str">
        <f>IFERROR(IF(VLOOKUP($A202,'Annex 2 Designated EHV charges'!$A:$P,11,FALSE)=0,"",VLOOKUP($A202,'Annex 2 Designated EHV charges'!$A:$P,11,FALSE)),"")</f>
        <v/>
      </c>
      <c r="H202" s="104" t="str">
        <f>IFERROR(IF(VLOOKUP($A202,'Annex 2 Designated EHV charges'!$A:$P,12,FALSE)=0,"",VLOOKUP($A202,'Annex 2 Designated EHV charges'!$A:$P,12,FALSE)),"")</f>
        <v/>
      </c>
    </row>
    <row r="203" spans="1:8" x14ac:dyDescent="0.2">
      <c r="A203" s="97" t="str">
        <f t="array" ref="A203">IFERROR(INDEX('Annex 2 Designated EHV charges'!$A$11:$A$58, MATCH(0, IF(ISBLANK('Annex 2 Designated EHV charges'!$A$11:$A$58),1, COUNTIF(A$4:$A202, 'Annex 2 Designated EHV charges'!$A$11:$A$58)), 0)),"")</f>
        <v/>
      </c>
      <c r="B203" s="97" t="str">
        <f>IF($A203="","",VLOOKUP($A203,'Annex 2 Designated EHV charges'!$A:$O,2,0))</f>
        <v/>
      </c>
      <c r="C203" s="98" t="str">
        <f>IF($A203="","",VLOOKUP($A203,'Annex 2 Designated EHV charges'!$A:$O,3,0))</f>
        <v/>
      </c>
      <c r="D203" s="97" t="str">
        <f>IF($A203="","",VLOOKUP($A203,'Annex 2 Designated EHV charges'!$A:$O,7,0))</f>
        <v/>
      </c>
      <c r="E203" s="102" t="str">
        <f>IFERROR(IF(VLOOKUP($A203,'Annex 2 Designated EHV charges'!$A:$P,9,FALSE)=0,"",VLOOKUP($A203,'Annex 2 Designated EHV charges'!$A:$P,9,FALSE)),"")</f>
        <v/>
      </c>
      <c r="F203" s="103" t="str">
        <f>IFERROR(IF(VLOOKUP($A203,'Annex 2 Designated EHV charges'!$A:$P,10,FALSE)=0,"",VLOOKUP($A203,'Annex 2 Designated EHV charges'!$A:$P,10,FALSE)),"")</f>
        <v/>
      </c>
      <c r="G203" s="104" t="str">
        <f>IFERROR(IF(VLOOKUP($A203,'Annex 2 Designated EHV charges'!$A:$P,11,FALSE)=0,"",VLOOKUP($A203,'Annex 2 Designated EHV charges'!$A:$P,11,FALSE)),"")</f>
        <v/>
      </c>
      <c r="H203" s="104" t="str">
        <f>IFERROR(IF(VLOOKUP($A203,'Annex 2 Designated EHV charges'!$A:$P,12,FALSE)=0,"",VLOOKUP($A203,'Annex 2 Designated EHV charges'!$A:$P,12,FALSE)),"")</f>
        <v/>
      </c>
    </row>
    <row r="204" spans="1:8" x14ac:dyDescent="0.2">
      <c r="A204" s="97" t="str">
        <f t="array" ref="A204">IFERROR(INDEX('Annex 2 Designated EHV charges'!$A$11:$A$58, MATCH(0, IF(ISBLANK('Annex 2 Designated EHV charges'!$A$11:$A$58),1, COUNTIF(A$4:$A203, 'Annex 2 Designated EHV charges'!$A$11:$A$58)), 0)),"")</f>
        <v/>
      </c>
      <c r="B204" s="97" t="str">
        <f>IF($A204="","",VLOOKUP($A204,'Annex 2 Designated EHV charges'!$A:$O,2,0))</f>
        <v/>
      </c>
      <c r="C204" s="98" t="str">
        <f>IF($A204="","",VLOOKUP($A204,'Annex 2 Designated EHV charges'!$A:$O,3,0))</f>
        <v/>
      </c>
      <c r="D204" s="97" t="str">
        <f>IF($A204="","",VLOOKUP($A204,'Annex 2 Designated EHV charges'!$A:$O,7,0))</f>
        <v/>
      </c>
      <c r="E204" s="102" t="str">
        <f>IFERROR(IF(VLOOKUP($A204,'Annex 2 Designated EHV charges'!$A:$P,9,FALSE)=0,"",VLOOKUP($A204,'Annex 2 Designated EHV charges'!$A:$P,9,FALSE)),"")</f>
        <v/>
      </c>
      <c r="F204" s="103" t="str">
        <f>IFERROR(IF(VLOOKUP($A204,'Annex 2 Designated EHV charges'!$A:$P,10,FALSE)=0,"",VLOOKUP($A204,'Annex 2 Designated EHV charges'!$A:$P,10,FALSE)),"")</f>
        <v/>
      </c>
      <c r="G204" s="104" t="str">
        <f>IFERROR(IF(VLOOKUP($A204,'Annex 2 Designated EHV charges'!$A:$P,11,FALSE)=0,"",VLOOKUP($A204,'Annex 2 Designated EHV charges'!$A:$P,11,FALSE)),"")</f>
        <v/>
      </c>
      <c r="H204" s="104" t="str">
        <f>IFERROR(IF(VLOOKUP($A204,'Annex 2 Designated EHV charges'!$A:$P,12,FALSE)=0,"",VLOOKUP($A204,'Annex 2 Designated EHV charges'!$A:$P,12,FALSE)),"")</f>
        <v/>
      </c>
    </row>
    <row r="205" spans="1:8" x14ac:dyDescent="0.2">
      <c r="A205" s="97" t="str">
        <f t="array" ref="A205">IFERROR(INDEX('Annex 2 Designated EHV charges'!$A$11:$A$58, MATCH(0, IF(ISBLANK('Annex 2 Designated EHV charges'!$A$11:$A$58),1, COUNTIF(A$4:$A204, 'Annex 2 Designated EHV charges'!$A$11:$A$58)), 0)),"")</f>
        <v/>
      </c>
      <c r="B205" s="97" t="str">
        <f>IF($A205="","",VLOOKUP($A205,'Annex 2 Designated EHV charges'!$A:$O,2,0))</f>
        <v/>
      </c>
      <c r="C205" s="98" t="str">
        <f>IF($A205="","",VLOOKUP($A205,'Annex 2 Designated EHV charges'!$A:$O,3,0))</f>
        <v/>
      </c>
      <c r="D205" s="97" t="str">
        <f>IF($A205="","",VLOOKUP($A205,'Annex 2 Designated EHV charges'!$A:$O,7,0))</f>
        <v/>
      </c>
      <c r="E205" s="102" t="str">
        <f>IFERROR(IF(VLOOKUP($A205,'Annex 2 Designated EHV charges'!$A:$P,9,FALSE)=0,"",VLOOKUP($A205,'Annex 2 Designated EHV charges'!$A:$P,9,FALSE)),"")</f>
        <v/>
      </c>
      <c r="F205" s="103" t="str">
        <f>IFERROR(IF(VLOOKUP($A205,'Annex 2 Designated EHV charges'!$A:$P,10,FALSE)=0,"",VLOOKUP($A205,'Annex 2 Designated EHV charges'!$A:$P,10,FALSE)),"")</f>
        <v/>
      </c>
      <c r="G205" s="104" t="str">
        <f>IFERROR(IF(VLOOKUP($A205,'Annex 2 Designated EHV charges'!$A:$P,11,FALSE)=0,"",VLOOKUP($A205,'Annex 2 Designated EHV charges'!$A:$P,11,FALSE)),"")</f>
        <v/>
      </c>
      <c r="H205" s="104" t="str">
        <f>IFERROR(IF(VLOOKUP($A205,'Annex 2 Designated EHV charges'!$A:$P,12,FALSE)=0,"",VLOOKUP($A205,'Annex 2 Designated EHV charges'!$A:$P,12,FALSE)),"")</f>
        <v/>
      </c>
    </row>
    <row r="206" spans="1:8" x14ac:dyDescent="0.2">
      <c r="A206" s="97" t="str">
        <f t="array" ref="A206">IFERROR(INDEX('Annex 2 Designated EHV charges'!$A$11:$A$58, MATCH(0, IF(ISBLANK('Annex 2 Designated EHV charges'!$A$11:$A$58),1, COUNTIF(A$4:$A205, 'Annex 2 Designated EHV charges'!$A$11:$A$58)), 0)),"")</f>
        <v/>
      </c>
      <c r="B206" s="97" t="str">
        <f>IF($A206="","",VLOOKUP($A206,'Annex 2 Designated EHV charges'!$A:$O,2,0))</f>
        <v/>
      </c>
      <c r="C206" s="98" t="str">
        <f>IF($A206="","",VLOOKUP($A206,'Annex 2 Designated EHV charges'!$A:$O,3,0))</f>
        <v/>
      </c>
      <c r="D206" s="97" t="str">
        <f>IF($A206="","",VLOOKUP($A206,'Annex 2 Designated EHV charges'!$A:$O,7,0))</f>
        <v/>
      </c>
      <c r="E206" s="102" t="str">
        <f>IFERROR(IF(VLOOKUP($A206,'Annex 2 Designated EHV charges'!$A:$P,9,FALSE)=0,"",VLOOKUP($A206,'Annex 2 Designated EHV charges'!$A:$P,9,FALSE)),"")</f>
        <v/>
      </c>
      <c r="F206" s="103" t="str">
        <f>IFERROR(IF(VLOOKUP($A206,'Annex 2 Designated EHV charges'!$A:$P,10,FALSE)=0,"",VLOOKUP($A206,'Annex 2 Designated EHV charges'!$A:$P,10,FALSE)),"")</f>
        <v/>
      </c>
      <c r="G206" s="104" t="str">
        <f>IFERROR(IF(VLOOKUP($A206,'Annex 2 Designated EHV charges'!$A:$P,11,FALSE)=0,"",VLOOKUP($A206,'Annex 2 Designated EHV charges'!$A:$P,11,FALSE)),"")</f>
        <v/>
      </c>
      <c r="H206" s="104" t="str">
        <f>IFERROR(IF(VLOOKUP($A206,'Annex 2 Designated EHV charges'!$A:$P,12,FALSE)=0,"",VLOOKUP($A206,'Annex 2 Designated EHV charges'!$A:$P,12,FALSE)),"")</f>
        <v/>
      </c>
    </row>
    <row r="207" spans="1:8" x14ac:dyDescent="0.2">
      <c r="A207" s="97" t="str">
        <f t="array" ref="A207">IFERROR(INDEX('Annex 2 Designated EHV charges'!$A$11:$A$58, MATCH(0, IF(ISBLANK('Annex 2 Designated EHV charges'!$A$11:$A$58),1, COUNTIF(A$4:$A206, 'Annex 2 Designated EHV charges'!$A$11:$A$58)), 0)),"")</f>
        <v/>
      </c>
      <c r="B207" s="97" t="str">
        <f>IF($A207="","",VLOOKUP($A207,'Annex 2 Designated EHV charges'!$A:$O,2,0))</f>
        <v/>
      </c>
      <c r="C207" s="98" t="str">
        <f>IF($A207="","",VLOOKUP($A207,'Annex 2 Designated EHV charges'!$A:$O,3,0))</f>
        <v/>
      </c>
      <c r="D207" s="97" t="str">
        <f>IF($A207="","",VLOOKUP($A207,'Annex 2 Designated EHV charges'!$A:$O,7,0))</f>
        <v/>
      </c>
      <c r="E207" s="102" t="str">
        <f>IFERROR(IF(VLOOKUP($A207,'Annex 2 Designated EHV charges'!$A:$P,9,FALSE)=0,"",VLOOKUP($A207,'Annex 2 Designated EHV charges'!$A:$P,9,FALSE)),"")</f>
        <v/>
      </c>
      <c r="F207" s="103" t="str">
        <f>IFERROR(IF(VLOOKUP($A207,'Annex 2 Designated EHV charges'!$A:$P,10,FALSE)=0,"",VLOOKUP($A207,'Annex 2 Designated EHV charges'!$A:$P,10,FALSE)),"")</f>
        <v/>
      </c>
      <c r="G207" s="104" t="str">
        <f>IFERROR(IF(VLOOKUP($A207,'Annex 2 Designated EHV charges'!$A:$P,11,FALSE)=0,"",VLOOKUP($A207,'Annex 2 Designated EHV charges'!$A:$P,11,FALSE)),"")</f>
        <v/>
      </c>
      <c r="H207" s="104" t="str">
        <f>IFERROR(IF(VLOOKUP($A207,'Annex 2 Designated EHV charges'!$A:$P,12,FALSE)=0,"",VLOOKUP($A207,'Annex 2 Designated EHV charges'!$A:$P,12,FALSE)),"")</f>
        <v/>
      </c>
    </row>
    <row r="208" spans="1:8" x14ac:dyDescent="0.2">
      <c r="A208" s="97" t="str">
        <f t="array" ref="A208">IFERROR(INDEX('Annex 2 Designated EHV charges'!$A$11:$A$58, MATCH(0, IF(ISBLANK('Annex 2 Designated EHV charges'!$A$11:$A$58),1, COUNTIF(A$4:$A207, 'Annex 2 Designated EHV charges'!$A$11:$A$58)), 0)),"")</f>
        <v/>
      </c>
      <c r="B208" s="97" t="str">
        <f>IF($A208="","",VLOOKUP($A208,'Annex 2 Designated EHV charges'!$A:$O,2,0))</f>
        <v/>
      </c>
      <c r="C208" s="98" t="str">
        <f>IF($A208="","",VLOOKUP($A208,'Annex 2 Designated EHV charges'!$A:$O,3,0))</f>
        <v/>
      </c>
      <c r="D208" s="97" t="str">
        <f>IF($A208="","",VLOOKUP($A208,'Annex 2 Designated EHV charges'!$A:$O,7,0))</f>
        <v/>
      </c>
      <c r="E208" s="102" t="str">
        <f>IFERROR(IF(VLOOKUP($A208,'Annex 2 Designated EHV charges'!$A:$P,9,FALSE)=0,"",VLOOKUP($A208,'Annex 2 Designated EHV charges'!$A:$P,9,FALSE)),"")</f>
        <v/>
      </c>
      <c r="F208" s="103" t="str">
        <f>IFERROR(IF(VLOOKUP($A208,'Annex 2 Designated EHV charges'!$A:$P,10,FALSE)=0,"",VLOOKUP($A208,'Annex 2 Designated EHV charges'!$A:$P,10,FALSE)),"")</f>
        <v/>
      </c>
      <c r="G208" s="104" t="str">
        <f>IFERROR(IF(VLOOKUP($A208,'Annex 2 Designated EHV charges'!$A:$P,11,FALSE)=0,"",VLOOKUP($A208,'Annex 2 Designated EHV charges'!$A:$P,11,FALSE)),"")</f>
        <v/>
      </c>
      <c r="H208" s="104" t="str">
        <f>IFERROR(IF(VLOOKUP($A208,'Annex 2 Designated EHV charges'!$A:$P,12,FALSE)=0,"",VLOOKUP($A208,'Annex 2 Designated EHV charges'!$A:$P,12,FALSE)),"")</f>
        <v/>
      </c>
    </row>
    <row r="209" spans="1:8" x14ac:dyDescent="0.2">
      <c r="A209" s="97" t="str">
        <f t="array" ref="A209">IFERROR(INDEX('Annex 2 Designated EHV charges'!$A$11:$A$58, MATCH(0, IF(ISBLANK('Annex 2 Designated EHV charges'!$A$11:$A$58),1, COUNTIF(A$4:$A208, 'Annex 2 Designated EHV charges'!$A$11:$A$58)), 0)),"")</f>
        <v/>
      </c>
      <c r="B209" s="97" t="str">
        <f>IF($A209="","",VLOOKUP($A209,'Annex 2 Designated EHV charges'!$A:$O,2,0))</f>
        <v/>
      </c>
      <c r="C209" s="98" t="str">
        <f>IF($A209="","",VLOOKUP($A209,'Annex 2 Designated EHV charges'!$A:$O,3,0))</f>
        <v/>
      </c>
      <c r="D209" s="97" t="str">
        <f>IF($A209="","",VLOOKUP($A209,'Annex 2 Designated EHV charges'!$A:$O,7,0))</f>
        <v/>
      </c>
      <c r="E209" s="102" t="str">
        <f>IFERROR(IF(VLOOKUP($A209,'Annex 2 Designated EHV charges'!$A:$P,9,FALSE)=0,"",VLOOKUP($A209,'Annex 2 Designated EHV charges'!$A:$P,9,FALSE)),"")</f>
        <v/>
      </c>
      <c r="F209" s="103" t="str">
        <f>IFERROR(IF(VLOOKUP($A209,'Annex 2 Designated EHV charges'!$A:$P,10,FALSE)=0,"",VLOOKUP($A209,'Annex 2 Designated EHV charges'!$A:$P,10,FALSE)),"")</f>
        <v/>
      </c>
      <c r="G209" s="104" t="str">
        <f>IFERROR(IF(VLOOKUP($A209,'Annex 2 Designated EHV charges'!$A:$P,11,FALSE)=0,"",VLOOKUP($A209,'Annex 2 Designated EHV charges'!$A:$P,11,FALSE)),"")</f>
        <v/>
      </c>
      <c r="H209" s="104" t="str">
        <f>IFERROR(IF(VLOOKUP($A209,'Annex 2 Designated EHV charges'!$A:$P,12,FALSE)=0,"",VLOOKUP($A209,'Annex 2 Designated EHV charges'!$A:$P,12,FALSE)),"")</f>
        <v/>
      </c>
    </row>
    <row r="210" spans="1:8" x14ac:dyDescent="0.2">
      <c r="A210" s="97" t="str">
        <f t="array" ref="A210">IFERROR(INDEX('Annex 2 Designated EHV charges'!$A$11:$A$58, MATCH(0, IF(ISBLANK('Annex 2 Designated EHV charges'!$A$11:$A$58),1, COUNTIF(A$4:$A209, 'Annex 2 Designated EHV charges'!$A$11:$A$58)), 0)),"")</f>
        <v/>
      </c>
      <c r="B210" s="97" t="str">
        <f>IF($A210="","",VLOOKUP($A210,'Annex 2 Designated EHV charges'!$A:$O,2,0))</f>
        <v/>
      </c>
      <c r="C210" s="98" t="str">
        <f>IF($A210="","",VLOOKUP($A210,'Annex 2 Designated EHV charges'!$A:$O,3,0))</f>
        <v/>
      </c>
      <c r="D210" s="97" t="str">
        <f>IF($A210="","",VLOOKUP($A210,'Annex 2 Designated EHV charges'!$A:$O,7,0))</f>
        <v/>
      </c>
      <c r="E210" s="102" t="str">
        <f>IFERROR(IF(VLOOKUP($A210,'Annex 2 Designated EHV charges'!$A:$P,9,FALSE)=0,"",VLOOKUP($A210,'Annex 2 Designated EHV charges'!$A:$P,9,FALSE)),"")</f>
        <v/>
      </c>
      <c r="F210" s="103" t="str">
        <f>IFERROR(IF(VLOOKUP($A210,'Annex 2 Designated EHV charges'!$A:$P,10,FALSE)=0,"",VLOOKUP($A210,'Annex 2 Designated EHV charges'!$A:$P,10,FALSE)),"")</f>
        <v/>
      </c>
      <c r="G210" s="104" t="str">
        <f>IFERROR(IF(VLOOKUP($A210,'Annex 2 Designated EHV charges'!$A:$P,11,FALSE)=0,"",VLOOKUP($A210,'Annex 2 Designated EHV charges'!$A:$P,11,FALSE)),"")</f>
        <v/>
      </c>
      <c r="H210" s="104" t="str">
        <f>IFERROR(IF(VLOOKUP($A210,'Annex 2 Designated EHV charges'!$A:$P,12,FALSE)=0,"",VLOOKUP($A210,'Annex 2 Designated EHV charges'!$A:$P,12,FALSE)),"")</f>
        <v/>
      </c>
    </row>
    <row r="211" spans="1:8" x14ac:dyDescent="0.2">
      <c r="A211" s="97" t="str">
        <f t="array" ref="A211">IFERROR(INDEX('Annex 2 Designated EHV charges'!$A$11:$A$58, MATCH(0, IF(ISBLANK('Annex 2 Designated EHV charges'!$A$11:$A$58),1, COUNTIF(A$4:$A210, 'Annex 2 Designated EHV charges'!$A$11:$A$58)), 0)),"")</f>
        <v/>
      </c>
      <c r="B211" s="97" t="str">
        <f>IF($A211="","",VLOOKUP($A211,'Annex 2 Designated EHV charges'!$A:$O,2,0))</f>
        <v/>
      </c>
      <c r="C211" s="98" t="str">
        <f>IF($A211="","",VLOOKUP($A211,'Annex 2 Designated EHV charges'!$A:$O,3,0))</f>
        <v/>
      </c>
      <c r="D211" s="97" t="str">
        <f>IF($A211="","",VLOOKUP($A211,'Annex 2 Designated EHV charges'!$A:$O,7,0))</f>
        <v/>
      </c>
      <c r="E211" s="102" t="str">
        <f>IFERROR(IF(VLOOKUP($A211,'Annex 2 Designated EHV charges'!$A:$P,9,FALSE)=0,"",VLOOKUP($A211,'Annex 2 Designated EHV charges'!$A:$P,9,FALSE)),"")</f>
        <v/>
      </c>
      <c r="F211" s="103" t="str">
        <f>IFERROR(IF(VLOOKUP($A211,'Annex 2 Designated EHV charges'!$A:$P,10,FALSE)=0,"",VLOOKUP($A211,'Annex 2 Designated EHV charges'!$A:$P,10,FALSE)),"")</f>
        <v/>
      </c>
      <c r="G211" s="104" t="str">
        <f>IFERROR(IF(VLOOKUP($A211,'Annex 2 Designated EHV charges'!$A:$P,11,FALSE)=0,"",VLOOKUP($A211,'Annex 2 Designated EHV charges'!$A:$P,11,FALSE)),"")</f>
        <v/>
      </c>
      <c r="H211" s="104" t="str">
        <f>IFERROR(IF(VLOOKUP($A211,'Annex 2 Designated EHV charges'!$A:$P,12,FALSE)=0,"",VLOOKUP($A211,'Annex 2 Designated EHV charges'!$A:$P,12,FALSE)),"")</f>
        <v/>
      </c>
    </row>
    <row r="212" spans="1:8" x14ac:dyDescent="0.2">
      <c r="A212" s="97" t="str">
        <f t="array" ref="A212">IFERROR(INDEX('Annex 2 Designated EHV charges'!$A$11:$A$58, MATCH(0, IF(ISBLANK('Annex 2 Designated EHV charges'!$A$11:$A$58),1, COUNTIF(A$4:$A211, 'Annex 2 Designated EHV charges'!$A$11:$A$58)), 0)),"")</f>
        <v/>
      </c>
      <c r="B212" s="97" t="str">
        <f>IF($A212="","",VLOOKUP($A212,'Annex 2 Designated EHV charges'!$A:$O,2,0))</f>
        <v/>
      </c>
      <c r="C212" s="98" t="str">
        <f>IF($A212="","",VLOOKUP($A212,'Annex 2 Designated EHV charges'!$A:$O,3,0))</f>
        <v/>
      </c>
      <c r="D212" s="97" t="str">
        <f>IF($A212="","",VLOOKUP($A212,'Annex 2 Designated EHV charges'!$A:$O,7,0))</f>
        <v/>
      </c>
      <c r="E212" s="102" t="str">
        <f>IFERROR(IF(VLOOKUP($A212,'Annex 2 Designated EHV charges'!$A:$P,9,FALSE)=0,"",VLOOKUP($A212,'Annex 2 Designated EHV charges'!$A:$P,9,FALSE)),"")</f>
        <v/>
      </c>
      <c r="F212" s="103" t="str">
        <f>IFERROR(IF(VLOOKUP($A212,'Annex 2 Designated EHV charges'!$A:$P,10,FALSE)=0,"",VLOOKUP($A212,'Annex 2 Designated EHV charges'!$A:$P,10,FALSE)),"")</f>
        <v/>
      </c>
      <c r="G212" s="104" t="str">
        <f>IFERROR(IF(VLOOKUP($A212,'Annex 2 Designated EHV charges'!$A:$P,11,FALSE)=0,"",VLOOKUP($A212,'Annex 2 Designated EHV charges'!$A:$P,11,FALSE)),"")</f>
        <v/>
      </c>
      <c r="H212" s="104" t="str">
        <f>IFERROR(IF(VLOOKUP($A212,'Annex 2 Designated EHV charges'!$A:$P,12,FALSE)=0,"",VLOOKUP($A212,'Annex 2 Designated EHV charges'!$A:$P,12,FALSE)),"")</f>
        <v/>
      </c>
    </row>
    <row r="213" spans="1:8" x14ac:dyDescent="0.2">
      <c r="A213" s="97" t="str">
        <f t="array" ref="A213">IFERROR(INDEX('Annex 2 Designated EHV charges'!$A$11:$A$58, MATCH(0, IF(ISBLANK('Annex 2 Designated EHV charges'!$A$11:$A$58),1, COUNTIF(A$4:$A212, 'Annex 2 Designated EHV charges'!$A$11:$A$58)), 0)),"")</f>
        <v/>
      </c>
      <c r="B213" s="97" t="str">
        <f>IF($A213="","",VLOOKUP($A213,'Annex 2 Designated EHV charges'!$A:$O,2,0))</f>
        <v/>
      </c>
      <c r="C213" s="98" t="str">
        <f>IF($A213="","",VLOOKUP($A213,'Annex 2 Designated EHV charges'!$A:$O,3,0))</f>
        <v/>
      </c>
      <c r="D213" s="97" t="str">
        <f>IF($A213="","",VLOOKUP($A213,'Annex 2 Designated EHV charges'!$A:$O,7,0))</f>
        <v/>
      </c>
      <c r="E213" s="102" t="str">
        <f>IFERROR(IF(VLOOKUP($A213,'Annex 2 Designated EHV charges'!$A:$P,9,FALSE)=0,"",VLOOKUP($A213,'Annex 2 Designated EHV charges'!$A:$P,9,FALSE)),"")</f>
        <v/>
      </c>
      <c r="F213" s="103" t="str">
        <f>IFERROR(IF(VLOOKUP($A213,'Annex 2 Designated EHV charges'!$A:$P,10,FALSE)=0,"",VLOOKUP($A213,'Annex 2 Designated EHV charges'!$A:$P,10,FALSE)),"")</f>
        <v/>
      </c>
      <c r="G213" s="104" t="str">
        <f>IFERROR(IF(VLOOKUP($A213,'Annex 2 Designated EHV charges'!$A:$P,11,FALSE)=0,"",VLOOKUP($A213,'Annex 2 Designated EHV charges'!$A:$P,11,FALSE)),"")</f>
        <v/>
      </c>
      <c r="H213" s="104" t="str">
        <f>IFERROR(IF(VLOOKUP($A213,'Annex 2 Designated EHV charges'!$A:$P,12,FALSE)=0,"",VLOOKUP($A213,'Annex 2 Designated EHV charges'!$A:$P,12,FALSE)),"")</f>
        <v/>
      </c>
    </row>
    <row r="214" spans="1:8" x14ac:dyDescent="0.2">
      <c r="A214" s="97" t="str">
        <f t="array" ref="A214">IFERROR(INDEX('Annex 2 Designated EHV charges'!$A$11:$A$58, MATCH(0, IF(ISBLANK('Annex 2 Designated EHV charges'!$A$11:$A$58),1, COUNTIF(A$4:$A213, 'Annex 2 Designated EHV charges'!$A$11:$A$58)), 0)),"")</f>
        <v/>
      </c>
      <c r="B214" s="97" t="str">
        <f>IF($A214="","",VLOOKUP($A214,'Annex 2 Designated EHV charges'!$A:$O,2,0))</f>
        <v/>
      </c>
      <c r="C214" s="98" t="str">
        <f>IF($A214="","",VLOOKUP($A214,'Annex 2 Designated EHV charges'!$A:$O,3,0))</f>
        <v/>
      </c>
      <c r="D214" s="97" t="str">
        <f>IF($A214="","",VLOOKUP($A214,'Annex 2 Designated EHV charges'!$A:$O,7,0))</f>
        <v/>
      </c>
      <c r="E214" s="102" t="str">
        <f>IFERROR(IF(VLOOKUP($A214,'Annex 2 Designated EHV charges'!$A:$P,9,FALSE)=0,"",VLOOKUP($A214,'Annex 2 Designated EHV charges'!$A:$P,9,FALSE)),"")</f>
        <v/>
      </c>
      <c r="F214" s="103" t="str">
        <f>IFERROR(IF(VLOOKUP($A214,'Annex 2 Designated EHV charges'!$A:$P,10,FALSE)=0,"",VLOOKUP($A214,'Annex 2 Designated EHV charges'!$A:$P,10,FALSE)),"")</f>
        <v/>
      </c>
      <c r="G214" s="104" t="str">
        <f>IFERROR(IF(VLOOKUP($A214,'Annex 2 Designated EHV charges'!$A:$P,11,FALSE)=0,"",VLOOKUP($A214,'Annex 2 Designated EHV charges'!$A:$P,11,FALSE)),"")</f>
        <v/>
      </c>
      <c r="H214" s="104" t="str">
        <f>IFERROR(IF(VLOOKUP($A214,'Annex 2 Designated EHV charges'!$A:$P,12,FALSE)=0,"",VLOOKUP($A214,'Annex 2 Designated EHV charges'!$A:$P,12,FALSE)),"")</f>
        <v/>
      </c>
    </row>
    <row r="215" spans="1:8" x14ac:dyDescent="0.2">
      <c r="A215" s="97" t="str">
        <f t="array" ref="A215">IFERROR(INDEX('Annex 2 Designated EHV charges'!$A$11:$A$58, MATCH(0, IF(ISBLANK('Annex 2 Designated EHV charges'!$A$11:$A$58),1, COUNTIF(A$4:$A214, 'Annex 2 Designated EHV charges'!$A$11:$A$58)), 0)),"")</f>
        <v/>
      </c>
      <c r="B215" s="97" t="str">
        <f>IF($A215="","",VLOOKUP($A215,'Annex 2 Designated EHV charges'!$A:$O,2,0))</f>
        <v/>
      </c>
      <c r="C215" s="98" t="str">
        <f>IF($A215="","",VLOOKUP($A215,'Annex 2 Designated EHV charges'!$A:$O,3,0))</f>
        <v/>
      </c>
      <c r="D215" s="97" t="str">
        <f>IF($A215="","",VLOOKUP($A215,'Annex 2 Designated EHV charges'!$A:$O,7,0))</f>
        <v/>
      </c>
      <c r="E215" s="102" t="str">
        <f>IFERROR(IF(VLOOKUP($A215,'Annex 2 Designated EHV charges'!$A:$P,9,FALSE)=0,"",VLOOKUP($A215,'Annex 2 Designated EHV charges'!$A:$P,9,FALSE)),"")</f>
        <v/>
      </c>
      <c r="F215" s="103" t="str">
        <f>IFERROR(IF(VLOOKUP($A215,'Annex 2 Designated EHV charges'!$A:$P,10,FALSE)=0,"",VLOOKUP($A215,'Annex 2 Designated EHV charges'!$A:$P,10,FALSE)),"")</f>
        <v/>
      </c>
      <c r="G215" s="104" t="str">
        <f>IFERROR(IF(VLOOKUP($A215,'Annex 2 Designated EHV charges'!$A:$P,11,FALSE)=0,"",VLOOKUP($A215,'Annex 2 Designated EHV charges'!$A:$P,11,FALSE)),"")</f>
        <v/>
      </c>
      <c r="H215" s="104" t="str">
        <f>IFERROR(IF(VLOOKUP($A215,'Annex 2 Designated EHV charges'!$A:$P,12,FALSE)=0,"",VLOOKUP($A215,'Annex 2 Designated EHV charges'!$A:$P,12,FALSE)),"")</f>
        <v/>
      </c>
    </row>
    <row r="216" spans="1:8" x14ac:dyDescent="0.2">
      <c r="A216" s="97" t="str">
        <f t="array" ref="A216">IFERROR(INDEX('Annex 2 Designated EHV charges'!$A$11:$A$58, MATCH(0, IF(ISBLANK('Annex 2 Designated EHV charges'!$A$11:$A$58),1, COUNTIF(A$4:$A215, 'Annex 2 Designated EHV charges'!$A$11:$A$58)), 0)),"")</f>
        <v/>
      </c>
      <c r="B216" s="97" t="str">
        <f>IF($A216="","",VLOOKUP($A216,'Annex 2 Designated EHV charges'!$A:$O,2,0))</f>
        <v/>
      </c>
      <c r="C216" s="98" t="str">
        <f>IF($A216="","",VLOOKUP($A216,'Annex 2 Designated EHV charges'!$A:$O,3,0))</f>
        <v/>
      </c>
      <c r="D216" s="97" t="str">
        <f>IF($A216="","",VLOOKUP($A216,'Annex 2 Designated EHV charges'!$A:$O,7,0))</f>
        <v/>
      </c>
      <c r="E216" s="102" t="str">
        <f>IFERROR(IF(VLOOKUP($A216,'Annex 2 Designated EHV charges'!$A:$P,9,FALSE)=0,"",VLOOKUP($A216,'Annex 2 Designated EHV charges'!$A:$P,9,FALSE)),"")</f>
        <v/>
      </c>
      <c r="F216" s="103" t="str">
        <f>IFERROR(IF(VLOOKUP($A216,'Annex 2 Designated EHV charges'!$A:$P,10,FALSE)=0,"",VLOOKUP($A216,'Annex 2 Designated EHV charges'!$A:$P,10,FALSE)),"")</f>
        <v/>
      </c>
      <c r="G216" s="104" t="str">
        <f>IFERROR(IF(VLOOKUP($A216,'Annex 2 Designated EHV charges'!$A:$P,11,FALSE)=0,"",VLOOKUP($A216,'Annex 2 Designated EHV charges'!$A:$P,11,FALSE)),"")</f>
        <v/>
      </c>
      <c r="H216" s="104" t="str">
        <f>IFERROR(IF(VLOOKUP($A216,'Annex 2 Designated EHV charges'!$A:$P,12,FALSE)=0,"",VLOOKUP($A216,'Annex 2 Designated EHV charges'!$A:$P,12,FALSE)),"")</f>
        <v/>
      </c>
    </row>
    <row r="217" spans="1:8" x14ac:dyDescent="0.2">
      <c r="A217" s="97" t="str">
        <f t="array" ref="A217">IFERROR(INDEX('Annex 2 Designated EHV charges'!$A$11:$A$58, MATCH(0, IF(ISBLANK('Annex 2 Designated EHV charges'!$A$11:$A$58),1, COUNTIF(A$4:$A216, 'Annex 2 Designated EHV charges'!$A$11:$A$58)), 0)),"")</f>
        <v/>
      </c>
      <c r="B217" s="97" t="str">
        <f>IF($A217="","",VLOOKUP($A217,'Annex 2 Designated EHV charges'!$A:$O,2,0))</f>
        <v/>
      </c>
      <c r="C217" s="98" t="str">
        <f>IF($A217="","",VLOOKUP($A217,'Annex 2 Designated EHV charges'!$A:$O,3,0))</f>
        <v/>
      </c>
      <c r="D217" s="97" t="str">
        <f>IF($A217="","",VLOOKUP($A217,'Annex 2 Designated EHV charges'!$A:$O,7,0))</f>
        <v/>
      </c>
      <c r="E217" s="102" t="str">
        <f>IFERROR(IF(VLOOKUP($A217,'Annex 2 Designated EHV charges'!$A:$P,9,FALSE)=0,"",VLOOKUP($A217,'Annex 2 Designated EHV charges'!$A:$P,9,FALSE)),"")</f>
        <v/>
      </c>
      <c r="F217" s="103" t="str">
        <f>IFERROR(IF(VLOOKUP($A217,'Annex 2 Designated EHV charges'!$A:$P,10,FALSE)=0,"",VLOOKUP($A217,'Annex 2 Designated EHV charges'!$A:$P,10,FALSE)),"")</f>
        <v/>
      </c>
      <c r="G217" s="104" t="str">
        <f>IFERROR(IF(VLOOKUP($A217,'Annex 2 Designated EHV charges'!$A:$P,11,FALSE)=0,"",VLOOKUP($A217,'Annex 2 Designated EHV charges'!$A:$P,11,FALSE)),"")</f>
        <v/>
      </c>
      <c r="H217" s="104" t="str">
        <f>IFERROR(IF(VLOOKUP($A217,'Annex 2 Designated EHV charges'!$A:$P,12,FALSE)=0,"",VLOOKUP($A217,'Annex 2 Designated EHV charges'!$A:$P,12,FALSE)),"")</f>
        <v/>
      </c>
    </row>
    <row r="218" spans="1:8" x14ac:dyDescent="0.2">
      <c r="A218" s="97" t="str">
        <f t="array" ref="A218">IFERROR(INDEX('Annex 2 Designated EHV charges'!$A$11:$A$58, MATCH(0, IF(ISBLANK('Annex 2 Designated EHV charges'!$A$11:$A$58),1, COUNTIF(A$4:$A217, 'Annex 2 Designated EHV charges'!$A$11:$A$58)), 0)),"")</f>
        <v/>
      </c>
      <c r="B218" s="97" t="str">
        <f>IF($A218="","",VLOOKUP($A218,'Annex 2 Designated EHV charges'!$A:$O,2,0))</f>
        <v/>
      </c>
      <c r="C218" s="98" t="str">
        <f>IF($A218="","",VLOOKUP($A218,'Annex 2 Designated EHV charges'!$A:$O,3,0))</f>
        <v/>
      </c>
      <c r="D218" s="97" t="str">
        <f>IF($A218="","",VLOOKUP($A218,'Annex 2 Designated EHV charges'!$A:$O,7,0))</f>
        <v/>
      </c>
      <c r="E218" s="102" t="str">
        <f>IFERROR(IF(VLOOKUP($A218,'Annex 2 Designated EHV charges'!$A:$P,9,FALSE)=0,"",VLOOKUP($A218,'Annex 2 Designated EHV charges'!$A:$P,9,FALSE)),"")</f>
        <v/>
      </c>
      <c r="F218" s="103" t="str">
        <f>IFERROR(IF(VLOOKUP($A218,'Annex 2 Designated EHV charges'!$A:$P,10,FALSE)=0,"",VLOOKUP($A218,'Annex 2 Designated EHV charges'!$A:$P,10,FALSE)),"")</f>
        <v/>
      </c>
      <c r="G218" s="104" t="str">
        <f>IFERROR(IF(VLOOKUP($A218,'Annex 2 Designated EHV charges'!$A:$P,11,FALSE)=0,"",VLOOKUP($A218,'Annex 2 Designated EHV charges'!$A:$P,11,FALSE)),"")</f>
        <v/>
      </c>
      <c r="H218" s="104" t="str">
        <f>IFERROR(IF(VLOOKUP($A218,'Annex 2 Designated EHV charges'!$A:$P,12,FALSE)=0,"",VLOOKUP($A218,'Annex 2 Designated EHV charges'!$A:$P,12,FALSE)),"")</f>
        <v/>
      </c>
    </row>
    <row r="219" spans="1:8" x14ac:dyDescent="0.2">
      <c r="A219" s="97" t="str">
        <f t="array" ref="A219">IFERROR(INDEX('Annex 2 Designated EHV charges'!$A$11:$A$58, MATCH(0, IF(ISBLANK('Annex 2 Designated EHV charges'!$A$11:$A$58),1, COUNTIF(A$4:$A218, 'Annex 2 Designated EHV charges'!$A$11:$A$58)), 0)),"")</f>
        <v/>
      </c>
      <c r="B219" s="97" t="str">
        <f>IF($A219="","",VLOOKUP($A219,'Annex 2 Designated EHV charges'!$A:$O,2,0))</f>
        <v/>
      </c>
      <c r="C219" s="98" t="str">
        <f>IF($A219="","",VLOOKUP($A219,'Annex 2 Designated EHV charges'!$A:$O,3,0))</f>
        <v/>
      </c>
      <c r="D219" s="97" t="str">
        <f>IF($A219="","",VLOOKUP($A219,'Annex 2 Designated EHV charges'!$A:$O,7,0))</f>
        <v/>
      </c>
      <c r="E219" s="102" t="str">
        <f>IFERROR(IF(VLOOKUP($A219,'Annex 2 Designated EHV charges'!$A:$P,9,FALSE)=0,"",VLOOKUP($A219,'Annex 2 Designated EHV charges'!$A:$P,9,FALSE)),"")</f>
        <v/>
      </c>
      <c r="F219" s="103" t="str">
        <f>IFERROR(IF(VLOOKUP($A219,'Annex 2 Designated EHV charges'!$A:$P,10,FALSE)=0,"",VLOOKUP($A219,'Annex 2 Designated EHV charges'!$A:$P,10,FALSE)),"")</f>
        <v/>
      </c>
      <c r="G219" s="104" t="str">
        <f>IFERROR(IF(VLOOKUP($A219,'Annex 2 Designated EHV charges'!$A:$P,11,FALSE)=0,"",VLOOKUP($A219,'Annex 2 Designated EHV charges'!$A:$P,11,FALSE)),"")</f>
        <v/>
      </c>
      <c r="H219" s="104" t="str">
        <f>IFERROR(IF(VLOOKUP($A219,'Annex 2 Designated EHV charges'!$A:$P,12,FALSE)=0,"",VLOOKUP($A219,'Annex 2 Designated EHV charges'!$A:$P,12,FALSE)),"")</f>
        <v/>
      </c>
    </row>
    <row r="220" spans="1:8" x14ac:dyDescent="0.2">
      <c r="A220" s="97" t="str">
        <f t="array" ref="A220">IFERROR(INDEX('Annex 2 Designated EHV charges'!$A$11:$A$58, MATCH(0, IF(ISBLANK('Annex 2 Designated EHV charges'!$A$11:$A$58),1, COUNTIF(A$4:$A219, 'Annex 2 Designated EHV charges'!$A$11:$A$58)), 0)),"")</f>
        <v/>
      </c>
      <c r="B220" s="97" t="str">
        <f>IF($A220="","",VLOOKUP($A220,'Annex 2 Designated EHV charges'!$A:$O,2,0))</f>
        <v/>
      </c>
      <c r="C220" s="98" t="str">
        <f>IF($A220="","",VLOOKUP($A220,'Annex 2 Designated EHV charges'!$A:$O,3,0))</f>
        <v/>
      </c>
      <c r="D220" s="97" t="str">
        <f>IF($A220="","",VLOOKUP($A220,'Annex 2 Designated EHV charges'!$A:$O,7,0))</f>
        <v/>
      </c>
      <c r="E220" s="102" t="str">
        <f>IFERROR(IF(VLOOKUP($A220,'Annex 2 Designated EHV charges'!$A:$P,9,FALSE)=0,"",VLOOKUP($A220,'Annex 2 Designated EHV charges'!$A:$P,9,FALSE)),"")</f>
        <v/>
      </c>
      <c r="F220" s="103" t="str">
        <f>IFERROR(IF(VLOOKUP($A220,'Annex 2 Designated EHV charges'!$A:$P,10,FALSE)=0,"",VLOOKUP($A220,'Annex 2 Designated EHV charges'!$A:$P,10,FALSE)),"")</f>
        <v/>
      </c>
      <c r="G220" s="104" t="str">
        <f>IFERROR(IF(VLOOKUP($A220,'Annex 2 Designated EHV charges'!$A:$P,11,FALSE)=0,"",VLOOKUP($A220,'Annex 2 Designated EHV charges'!$A:$P,11,FALSE)),"")</f>
        <v/>
      </c>
      <c r="H220" s="104" t="str">
        <f>IFERROR(IF(VLOOKUP($A220,'Annex 2 Designated EHV charges'!$A:$P,12,FALSE)=0,"",VLOOKUP($A220,'Annex 2 Designated EHV charges'!$A:$P,12,FALSE)),"")</f>
        <v/>
      </c>
    </row>
    <row r="221" spans="1:8" x14ac:dyDescent="0.2">
      <c r="A221" s="97" t="str">
        <f t="array" ref="A221">IFERROR(INDEX('Annex 2 Designated EHV charges'!$A$11:$A$58, MATCH(0, IF(ISBLANK('Annex 2 Designated EHV charges'!$A$11:$A$58),1, COUNTIF(A$4:$A220, 'Annex 2 Designated EHV charges'!$A$11:$A$58)), 0)),"")</f>
        <v/>
      </c>
      <c r="B221" s="97" t="str">
        <f>IF($A221="","",VLOOKUP($A221,'Annex 2 Designated EHV charges'!$A:$O,2,0))</f>
        <v/>
      </c>
      <c r="C221" s="98" t="str">
        <f>IF($A221="","",VLOOKUP($A221,'Annex 2 Designated EHV charges'!$A:$O,3,0))</f>
        <v/>
      </c>
      <c r="D221" s="97" t="str">
        <f>IF($A221="","",VLOOKUP($A221,'Annex 2 Designated EHV charges'!$A:$O,7,0))</f>
        <v/>
      </c>
      <c r="E221" s="102" t="str">
        <f>IFERROR(IF(VLOOKUP($A221,'Annex 2 Designated EHV charges'!$A:$P,9,FALSE)=0,"",VLOOKUP($A221,'Annex 2 Designated EHV charges'!$A:$P,9,FALSE)),"")</f>
        <v/>
      </c>
      <c r="F221" s="103" t="str">
        <f>IFERROR(IF(VLOOKUP($A221,'Annex 2 Designated EHV charges'!$A:$P,10,FALSE)=0,"",VLOOKUP($A221,'Annex 2 Designated EHV charges'!$A:$P,10,FALSE)),"")</f>
        <v/>
      </c>
      <c r="G221" s="104" t="str">
        <f>IFERROR(IF(VLOOKUP($A221,'Annex 2 Designated EHV charges'!$A:$P,11,FALSE)=0,"",VLOOKUP($A221,'Annex 2 Designated EHV charges'!$A:$P,11,FALSE)),"")</f>
        <v/>
      </c>
      <c r="H221" s="104" t="str">
        <f>IFERROR(IF(VLOOKUP($A221,'Annex 2 Designated EHV charges'!$A:$P,12,FALSE)=0,"",VLOOKUP($A221,'Annex 2 Designated EHV charges'!$A:$P,12,FALSE)),"")</f>
        <v/>
      </c>
    </row>
    <row r="222" spans="1:8" x14ac:dyDescent="0.2">
      <c r="A222" s="97" t="str">
        <f t="array" ref="A222">IFERROR(INDEX('Annex 2 Designated EHV charges'!$A$11:$A$58, MATCH(0, IF(ISBLANK('Annex 2 Designated EHV charges'!$A$11:$A$58),1, COUNTIF(A$4:$A221, 'Annex 2 Designated EHV charges'!$A$11:$A$58)), 0)),"")</f>
        <v/>
      </c>
      <c r="B222" s="97" t="str">
        <f>IF($A222="","",VLOOKUP($A222,'Annex 2 Designated EHV charges'!$A:$O,2,0))</f>
        <v/>
      </c>
      <c r="C222" s="98" t="str">
        <f>IF($A222="","",VLOOKUP($A222,'Annex 2 Designated EHV charges'!$A:$O,3,0))</f>
        <v/>
      </c>
      <c r="D222" s="97" t="str">
        <f>IF($A222="","",VLOOKUP($A222,'Annex 2 Designated EHV charges'!$A:$O,7,0))</f>
        <v/>
      </c>
      <c r="E222" s="102" t="str">
        <f>IFERROR(IF(VLOOKUP($A222,'Annex 2 Designated EHV charges'!$A:$P,9,FALSE)=0,"",VLOOKUP($A222,'Annex 2 Designated EHV charges'!$A:$P,9,FALSE)),"")</f>
        <v/>
      </c>
      <c r="F222" s="103" t="str">
        <f>IFERROR(IF(VLOOKUP($A222,'Annex 2 Designated EHV charges'!$A:$P,10,FALSE)=0,"",VLOOKUP($A222,'Annex 2 Designated EHV charges'!$A:$P,10,FALSE)),"")</f>
        <v/>
      </c>
      <c r="G222" s="104" t="str">
        <f>IFERROR(IF(VLOOKUP($A222,'Annex 2 Designated EHV charges'!$A:$P,11,FALSE)=0,"",VLOOKUP($A222,'Annex 2 Designated EHV charges'!$A:$P,11,FALSE)),"")</f>
        <v/>
      </c>
      <c r="H222" s="104" t="str">
        <f>IFERROR(IF(VLOOKUP($A222,'Annex 2 Designated EHV charges'!$A:$P,12,FALSE)=0,"",VLOOKUP($A222,'Annex 2 Designated EHV charges'!$A:$P,12,FALSE)),"")</f>
        <v/>
      </c>
    </row>
    <row r="223" spans="1:8" x14ac:dyDescent="0.2">
      <c r="A223" s="97" t="str">
        <f t="array" ref="A223">IFERROR(INDEX('Annex 2 Designated EHV charges'!$A$11:$A$58, MATCH(0, IF(ISBLANK('Annex 2 Designated EHV charges'!$A$11:$A$58),1, COUNTIF(A$4:$A222, 'Annex 2 Designated EHV charges'!$A$11:$A$58)), 0)),"")</f>
        <v/>
      </c>
      <c r="B223" s="97" t="str">
        <f>IF($A223="","",VLOOKUP($A223,'Annex 2 Designated EHV charges'!$A:$O,2,0))</f>
        <v/>
      </c>
      <c r="C223" s="98" t="str">
        <f>IF($A223="","",VLOOKUP($A223,'Annex 2 Designated EHV charges'!$A:$O,3,0))</f>
        <v/>
      </c>
      <c r="D223" s="97" t="str">
        <f>IF($A223="","",VLOOKUP($A223,'Annex 2 Designated EHV charges'!$A:$O,7,0))</f>
        <v/>
      </c>
      <c r="E223" s="102" t="str">
        <f>IFERROR(IF(VLOOKUP($A223,'Annex 2 Designated EHV charges'!$A:$P,9,FALSE)=0,"",VLOOKUP($A223,'Annex 2 Designated EHV charges'!$A:$P,9,FALSE)),"")</f>
        <v/>
      </c>
      <c r="F223" s="103" t="str">
        <f>IFERROR(IF(VLOOKUP($A223,'Annex 2 Designated EHV charges'!$A:$P,10,FALSE)=0,"",VLOOKUP($A223,'Annex 2 Designated EHV charges'!$A:$P,10,FALSE)),"")</f>
        <v/>
      </c>
      <c r="G223" s="104" t="str">
        <f>IFERROR(IF(VLOOKUP($A223,'Annex 2 Designated EHV charges'!$A:$P,11,FALSE)=0,"",VLOOKUP($A223,'Annex 2 Designated EHV charges'!$A:$P,11,FALSE)),"")</f>
        <v/>
      </c>
      <c r="H223" s="104" t="str">
        <f>IFERROR(IF(VLOOKUP($A223,'Annex 2 Designated EHV charges'!$A:$P,12,FALSE)=0,"",VLOOKUP($A223,'Annex 2 Designated EHV charges'!$A:$P,12,FALSE)),"")</f>
        <v/>
      </c>
    </row>
    <row r="224" spans="1:8" x14ac:dyDescent="0.2">
      <c r="A224" s="97" t="str">
        <f t="array" ref="A224">IFERROR(INDEX('Annex 2 Designated EHV charges'!$A$11:$A$58, MATCH(0, IF(ISBLANK('Annex 2 Designated EHV charges'!$A$11:$A$58),1, COUNTIF(A$4:$A223, 'Annex 2 Designated EHV charges'!$A$11:$A$58)), 0)),"")</f>
        <v/>
      </c>
      <c r="B224" s="97" t="str">
        <f>IF($A224="","",VLOOKUP($A224,'Annex 2 Designated EHV charges'!$A:$O,2,0))</f>
        <v/>
      </c>
      <c r="C224" s="98" t="str">
        <f>IF($A224="","",VLOOKUP($A224,'Annex 2 Designated EHV charges'!$A:$O,3,0))</f>
        <v/>
      </c>
      <c r="D224" s="97" t="str">
        <f>IF($A224="","",VLOOKUP($A224,'Annex 2 Designated EHV charges'!$A:$O,7,0))</f>
        <v/>
      </c>
      <c r="E224" s="102" t="str">
        <f>IFERROR(IF(VLOOKUP($A224,'Annex 2 Designated EHV charges'!$A:$P,9,FALSE)=0,"",VLOOKUP($A224,'Annex 2 Designated EHV charges'!$A:$P,9,FALSE)),"")</f>
        <v/>
      </c>
      <c r="F224" s="103" t="str">
        <f>IFERROR(IF(VLOOKUP($A224,'Annex 2 Designated EHV charges'!$A:$P,10,FALSE)=0,"",VLOOKUP($A224,'Annex 2 Designated EHV charges'!$A:$P,10,FALSE)),"")</f>
        <v/>
      </c>
      <c r="G224" s="104" t="str">
        <f>IFERROR(IF(VLOOKUP($A224,'Annex 2 Designated EHV charges'!$A:$P,11,FALSE)=0,"",VLOOKUP($A224,'Annex 2 Designated EHV charges'!$A:$P,11,FALSE)),"")</f>
        <v/>
      </c>
      <c r="H224" s="104" t="str">
        <f>IFERROR(IF(VLOOKUP($A224,'Annex 2 Designated EHV charges'!$A:$P,12,FALSE)=0,"",VLOOKUP($A224,'Annex 2 Designated EHV charges'!$A:$P,12,FALSE)),"")</f>
        <v/>
      </c>
    </row>
    <row r="225" spans="1:8" x14ac:dyDescent="0.2">
      <c r="A225" s="97" t="str">
        <f t="array" ref="A225">IFERROR(INDEX('Annex 2 Designated EHV charges'!$A$11:$A$58, MATCH(0, IF(ISBLANK('Annex 2 Designated EHV charges'!$A$11:$A$58),1, COUNTIF(A$4:$A224, 'Annex 2 Designated EHV charges'!$A$11:$A$58)), 0)),"")</f>
        <v/>
      </c>
      <c r="B225" s="97" t="str">
        <f>IF($A225="","",VLOOKUP($A225,'Annex 2 Designated EHV charges'!$A:$O,2,0))</f>
        <v/>
      </c>
      <c r="C225" s="98" t="str">
        <f>IF($A225="","",VLOOKUP($A225,'Annex 2 Designated EHV charges'!$A:$O,3,0))</f>
        <v/>
      </c>
      <c r="D225" s="97" t="str">
        <f>IF($A225="","",VLOOKUP($A225,'Annex 2 Designated EHV charges'!$A:$O,7,0))</f>
        <v/>
      </c>
      <c r="E225" s="102" t="str">
        <f>IFERROR(IF(VLOOKUP($A225,'Annex 2 Designated EHV charges'!$A:$P,9,FALSE)=0,"",VLOOKUP($A225,'Annex 2 Designated EHV charges'!$A:$P,9,FALSE)),"")</f>
        <v/>
      </c>
      <c r="F225" s="103" t="str">
        <f>IFERROR(IF(VLOOKUP($A225,'Annex 2 Designated EHV charges'!$A:$P,10,FALSE)=0,"",VLOOKUP($A225,'Annex 2 Designated EHV charges'!$A:$P,10,FALSE)),"")</f>
        <v/>
      </c>
      <c r="G225" s="104" t="str">
        <f>IFERROR(IF(VLOOKUP($A225,'Annex 2 Designated EHV charges'!$A:$P,11,FALSE)=0,"",VLOOKUP($A225,'Annex 2 Designated EHV charges'!$A:$P,11,FALSE)),"")</f>
        <v/>
      </c>
      <c r="H225" s="104" t="str">
        <f>IFERROR(IF(VLOOKUP($A225,'Annex 2 Designated EHV charges'!$A:$P,12,FALSE)=0,"",VLOOKUP($A225,'Annex 2 Designated EHV charges'!$A:$P,12,FALSE)),"")</f>
        <v/>
      </c>
    </row>
    <row r="226" spans="1:8" x14ac:dyDescent="0.2">
      <c r="A226" s="97" t="str">
        <f t="array" ref="A226">IFERROR(INDEX('Annex 2 Designated EHV charges'!$A$11:$A$58, MATCH(0, IF(ISBLANK('Annex 2 Designated EHV charges'!$A$11:$A$58),1, COUNTIF(A$4:$A225, 'Annex 2 Designated EHV charges'!$A$11:$A$58)), 0)),"")</f>
        <v/>
      </c>
      <c r="B226" s="97" t="str">
        <f>IF($A226="","",VLOOKUP($A226,'Annex 2 Designated EHV charges'!$A:$O,2,0))</f>
        <v/>
      </c>
      <c r="C226" s="98" t="str">
        <f>IF($A226="","",VLOOKUP($A226,'Annex 2 Designated EHV charges'!$A:$O,3,0))</f>
        <v/>
      </c>
      <c r="D226" s="97" t="str">
        <f>IF($A226="","",VLOOKUP($A226,'Annex 2 Designated EHV charges'!$A:$O,7,0))</f>
        <v/>
      </c>
      <c r="E226" s="102" t="str">
        <f>IFERROR(IF(VLOOKUP($A226,'Annex 2 Designated EHV charges'!$A:$P,9,FALSE)=0,"",VLOOKUP($A226,'Annex 2 Designated EHV charges'!$A:$P,9,FALSE)),"")</f>
        <v/>
      </c>
      <c r="F226" s="103" t="str">
        <f>IFERROR(IF(VLOOKUP($A226,'Annex 2 Designated EHV charges'!$A:$P,10,FALSE)=0,"",VLOOKUP($A226,'Annex 2 Designated EHV charges'!$A:$P,10,FALSE)),"")</f>
        <v/>
      </c>
      <c r="G226" s="104" t="str">
        <f>IFERROR(IF(VLOOKUP($A226,'Annex 2 Designated EHV charges'!$A:$P,11,FALSE)=0,"",VLOOKUP($A226,'Annex 2 Designated EHV charges'!$A:$P,11,FALSE)),"")</f>
        <v/>
      </c>
      <c r="H226" s="104" t="str">
        <f>IFERROR(IF(VLOOKUP($A226,'Annex 2 Designated EHV charges'!$A:$P,12,FALSE)=0,"",VLOOKUP($A226,'Annex 2 Designated EHV charges'!$A:$P,12,FALSE)),"")</f>
        <v/>
      </c>
    </row>
    <row r="227" spans="1:8" x14ac:dyDescent="0.2">
      <c r="A227" s="97" t="str">
        <f t="array" ref="A227">IFERROR(INDEX('Annex 2 Designated EHV charges'!$A$11:$A$58, MATCH(0, IF(ISBLANK('Annex 2 Designated EHV charges'!$A$11:$A$58),1, COUNTIF(A$4:$A226, 'Annex 2 Designated EHV charges'!$A$11:$A$58)), 0)),"")</f>
        <v/>
      </c>
      <c r="B227" s="97" t="str">
        <f>IF($A227="","",VLOOKUP($A227,'Annex 2 Designated EHV charges'!$A:$O,2,0))</f>
        <v/>
      </c>
      <c r="C227" s="98" t="str">
        <f>IF($A227="","",VLOOKUP($A227,'Annex 2 Designated EHV charges'!$A:$O,3,0))</f>
        <v/>
      </c>
      <c r="D227" s="97" t="str">
        <f>IF($A227="","",VLOOKUP($A227,'Annex 2 Designated EHV charges'!$A:$O,7,0))</f>
        <v/>
      </c>
      <c r="E227" s="102" t="str">
        <f>IFERROR(IF(VLOOKUP($A227,'Annex 2 Designated EHV charges'!$A:$P,9,FALSE)=0,"",VLOOKUP($A227,'Annex 2 Designated EHV charges'!$A:$P,9,FALSE)),"")</f>
        <v/>
      </c>
      <c r="F227" s="103" t="str">
        <f>IFERROR(IF(VLOOKUP($A227,'Annex 2 Designated EHV charges'!$A:$P,10,FALSE)=0,"",VLOOKUP($A227,'Annex 2 Designated EHV charges'!$A:$P,10,FALSE)),"")</f>
        <v/>
      </c>
      <c r="G227" s="104" t="str">
        <f>IFERROR(IF(VLOOKUP($A227,'Annex 2 Designated EHV charges'!$A:$P,11,FALSE)=0,"",VLOOKUP($A227,'Annex 2 Designated EHV charges'!$A:$P,11,FALSE)),"")</f>
        <v/>
      </c>
      <c r="H227" s="104" t="str">
        <f>IFERROR(IF(VLOOKUP($A227,'Annex 2 Designated EHV charges'!$A:$P,12,FALSE)=0,"",VLOOKUP($A227,'Annex 2 Designated EHV charges'!$A:$P,12,FALSE)),"")</f>
        <v/>
      </c>
    </row>
    <row r="228" spans="1:8" x14ac:dyDescent="0.2">
      <c r="A228" s="97" t="str">
        <f t="array" ref="A228">IFERROR(INDEX('Annex 2 Designated EHV charges'!$A$11:$A$58, MATCH(0, IF(ISBLANK('Annex 2 Designated EHV charges'!$A$11:$A$58),1, COUNTIF(A$4:$A227, 'Annex 2 Designated EHV charges'!$A$11:$A$58)), 0)),"")</f>
        <v/>
      </c>
      <c r="B228" s="97" t="str">
        <f>IF($A228="","",VLOOKUP($A228,'Annex 2 Designated EHV charges'!$A:$O,2,0))</f>
        <v/>
      </c>
      <c r="C228" s="98" t="str">
        <f>IF($A228="","",VLOOKUP($A228,'Annex 2 Designated EHV charges'!$A:$O,3,0))</f>
        <v/>
      </c>
      <c r="D228" s="97" t="str">
        <f>IF($A228="","",VLOOKUP($A228,'Annex 2 Designated EHV charges'!$A:$O,7,0))</f>
        <v/>
      </c>
      <c r="E228" s="102" t="str">
        <f>IFERROR(IF(VLOOKUP($A228,'Annex 2 Designated EHV charges'!$A:$P,9,FALSE)=0,"",VLOOKUP($A228,'Annex 2 Designated EHV charges'!$A:$P,9,FALSE)),"")</f>
        <v/>
      </c>
      <c r="F228" s="103" t="str">
        <f>IFERROR(IF(VLOOKUP($A228,'Annex 2 Designated EHV charges'!$A:$P,10,FALSE)=0,"",VLOOKUP($A228,'Annex 2 Designated EHV charges'!$A:$P,10,FALSE)),"")</f>
        <v/>
      </c>
      <c r="G228" s="104" t="str">
        <f>IFERROR(IF(VLOOKUP($A228,'Annex 2 Designated EHV charges'!$A:$P,11,FALSE)=0,"",VLOOKUP($A228,'Annex 2 Designated EHV charges'!$A:$P,11,FALSE)),"")</f>
        <v/>
      </c>
      <c r="H228" s="104" t="str">
        <f>IFERROR(IF(VLOOKUP($A228,'Annex 2 Designated EHV charges'!$A:$P,12,FALSE)=0,"",VLOOKUP($A228,'Annex 2 Designated EHV charges'!$A:$P,12,FALSE)),"")</f>
        <v/>
      </c>
    </row>
    <row r="229" spans="1:8" x14ac:dyDescent="0.2">
      <c r="A229" s="97" t="str">
        <f t="array" ref="A229">IFERROR(INDEX('Annex 2 Designated EHV charges'!$A$11:$A$58, MATCH(0, IF(ISBLANK('Annex 2 Designated EHV charges'!$A$11:$A$58),1, COUNTIF(A$4:$A228, 'Annex 2 Designated EHV charges'!$A$11:$A$58)), 0)),"")</f>
        <v/>
      </c>
      <c r="B229" s="97" t="str">
        <f>IF($A229="","",VLOOKUP($A229,'Annex 2 Designated EHV charges'!$A:$O,2,0))</f>
        <v/>
      </c>
      <c r="C229" s="98" t="str">
        <f>IF($A229="","",VLOOKUP($A229,'Annex 2 Designated EHV charges'!$A:$O,3,0))</f>
        <v/>
      </c>
      <c r="D229" s="97" t="str">
        <f>IF($A229="","",VLOOKUP($A229,'Annex 2 Designated EHV charges'!$A:$O,7,0))</f>
        <v/>
      </c>
      <c r="E229" s="102" t="str">
        <f>IFERROR(IF(VLOOKUP($A229,'Annex 2 Designated EHV charges'!$A:$P,9,FALSE)=0,"",VLOOKUP($A229,'Annex 2 Designated EHV charges'!$A:$P,9,FALSE)),"")</f>
        <v/>
      </c>
      <c r="F229" s="103" t="str">
        <f>IFERROR(IF(VLOOKUP($A229,'Annex 2 Designated EHV charges'!$A:$P,10,FALSE)=0,"",VLOOKUP($A229,'Annex 2 Designated EHV charges'!$A:$P,10,FALSE)),"")</f>
        <v/>
      </c>
      <c r="G229" s="104" t="str">
        <f>IFERROR(IF(VLOOKUP($A229,'Annex 2 Designated EHV charges'!$A:$P,11,FALSE)=0,"",VLOOKUP($A229,'Annex 2 Designated EHV charges'!$A:$P,11,FALSE)),"")</f>
        <v/>
      </c>
      <c r="H229" s="104" t="str">
        <f>IFERROR(IF(VLOOKUP($A229,'Annex 2 Designated EHV charges'!$A:$P,12,FALSE)=0,"",VLOOKUP($A229,'Annex 2 Designated EHV charges'!$A:$P,12,FALSE)),"")</f>
        <v/>
      </c>
    </row>
    <row r="230" spans="1:8" x14ac:dyDescent="0.2">
      <c r="A230" s="97" t="str">
        <f t="array" ref="A230">IFERROR(INDEX('Annex 2 Designated EHV charges'!$A$11:$A$58, MATCH(0, IF(ISBLANK('Annex 2 Designated EHV charges'!$A$11:$A$58),1, COUNTIF(A$4:$A229, 'Annex 2 Designated EHV charges'!$A$11:$A$58)), 0)),"")</f>
        <v/>
      </c>
      <c r="B230" s="97" t="str">
        <f>IF($A230="","",VLOOKUP($A230,'Annex 2 Designated EHV charges'!$A:$O,2,0))</f>
        <v/>
      </c>
      <c r="C230" s="98" t="str">
        <f>IF($A230="","",VLOOKUP($A230,'Annex 2 Designated EHV charges'!$A:$O,3,0))</f>
        <v/>
      </c>
      <c r="D230" s="97" t="str">
        <f>IF($A230="","",VLOOKUP($A230,'Annex 2 Designated EHV charges'!$A:$O,7,0))</f>
        <v/>
      </c>
      <c r="E230" s="102" t="str">
        <f>IFERROR(IF(VLOOKUP($A230,'Annex 2 Designated EHV charges'!$A:$P,9,FALSE)=0,"",VLOOKUP($A230,'Annex 2 Designated EHV charges'!$A:$P,9,FALSE)),"")</f>
        <v/>
      </c>
      <c r="F230" s="103" t="str">
        <f>IFERROR(IF(VLOOKUP($A230,'Annex 2 Designated EHV charges'!$A:$P,10,FALSE)=0,"",VLOOKUP($A230,'Annex 2 Designated EHV charges'!$A:$P,10,FALSE)),"")</f>
        <v/>
      </c>
      <c r="G230" s="104" t="str">
        <f>IFERROR(IF(VLOOKUP($A230,'Annex 2 Designated EHV charges'!$A:$P,11,FALSE)=0,"",VLOOKUP($A230,'Annex 2 Designated EHV charges'!$A:$P,11,FALSE)),"")</f>
        <v/>
      </c>
      <c r="H230" s="104" t="str">
        <f>IFERROR(IF(VLOOKUP($A230,'Annex 2 Designated EHV charges'!$A:$P,12,FALSE)=0,"",VLOOKUP($A230,'Annex 2 Designated EHV charges'!$A:$P,12,FALSE)),"")</f>
        <v/>
      </c>
    </row>
    <row r="231" spans="1:8" x14ac:dyDescent="0.2">
      <c r="A231" s="97" t="str">
        <f t="array" ref="A231">IFERROR(INDEX('Annex 2 Designated EHV charges'!$A$11:$A$58, MATCH(0, IF(ISBLANK('Annex 2 Designated EHV charges'!$A$11:$A$58),1, COUNTIF(A$4:$A230, 'Annex 2 Designated EHV charges'!$A$11:$A$58)), 0)),"")</f>
        <v/>
      </c>
      <c r="B231" s="97" t="str">
        <f>IF($A231="","",VLOOKUP($A231,'Annex 2 Designated EHV charges'!$A:$O,2,0))</f>
        <v/>
      </c>
      <c r="C231" s="98" t="str">
        <f>IF($A231="","",VLOOKUP($A231,'Annex 2 Designated EHV charges'!$A:$O,3,0))</f>
        <v/>
      </c>
      <c r="D231" s="97" t="str">
        <f>IF($A231="","",VLOOKUP($A231,'Annex 2 Designated EHV charges'!$A:$O,7,0))</f>
        <v/>
      </c>
      <c r="E231" s="102" t="str">
        <f>IFERROR(IF(VLOOKUP($A231,'Annex 2 Designated EHV charges'!$A:$P,9,FALSE)=0,"",VLOOKUP($A231,'Annex 2 Designated EHV charges'!$A:$P,9,FALSE)),"")</f>
        <v/>
      </c>
      <c r="F231" s="103" t="str">
        <f>IFERROR(IF(VLOOKUP($A231,'Annex 2 Designated EHV charges'!$A:$P,10,FALSE)=0,"",VLOOKUP($A231,'Annex 2 Designated EHV charges'!$A:$P,10,FALSE)),"")</f>
        <v/>
      </c>
      <c r="G231" s="104" t="str">
        <f>IFERROR(IF(VLOOKUP($A231,'Annex 2 Designated EHV charges'!$A:$P,11,FALSE)=0,"",VLOOKUP($A231,'Annex 2 Designated EHV charges'!$A:$P,11,FALSE)),"")</f>
        <v/>
      </c>
      <c r="H231" s="104" t="str">
        <f>IFERROR(IF(VLOOKUP($A231,'Annex 2 Designated EHV charges'!$A:$P,12,FALSE)=0,"",VLOOKUP($A231,'Annex 2 Designated EHV charges'!$A:$P,12,FALSE)),"")</f>
        <v/>
      </c>
    </row>
    <row r="232" spans="1:8" x14ac:dyDescent="0.2">
      <c r="A232" s="97" t="str">
        <f t="array" ref="A232">IFERROR(INDEX('Annex 2 Designated EHV charges'!$A$11:$A$58, MATCH(0, IF(ISBLANK('Annex 2 Designated EHV charges'!$A$11:$A$58),1, COUNTIF(A$4:$A231, 'Annex 2 Designated EHV charges'!$A$11:$A$58)), 0)),"")</f>
        <v/>
      </c>
      <c r="B232" s="97" t="str">
        <f>IF($A232="","",VLOOKUP($A232,'Annex 2 Designated EHV charges'!$A:$O,2,0))</f>
        <v/>
      </c>
      <c r="C232" s="98" t="str">
        <f>IF($A232="","",VLOOKUP($A232,'Annex 2 Designated EHV charges'!$A:$O,3,0))</f>
        <v/>
      </c>
      <c r="D232" s="97" t="str">
        <f>IF($A232="","",VLOOKUP($A232,'Annex 2 Designated EHV charges'!$A:$O,7,0))</f>
        <v/>
      </c>
      <c r="E232" s="102" t="str">
        <f>IFERROR(IF(VLOOKUP($A232,'Annex 2 Designated EHV charges'!$A:$P,9,FALSE)=0,"",VLOOKUP($A232,'Annex 2 Designated EHV charges'!$A:$P,9,FALSE)),"")</f>
        <v/>
      </c>
      <c r="F232" s="103" t="str">
        <f>IFERROR(IF(VLOOKUP($A232,'Annex 2 Designated EHV charges'!$A:$P,10,FALSE)=0,"",VLOOKUP($A232,'Annex 2 Designated EHV charges'!$A:$P,10,FALSE)),"")</f>
        <v/>
      </c>
      <c r="G232" s="104" t="str">
        <f>IFERROR(IF(VLOOKUP($A232,'Annex 2 Designated EHV charges'!$A:$P,11,FALSE)=0,"",VLOOKUP($A232,'Annex 2 Designated EHV charges'!$A:$P,11,FALSE)),"")</f>
        <v/>
      </c>
      <c r="H232" s="104" t="str">
        <f>IFERROR(IF(VLOOKUP($A232,'Annex 2 Designated EHV charges'!$A:$P,12,FALSE)=0,"",VLOOKUP($A232,'Annex 2 Designated EHV charges'!$A:$P,12,FALSE)),"")</f>
        <v/>
      </c>
    </row>
    <row r="233" spans="1:8" x14ac:dyDescent="0.2">
      <c r="A233" s="97" t="str">
        <f t="array" ref="A233">IFERROR(INDEX('Annex 2 Designated EHV charges'!$A$11:$A$58, MATCH(0, IF(ISBLANK('Annex 2 Designated EHV charges'!$A$11:$A$58),1, COUNTIF(A$4:$A232, 'Annex 2 Designated EHV charges'!$A$11:$A$58)), 0)),"")</f>
        <v/>
      </c>
      <c r="B233" s="97" t="str">
        <f>IF($A233="","",VLOOKUP($A233,'Annex 2 Designated EHV charges'!$A:$O,2,0))</f>
        <v/>
      </c>
      <c r="C233" s="98" t="str">
        <f>IF($A233="","",VLOOKUP($A233,'Annex 2 Designated EHV charges'!$A:$O,3,0))</f>
        <v/>
      </c>
      <c r="D233" s="97" t="str">
        <f>IF($A233="","",VLOOKUP($A233,'Annex 2 Designated EHV charges'!$A:$O,7,0))</f>
        <v/>
      </c>
      <c r="E233" s="102" t="str">
        <f>IFERROR(IF(VLOOKUP($A233,'Annex 2 Designated EHV charges'!$A:$P,9,FALSE)=0,"",VLOOKUP($A233,'Annex 2 Designated EHV charges'!$A:$P,9,FALSE)),"")</f>
        <v/>
      </c>
      <c r="F233" s="103" t="str">
        <f>IFERROR(IF(VLOOKUP($A233,'Annex 2 Designated EHV charges'!$A:$P,10,FALSE)=0,"",VLOOKUP($A233,'Annex 2 Designated EHV charges'!$A:$P,10,FALSE)),"")</f>
        <v/>
      </c>
      <c r="G233" s="104" t="str">
        <f>IFERROR(IF(VLOOKUP($A233,'Annex 2 Designated EHV charges'!$A:$P,11,FALSE)=0,"",VLOOKUP($A233,'Annex 2 Designated EHV charges'!$A:$P,11,FALSE)),"")</f>
        <v/>
      </c>
      <c r="H233" s="104" t="str">
        <f>IFERROR(IF(VLOOKUP($A233,'Annex 2 Designated EHV charges'!$A:$P,12,FALSE)=0,"",VLOOKUP($A233,'Annex 2 Designated EHV charges'!$A:$P,12,FALSE)),"")</f>
        <v/>
      </c>
    </row>
    <row r="234" spans="1:8" x14ac:dyDescent="0.2">
      <c r="A234" s="97" t="str">
        <f t="array" ref="A234">IFERROR(INDEX('Annex 2 Designated EHV charges'!$A$11:$A$58, MATCH(0, IF(ISBLANK('Annex 2 Designated EHV charges'!$A$11:$A$58),1, COUNTIF(A$4:$A233, 'Annex 2 Designated EHV charges'!$A$11:$A$58)), 0)),"")</f>
        <v/>
      </c>
      <c r="B234" s="97" t="str">
        <f>IF($A234="","",VLOOKUP($A234,'Annex 2 Designated EHV charges'!$A:$O,2,0))</f>
        <v/>
      </c>
      <c r="C234" s="98" t="str">
        <f>IF($A234="","",VLOOKUP($A234,'Annex 2 Designated EHV charges'!$A:$O,3,0))</f>
        <v/>
      </c>
      <c r="D234" s="97" t="str">
        <f>IF($A234="","",VLOOKUP($A234,'Annex 2 Designated EHV charges'!$A:$O,7,0))</f>
        <v/>
      </c>
      <c r="E234" s="102" t="str">
        <f>IFERROR(IF(VLOOKUP($A234,'Annex 2 Designated EHV charges'!$A:$P,9,FALSE)=0,"",VLOOKUP($A234,'Annex 2 Designated EHV charges'!$A:$P,9,FALSE)),"")</f>
        <v/>
      </c>
      <c r="F234" s="103" t="str">
        <f>IFERROR(IF(VLOOKUP($A234,'Annex 2 Designated EHV charges'!$A:$P,10,FALSE)=0,"",VLOOKUP($A234,'Annex 2 Designated EHV charges'!$A:$P,10,FALSE)),"")</f>
        <v/>
      </c>
      <c r="G234" s="104" t="str">
        <f>IFERROR(IF(VLOOKUP($A234,'Annex 2 Designated EHV charges'!$A:$P,11,FALSE)=0,"",VLOOKUP($A234,'Annex 2 Designated EHV charges'!$A:$P,11,FALSE)),"")</f>
        <v/>
      </c>
      <c r="H234" s="104" t="str">
        <f>IFERROR(IF(VLOOKUP($A234,'Annex 2 Designated EHV charges'!$A:$P,12,FALSE)=0,"",VLOOKUP($A234,'Annex 2 Designated EHV charges'!$A:$P,12,FALSE)),"")</f>
        <v/>
      </c>
    </row>
    <row r="235" spans="1:8" x14ac:dyDescent="0.2">
      <c r="A235" s="97" t="str">
        <f t="array" ref="A235">IFERROR(INDEX('Annex 2 Designated EHV charges'!$A$11:$A$58, MATCH(0, IF(ISBLANK('Annex 2 Designated EHV charges'!$A$11:$A$58),1, COUNTIF(A$4:$A234, 'Annex 2 Designated EHV charges'!$A$11:$A$58)), 0)),"")</f>
        <v/>
      </c>
      <c r="B235" s="97" t="str">
        <f>IF($A235="","",VLOOKUP($A235,'Annex 2 Designated EHV charges'!$A:$O,2,0))</f>
        <v/>
      </c>
      <c r="C235" s="98" t="str">
        <f>IF($A235="","",VLOOKUP($A235,'Annex 2 Designated EHV charges'!$A:$O,3,0))</f>
        <v/>
      </c>
      <c r="D235" s="97" t="str">
        <f>IF($A235="","",VLOOKUP($A235,'Annex 2 Designated EHV charges'!$A:$O,7,0))</f>
        <v/>
      </c>
      <c r="E235" s="102" t="str">
        <f>IFERROR(IF(VLOOKUP($A235,'Annex 2 Designated EHV charges'!$A:$P,9,FALSE)=0,"",VLOOKUP($A235,'Annex 2 Designated EHV charges'!$A:$P,9,FALSE)),"")</f>
        <v/>
      </c>
      <c r="F235" s="103" t="str">
        <f>IFERROR(IF(VLOOKUP($A235,'Annex 2 Designated EHV charges'!$A:$P,10,FALSE)=0,"",VLOOKUP($A235,'Annex 2 Designated EHV charges'!$A:$P,10,FALSE)),"")</f>
        <v/>
      </c>
      <c r="G235" s="104" t="str">
        <f>IFERROR(IF(VLOOKUP($A235,'Annex 2 Designated EHV charges'!$A:$P,11,FALSE)=0,"",VLOOKUP($A235,'Annex 2 Designated EHV charges'!$A:$P,11,FALSE)),"")</f>
        <v/>
      </c>
      <c r="H235" s="104" t="str">
        <f>IFERROR(IF(VLOOKUP($A235,'Annex 2 Designated EHV charges'!$A:$P,12,FALSE)=0,"",VLOOKUP($A235,'Annex 2 Designated EHV charges'!$A:$P,12,FALSE)),"")</f>
        <v/>
      </c>
    </row>
    <row r="236" spans="1:8" x14ac:dyDescent="0.2">
      <c r="A236" s="97" t="str">
        <f t="array" ref="A236">IFERROR(INDEX('Annex 2 Designated EHV charges'!$A$11:$A$58, MATCH(0, IF(ISBLANK('Annex 2 Designated EHV charges'!$A$11:$A$58),1, COUNTIF(A$4:$A235, 'Annex 2 Designated EHV charges'!$A$11:$A$58)), 0)),"")</f>
        <v/>
      </c>
      <c r="B236" s="97" t="str">
        <f>IF($A236="","",VLOOKUP($A236,'Annex 2 Designated EHV charges'!$A:$O,2,0))</f>
        <v/>
      </c>
      <c r="C236" s="98" t="str">
        <f>IF($A236="","",VLOOKUP($A236,'Annex 2 Designated EHV charges'!$A:$O,3,0))</f>
        <v/>
      </c>
      <c r="D236" s="97" t="str">
        <f>IF($A236="","",VLOOKUP($A236,'Annex 2 Designated EHV charges'!$A:$O,7,0))</f>
        <v/>
      </c>
      <c r="E236" s="102" t="str">
        <f>IFERROR(IF(VLOOKUP($A236,'Annex 2 Designated EHV charges'!$A:$P,9,FALSE)=0,"",VLOOKUP($A236,'Annex 2 Designated EHV charges'!$A:$P,9,FALSE)),"")</f>
        <v/>
      </c>
      <c r="F236" s="103" t="str">
        <f>IFERROR(IF(VLOOKUP($A236,'Annex 2 Designated EHV charges'!$A:$P,10,FALSE)=0,"",VLOOKUP($A236,'Annex 2 Designated EHV charges'!$A:$P,10,FALSE)),"")</f>
        <v/>
      </c>
      <c r="G236" s="104" t="str">
        <f>IFERROR(IF(VLOOKUP($A236,'Annex 2 Designated EHV charges'!$A:$P,11,FALSE)=0,"",VLOOKUP($A236,'Annex 2 Designated EHV charges'!$A:$P,11,FALSE)),"")</f>
        <v/>
      </c>
      <c r="H236" s="104" t="str">
        <f>IFERROR(IF(VLOOKUP($A236,'Annex 2 Designated EHV charges'!$A:$P,12,FALSE)=0,"",VLOOKUP($A236,'Annex 2 Designated EHV charges'!$A:$P,12,FALSE)),"")</f>
        <v/>
      </c>
    </row>
    <row r="237" spans="1:8" x14ac:dyDescent="0.2">
      <c r="A237" s="97" t="str">
        <f t="array" ref="A237">IFERROR(INDEX('Annex 2 Designated EHV charges'!$A$11:$A$58, MATCH(0, IF(ISBLANK('Annex 2 Designated EHV charges'!$A$11:$A$58),1, COUNTIF(A$4:$A236, 'Annex 2 Designated EHV charges'!$A$11:$A$58)), 0)),"")</f>
        <v/>
      </c>
      <c r="B237" s="97" t="str">
        <f>IF($A237="","",VLOOKUP($A237,'Annex 2 Designated EHV charges'!$A:$O,2,0))</f>
        <v/>
      </c>
      <c r="C237" s="98" t="str">
        <f>IF($A237="","",VLOOKUP($A237,'Annex 2 Designated EHV charges'!$A:$O,3,0))</f>
        <v/>
      </c>
      <c r="D237" s="97" t="str">
        <f>IF($A237="","",VLOOKUP($A237,'Annex 2 Designated EHV charges'!$A:$O,7,0))</f>
        <v/>
      </c>
      <c r="E237" s="102" t="str">
        <f>IFERROR(IF(VLOOKUP($A237,'Annex 2 Designated EHV charges'!$A:$P,9,FALSE)=0,"",VLOOKUP($A237,'Annex 2 Designated EHV charges'!$A:$P,9,FALSE)),"")</f>
        <v/>
      </c>
      <c r="F237" s="103" t="str">
        <f>IFERROR(IF(VLOOKUP($A237,'Annex 2 Designated EHV charges'!$A:$P,10,FALSE)=0,"",VLOOKUP($A237,'Annex 2 Designated EHV charges'!$A:$P,10,FALSE)),"")</f>
        <v/>
      </c>
      <c r="G237" s="104" t="str">
        <f>IFERROR(IF(VLOOKUP($A237,'Annex 2 Designated EHV charges'!$A:$P,11,FALSE)=0,"",VLOOKUP($A237,'Annex 2 Designated EHV charges'!$A:$P,11,FALSE)),"")</f>
        <v/>
      </c>
      <c r="H237" s="104" t="str">
        <f>IFERROR(IF(VLOOKUP($A237,'Annex 2 Designated EHV charges'!$A:$P,12,FALSE)=0,"",VLOOKUP($A237,'Annex 2 Designated EHV charges'!$A:$P,12,FALSE)),"")</f>
        <v/>
      </c>
    </row>
    <row r="238" spans="1:8" x14ac:dyDescent="0.2">
      <c r="A238" s="97" t="str">
        <f t="array" ref="A238">IFERROR(INDEX('Annex 2 Designated EHV charges'!$A$11:$A$58, MATCH(0, IF(ISBLANK('Annex 2 Designated EHV charges'!$A$11:$A$58),1, COUNTIF(A$4:$A237, 'Annex 2 Designated EHV charges'!$A$11:$A$58)), 0)),"")</f>
        <v/>
      </c>
      <c r="B238" s="97" t="str">
        <f>IF($A238="","",VLOOKUP($A238,'Annex 2 Designated EHV charges'!$A:$O,2,0))</f>
        <v/>
      </c>
      <c r="C238" s="98" t="str">
        <f>IF($A238="","",VLOOKUP($A238,'Annex 2 Designated EHV charges'!$A:$O,3,0))</f>
        <v/>
      </c>
      <c r="D238" s="97" t="str">
        <f>IF($A238="","",VLOOKUP($A238,'Annex 2 Designated EHV charges'!$A:$O,7,0))</f>
        <v/>
      </c>
      <c r="E238" s="102" t="str">
        <f>IFERROR(IF(VLOOKUP($A238,'Annex 2 Designated EHV charges'!$A:$P,9,FALSE)=0,"",VLOOKUP($A238,'Annex 2 Designated EHV charges'!$A:$P,9,FALSE)),"")</f>
        <v/>
      </c>
      <c r="F238" s="103" t="str">
        <f>IFERROR(IF(VLOOKUP($A238,'Annex 2 Designated EHV charges'!$A:$P,10,FALSE)=0,"",VLOOKUP($A238,'Annex 2 Designated EHV charges'!$A:$P,10,FALSE)),"")</f>
        <v/>
      </c>
      <c r="G238" s="104" t="str">
        <f>IFERROR(IF(VLOOKUP($A238,'Annex 2 Designated EHV charges'!$A:$P,11,FALSE)=0,"",VLOOKUP($A238,'Annex 2 Designated EHV charges'!$A:$P,11,FALSE)),"")</f>
        <v/>
      </c>
      <c r="H238" s="104" t="str">
        <f>IFERROR(IF(VLOOKUP($A238,'Annex 2 Designated EHV charges'!$A:$P,12,FALSE)=0,"",VLOOKUP($A238,'Annex 2 Designated EHV charges'!$A:$P,12,FALSE)),"")</f>
        <v/>
      </c>
    </row>
    <row r="239" spans="1:8" x14ac:dyDescent="0.2">
      <c r="A239" s="97" t="str">
        <f t="array" ref="A239">IFERROR(INDEX('Annex 2 Designated EHV charges'!$A$11:$A$58, MATCH(0, IF(ISBLANK('Annex 2 Designated EHV charges'!$A$11:$A$58),1, COUNTIF(A$4:$A238, 'Annex 2 Designated EHV charges'!$A$11:$A$58)), 0)),"")</f>
        <v/>
      </c>
      <c r="B239" s="97" t="str">
        <f>IF($A239="","",VLOOKUP($A239,'Annex 2 Designated EHV charges'!$A:$O,2,0))</f>
        <v/>
      </c>
      <c r="C239" s="98" t="str">
        <f>IF($A239="","",VLOOKUP($A239,'Annex 2 Designated EHV charges'!$A:$O,3,0))</f>
        <v/>
      </c>
      <c r="D239" s="97" t="str">
        <f>IF($A239="","",VLOOKUP($A239,'Annex 2 Designated EHV charges'!$A:$O,7,0))</f>
        <v/>
      </c>
      <c r="E239" s="102" t="str">
        <f>IFERROR(IF(VLOOKUP($A239,'Annex 2 Designated EHV charges'!$A:$P,9,FALSE)=0,"",VLOOKUP($A239,'Annex 2 Designated EHV charges'!$A:$P,9,FALSE)),"")</f>
        <v/>
      </c>
      <c r="F239" s="103" t="str">
        <f>IFERROR(IF(VLOOKUP($A239,'Annex 2 Designated EHV charges'!$A:$P,10,FALSE)=0,"",VLOOKUP($A239,'Annex 2 Designated EHV charges'!$A:$P,10,FALSE)),"")</f>
        <v/>
      </c>
      <c r="G239" s="104" t="str">
        <f>IFERROR(IF(VLOOKUP($A239,'Annex 2 Designated EHV charges'!$A:$P,11,FALSE)=0,"",VLOOKUP($A239,'Annex 2 Designated EHV charges'!$A:$P,11,FALSE)),"")</f>
        <v/>
      </c>
      <c r="H239" s="104" t="str">
        <f>IFERROR(IF(VLOOKUP($A239,'Annex 2 Designated EHV charges'!$A:$P,12,FALSE)=0,"",VLOOKUP($A239,'Annex 2 Designated EHV charges'!$A:$P,12,FALSE)),"")</f>
        <v/>
      </c>
    </row>
    <row r="240" spans="1:8" x14ac:dyDescent="0.2">
      <c r="A240" s="97" t="str">
        <f t="array" ref="A240">IFERROR(INDEX('Annex 2 Designated EHV charges'!$A$11:$A$58, MATCH(0, IF(ISBLANK('Annex 2 Designated EHV charges'!$A$11:$A$58),1, COUNTIF(A$4:$A239, 'Annex 2 Designated EHV charges'!$A$11:$A$58)), 0)),"")</f>
        <v/>
      </c>
      <c r="B240" s="97" t="str">
        <f>IF($A240="","",VLOOKUP($A240,'Annex 2 Designated EHV charges'!$A:$O,2,0))</f>
        <v/>
      </c>
      <c r="C240" s="98" t="str">
        <f>IF($A240="","",VLOOKUP($A240,'Annex 2 Designated EHV charges'!$A:$O,3,0))</f>
        <v/>
      </c>
      <c r="D240" s="97" t="str">
        <f>IF($A240="","",VLOOKUP($A240,'Annex 2 Designated EHV charges'!$A:$O,7,0))</f>
        <v/>
      </c>
      <c r="E240" s="102" t="str">
        <f>IFERROR(IF(VLOOKUP($A240,'Annex 2 Designated EHV charges'!$A:$P,9,FALSE)=0,"",VLOOKUP($A240,'Annex 2 Designated EHV charges'!$A:$P,9,FALSE)),"")</f>
        <v/>
      </c>
      <c r="F240" s="103" t="str">
        <f>IFERROR(IF(VLOOKUP($A240,'Annex 2 Designated EHV charges'!$A:$P,10,FALSE)=0,"",VLOOKUP($A240,'Annex 2 Designated EHV charges'!$A:$P,10,FALSE)),"")</f>
        <v/>
      </c>
      <c r="G240" s="104" t="str">
        <f>IFERROR(IF(VLOOKUP($A240,'Annex 2 Designated EHV charges'!$A:$P,11,FALSE)=0,"",VLOOKUP($A240,'Annex 2 Designated EHV charges'!$A:$P,11,FALSE)),"")</f>
        <v/>
      </c>
      <c r="H240" s="104" t="str">
        <f>IFERROR(IF(VLOOKUP($A240,'Annex 2 Designated EHV charges'!$A:$P,12,FALSE)=0,"",VLOOKUP($A240,'Annex 2 Designated EHV charges'!$A:$P,12,FALSE)),"")</f>
        <v/>
      </c>
    </row>
    <row r="241" spans="1:8" x14ac:dyDescent="0.2">
      <c r="A241" s="97" t="str">
        <f t="array" ref="A241">IFERROR(INDEX('Annex 2 Designated EHV charges'!$A$11:$A$58, MATCH(0, IF(ISBLANK('Annex 2 Designated EHV charges'!$A$11:$A$58),1, COUNTIF(A$4:$A240, 'Annex 2 Designated EHV charges'!$A$11:$A$58)), 0)),"")</f>
        <v/>
      </c>
      <c r="B241" s="97" t="str">
        <f>IF($A241="","",VLOOKUP($A241,'Annex 2 Designated EHV charges'!$A:$O,2,0))</f>
        <v/>
      </c>
      <c r="C241" s="98" t="str">
        <f>IF($A241="","",VLOOKUP($A241,'Annex 2 Designated EHV charges'!$A:$O,3,0))</f>
        <v/>
      </c>
      <c r="D241" s="97" t="str">
        <f>IF($A241="","",VLOOKUP($A241,'Annex 2 Designated EHV charges'!$A:$O,7,0))</f>
        <v/>
      </c>
      <c r="E241" s="102" t="str">
        <f>IFERROR(IF(VLOOKUP($A241,'Annex 2 Designated EHV charges'!$A:$P,9,FALSE)=0,"",VLOOKUP($A241,'Annex 2 Designated EHV charges'!$A:$P,9,FALSE)),"")</f>
        <v/>
      </c>
      <c r="F241" s="103" t="str">
        <f>IFERROR(IF(VLOOKUP($A241,'Annex 2 Designated EHV charges'!$A:$P,10,FALSE)=0,"",VLOOKUP($A241,'Annex 2 Designated EHV charges'!$A:$P,10,FALSE)),"")</f>
        <v/>
      </c>
      <c r="G241" s="104" t="str">
        <f>IFERROR(IF(VLOOKUP($A241,'Annex 2 Designated EHV charges'!$A:$P,11,FALSE)=0,"",VLOOKUP($A241,'Annex 2 Designated EHV charges'!$A:$P,11,FALSE)),"")</f>
        <v/>
      </c>
      <c r="H241" s="104" t="str">
        <f>IFERROR(IF(VLOOKUP($A241,'Annex 2 Designated EHV charges'!$A:$P,12,FALSE)=0,"",VLOOKUP($A241,'Annex 2 Designated EHV charges'!$A:$P,12,FALSE)),"")</f>
        <v/>
      </c>
    </row>
    <row r="242" spans="1:8" x14ac:dyDescent="0.2">
      <c r="A242" s="97" t="str">
        <f t="array" ref="A242">IFERROR(INDEX('Annex 2 Designated EHV charges'!$A$11:$A$58, MATCH(0, IF(ISBLANK('Annex 2 Designated EHV charges'!$A$11:$A$58),1, COUNTIF(A$4:$A241, 'Annex 2 Designated EHV charges'!$A$11:$A$58)), 0)),"")</f>
        <v/>
      </c>
      <c r="B242" s="97" t="str">
        <f>IF($A242="","",VLOOKUP($A242,'Annex 2 Designated EHV charges'!$A:$O,2,0))</f>
        <v/>
      </c>
      <c r="C242" s="98" t="str">
        <f>IF($A242="","",VLOOKUP($A242,'Annex 2 Designated EHV charges'!$A:$O,3,0))</f>
        <v/>
      </c>
      <c r="D242" s="97" t="str">
        <f>IF($A242="","",VLOOKUP($A242,'Annex 2 Designated EHV charges'!$A:$O,7,0))</f>
        <v/>
      </c>
      <c r="E242" s="102" t="str">
        <f>IFERROR(IF(VLOOKUP($A242,'Annex 2 Designated EHV charges'!$A:$P,9,FALSE)=0,"",VLOOKUP($A242,'Annex 2 Designated EHV charges'!$A:$P,9,FALSE)),"")</f>
        <v/>
      </c>
      <c r="F242" s="103" t="str">
        <f>IFERROR(IF(VLOOKUP($A242,'Annex 2 Designated EHV charges'!$A:$P,10,FALSE)=0,"",VLOOKUP($A242,'Annex 2 Designated EHV charges'!$A:$P,10,FALSE)),"")</f>
        <v/>
      </c>
      <c r="G242" s="104" t="str">
        <f>IFERROR(IF(VLOOKUP($A242,'Annex 2 Designated EHV charges'!$A:$P,11,FALSE)=0,"",VLOOKUP($A242,'Annex 2 Designated EHV charges'!$A:$P,11,FALSE)),"")</f>
        <v/>
      </c>
      <c r="H242" s="104" t="str">
        <f>IFERROR(IF(VLOOKUP($A242,'Annex 2 Designated EHV charges'!$A:$P,12,FALSE)=0,"",VLOOKUP($A242,'Annex 2 Designated EHV charges'!$A:$P,12,FALSE)),"")</f>
        <v/>
      </c>
    </row>
    <row r="243" spans="1:8" x14ac:dyDescent="0.2">
      <c r="A243" s="97" t="str">
        <f t="array" ref="A243">IFERROR(INDEX('Annex 2 Designated EHV charges'!$A$11:$A$58, MATCH(0, IF(ISBLANK('Annex 2 Designated EHV charges'!$A$11:$A$58),1, COUNTIF(A$4:$A242, 'Annex 2 Designated EHV charges'!$A$11:$A$58)), 0)),"")</f>
        <v/>
      </c>
      <c r="B243" s="97" t="str">
        <f>IF($A243="","",VLOOKUP($A243,'Annex 2 Designated EHV charges'!$A:$O,2,0))</f>
        <v/>
      </c>
      <c r="C243" s="98" t="str">
        <f>IF($A243="","",VLOOKUP($A243,'Annex 2 Designated EHV charges'!$A:$O,3,0))</f>
        <v/>
      </c>
      <c r="D243" s="97" t="str">
        <f>IF($A243="","",VLOOKUP($A243,'Annex 2 Designated EHV charges'!$A:$O,7,0))</f>
        <v/>
      </c>
      <c r="E243" s="102" t="str">
        <f>IFERROR(IF(VLOOKUP($A243,'Annex 2 Designated EHV charges'!$A:$P,9,FALSE)=0,"",VLOOKUP($A243,'Annex 2 Designated EHV charges'!$A:$P,9,FALSE)),"")</f>
        <v/>
      </c>
      <c r="F243" s="103" t="str">
        <f>IFERROR(IF(VLOOKUP($A243,'Annex 2 Designated EHV charges'!$A:$P,10,FALSE)=0,"",VLOOKUP($A243,'Annex 2 Designated EHV charges'!$A:$P,10,FALSE)),"")</f>
        <v/>
      </c>
      <c r="G243" s="104" t="str">
        <f>IFERROR(IF(VLOOKUP($A243,'Annex 2 Designated EHV charges'!$A:$P,11,FALSE)=0,"",VLOOKUP($A243,'Annex 2 Designated EHV charges'!$A:$P,11,FALSE)),"")</f>
        <v/>
      </c>
      <c r="H243" s="104" t="str">
        <f>IFERROR(IF(VLOOKUP($A243,'Annex 2 Designated EHV charges'!$A:$P,12,FALSE)=0,"",VLOOKUP($A243,'Annex 2 Designated EHV charges'!$A:$P,12,FALSE)),"")</f>
        <v/>
      </c>
    </row>
    <row r="244" spans="1:8" x14ac:dyDescent="0.2">
      <c r="A244" s="97" t="str">
        <f t="array" ref="A244">IFERROR(INDEX('Annex 2 Designated EHV charges'!$A$11:$A$58, MATCH(0, IF(ISBLANK('Annex 2 Designated EHV charges'!$A$11:$A$58),1, COUNTIF(A$4:$A243, 'Annex 2 Designated EHV charges'!$A$11:$A$58)), 0)),"")</f>
        <v/>
      </c>
      <c r="B244" s="97" t="str">
        <f>IF($A244="","",VLOOKUP($A244,'Annex 2 Designated EHV charges'!$A:$O,2,0))</f>
        <v/>
      </c>
      <c r="C244" s="98" t="str">
        <f>IF($A244="","",VLOOKUP($A244,'Annex 2 Designated EHV charges'!$A:$O,3,0))</f>
        <v/>
      </c>
      <c r="D244" s="97" t="str">
        <f>IF($A244="","",VLOOKUP($A244,'Annex 2 Designated EHV charges'!$A:$O,7,0))</f>
        <v/>
      </c>
      <c r="E244" s="102" t="str">
        <f>IFERROR(IF(VLOOKUP($A244,'Annex 2 Designated EHV charges'!$A:$P,9,FALSE)=0,"",VLOOKUP($A244,'Annex 2 Designated EHV charges'!$A:$P,9,FALSE)),"")</f>
        <v/>
      </c>
      <c r="F244" s="103" t="str">
        <f>IFERROR(IF(VLOOKUP($A244,'Annex 2 Designated EHV charges'!$A:$P,10,FALSE)=0,"",VLOOKUP($A244,'Annex 2 Designated EHV charges'!$A:$P,10,FALSE)),"")</f>
        <v/>
      </c>
      <c r="G244" s="104" t="str">
        <f>IFERROR(IF(VLOOKUP($A244,'Annex 2 Designated EHV charges'!$A:$P,11,FALSE)=0,"",VLOOKUP($A244,'Annex 2 Designated EHV charges'!$A:$P,11,FALSE)),"")</f>
        <v/>
      </c>
      <c r="H244" s="104" t="str">
        <f>IFERROR(IF(VLOOKUP($A244,'Annex 2 Designated EHV charges'!$A:$P,12,FALSE)=0,"",VLOOKUP($A244,'Annex 2 Designated EHV charges'!$A:$P,12,FALSE)),"")</f>
        <v/>
      </c>
    </row>
    <row r="245" spans="1:8" x14ac:dyDescent="0.2">
      <c r="A245" s="97" t="str">
        <f t="array" ref="A245">IFERROR(INDEX('Annex 2 Designated EHV charges'!$A$11:$A$58, MATCH(0, IF(ISBLANK('Annex 2 Designated EHV charges'!$A$11:$A$58),1, COUNTIF(A$4:$A244, 'Annex 2 Designated EHV charges'!$A$11:$A$58)), 0)),"")</f>
        <v/>
      </c>
      <c r="B245" s="97" t="str">
        <f>IF($A245="","",VLOOKUP($A245,'Annex 2 Designated EHV charges'!$A:$O,2,0))</f>
        <v/>
      </c>
      <c r="C245" s="98" t="str">
        <f>IF($A245="","",VLOOKUP($A245,'Annex 2 Designated EHV charges'!$A:$O,3,0))</f>
        <v/>
      </c>
      <c r="D245" s="97" t="str">
        <f>IF($A245="","",VLOOKUP($A245,'Annex 2 Designated EHV charges'!$A:$O,7,0))</f>
        <v/>
      </c>
      <c r="E245" s="102" t="str">
        <f>IFERROR(IF(VLOOKUP($A245,'Annex 2 Designated EHV charges'!$A:$P,9,FALSE)=0,"",VLOOKUP($A245,'Annex 2 Designated EHV charges'!$A:$P,9,FALSE)),"")</f>
        <v/>
      </c>
      <c r="F245" s="103" t="str">
        <f>IFERROR(IF(VLOOKUP($A245,'Annex 2 Designated EHV charges'!$A:$P,10,FALSE)=0,"",VLOOKUP($A245,'Annex 2 Designated EHV charges'!$A:$P,10,FALSE)),"")</f>
        <v/>
      </c>
      <c r="G245" s="104" t="str">
        <f>IFERROR(IF(VLOOKUP($A245,'Annex 2 Designated EHV charges'!$A:$P,11,FALSE)=0,"",VLOOKUP($A245,'Annex 2 Designated EHV charges'!$A:$P,11,FALSE)),"")</f>
        <v/>
      </c>
      <c r="H245" s="104" t="str">
        <f>IFERROR(IF(VLOOKUP($A245,'Annex 2 Designated EHV charges'!$A:$P,12,FALSE)=0,"",VLOOKUP($A245,'Annex 2 Designated EHV charges'!$A:$P,12,FALSE)),"")</f>
        <v/>
      </c>
    </row>
    <row r="246" spans="1:8" x14ac:dyDescent="0.2">
      <c r="A246" s="97" t="str">
        <f t="array" ref="A246">IFERROR(INDEX('Annex 2 Designated EHV charges'!$A$11:$A$58, MATCH(0, IF(ISBLANK('Annex 2 Designated EHV charges'!$A$11:$A$58),1, COUNTIF(A$4:$A245, 'Annex 2 Designated EHV charges'!$A$11:$A$58)), 0)),"")</f>
        <v/>
      </c>
      <c r="B246" s="97" t="str">
        <f>IF($A246="","",VLOOKUP($A246,'Annex 2 Designated EHV charges'!$A:$O,2,0))</f>
        <v/>
      </c>
      <c r="C246" s="98" t="str">
        <f>IF($A246="","",VLOOKUP($A246,'Annex 2 Designated EHV charges'!$A:$O,3,0))</f>
        <v/>
      </c>
      <c r="D246" s="97" t="str">
        <f>IF($A246="","",VLOOKUP($A246,'Annex 2 Designated EHV charges'!$A:$O,7,0))</f>
        <v/>
      </c>
      <c r="E246" s="102" t="str">
        <f>IFERROR(IF(VLOOKUP($A246,'Annex 2 Designated EHV charges'!$A:$P,9,FALSE)=0,"",VLOOKUP($A246,'Annex 2 Designated EHV charges'!$A:$P,9,FALSE)),"")</f>
        <v/>
      </c>
      <c r="F246" s="103" t="str">
        <f>IFERROR(IF(VLOOKUP($A246,'Annex 2 Designated EHV charges'!$A:$P,10,FALSE)=0,"",VLOOKUP($A246,'Annex 2 Designated EHV charges'!$A:$P,10,FALSE)),"")</f>
        <v/>
      </c>
      <c r="G246" s="104" t="str">
        <f>IFERROR(IF(VLOOKUP($A246,'Annex 2 Designated EHV charges'!$A:$P,11,FALSE)=0,"",VLOOKUP($A246,'Annex 2 Designated EHV charges'!$A:$P,11,FALSE)),"")</f>
        <v/>
      </c>
      <c r="H246" s="104" t="str">
        <f>IFERROR(IF(VLOOKUP($A246,'Annex 2 Designated EHV charges'!$A:$P,12,FALSE)=0,"",VLOOKUP($A246,'Annex 2 Designated EHV charges'!$A:$P,12,FALSE)),"")</f>
        <v/>
      </c>
    </row>
    <row r="247" spans="1:8" x14ac:dyDescent="0.2">
      <c r="A247" s="97" t="str">
        <f t="array" ref="A247">IFERROR(INDEX('Annex 2 Designated EHV charges'!$A$11:$A$58, MATCH(0, IF(ISBLANK('Annex 2 Designated EHV charges'!$A$11:$A$58),1, COUNTIF(A$4:$A246, 'Annex 2 Designated EHV charges'!$A$11:$A$58)), 0)),"")</f>
        <v/>
      </c>
      <c r="B247" s="97" t="str">
        <f>IF($A247="","",VLOOKUP($A247,'Annex 2 Designated EHV charges'!$A:$O,2,0))</f>
        <v/>
      </c>
      <c r="C247" s="98" t="str">
        <f>IF($A247="","",VLOOKUP($A247,'Annex 2 Designated EHV charges'!$A:$O,3,0))</f>
        <v/>
      </c>
      <c r="D247" s="97" t="str">
        <f>IF($A247="","",VLOOKUP($A247,'Annex 2 Designated EHV charges'!$A:$O,7,0))</f>
        <v/>
      </c>
      <c r="E247" s="102" t="str">
        <f>IFERROR(IF(VLOOKUP($A247,'Annex 2 Designated EHV charges'!$A:$P,9,FALSE)=0,"",VLOOKUP($A247,'Annex 2 Designated EHV charges'!$A:$P,9,FALSE)),"")</f>
        <v/>
      </c>
      <c r="F247" s="103" t="str">
        <f>IFERROR(IF(VLOOKUP($A247,'Annex 2 Designated EHV charges'!$A:$P,10,FALSE)=0,"",VLOOKUP($A247,'Annex 2 Designated EHV charges'!$A:$P,10,FALSE)),"")</f>
        <v/>
      </c>
      <c r="G247" s="104" t="str">
        <f>IFERROR(IF(VLOOKUP($A247,'Annex 2 Designated EHV charges'!$A:$P,11,FALSE)=0,"",VLOOKUP($A247,'Annex 2 Designated EHV charges'!$A:$P,11,FALSE)),"")</f>
        <v/>
      </c>
      <c r="H247" s="104" t="str">
        <f>IFERROR(IF(VLOOKUP($A247,'Annex 2 Designated EHV charges'!$A:$P,12,FALSE)=0,"",VLOOKUP($A247,'Annex 2 Designated EHV charges'!$A:$P,12,FALSE)),"")</f>
        <v/>
      </c>
    </row>
    <row r="248" spans="1:8" x14ac:dyDescent="0.2">
      <c r="A248" s="97" t="str">
        <f t="array" ref="A248">IFERROR(INDEX('Annex 2 Designated EHV charges'!$A$11:$A$58, MATCH(0, IF(ISBLANK('Annex 2 Designated EHV charges'!$A$11:$A$58),1, COUNTIF(A$4:$A247, 'Annex 2 Designated EHV charges'!$A$11:$A$58)), 0)),"")</f>
        <v/>
      </c>
      <c r="B248" s="97" t="str">
        <f>IF($A248="","",VLOOKUP($A248,'Annex 2 Designated EHV charges'!$A:$O,2,0))</f>
        <v/>
      </c>
      <c r="C248" s="98" t="str">
        <f>IF($A248="","",VLOOKUP($A248,'Annex 2 Designated EHV charges'!$A:$O,3,0))</f>
        <v/>
      </c>
      <c r="D248" s="97" t="str">
        <f>IF($A248="","",VLOOKUP($A248,'Annex 2 Designated EHV charges'!$A:$O,7,0))</f>
        <v/>
      </c>
      <c r="E248" s="102" t="str">
        <f>IFERROR(IF(VLOOKUP($A248,'Annex 2 Designated EHV charges'!$A:$P,9,FALSE)=0,"",VLOOKUP($A248,'Annex 2 Designated EHV charges'!$A:$P,9,FALSE)),"")</f>
        <v/>
      </c>
      <c r="F248" s="103" t="str">
        <f>IFERROR(IF(VLOOKUP($A248,'Annex 2 Designated EHV charges'!$A:$P,10,FALSE)=0,"",VLOOKUP($A248,'Annex 2 Designated EHV charges'!$A:$P,10,FALSE)),"")</f>
        <v/>
      </c>
      <c r="G248" s="104" t="str">
        <f>IFERROR(IF(VLOOKUP($A248,'Annex 2 Designated EHV charges'!$A:$P,11,FALSE)=0,"",VLOOKUP($A248,'Annex 2 Designated EHV charges'!$A:$P,11,FALSE)),"")</f>
        <v/>
      </c>
      <c r="H248" s="104" t="str">
        <f>IFERROR(IF(VLOOKUP($A248,'Annex 2 Designated EHV charges'!$A:$P,12,FALSE)=0,"",VLOOKUP($A248,'Annex 2 Designated EHV charges'!$A:$P,12,FALSE)),"")</f>
        <v/>
      </c>
    </row>
    <row r="249" spans="1:8" x14ac:dyDescent="0.2">
      <c r="A249" s="97" t="str">
        <f t="array" ref="A249">IFERROR(INDEX('Annex 2 Designated EHV charges'!$A$11:$A$58, MATCH(0, IF(ISBLANK('Annex 2 Designated EHV charges'!$A$11:$A$58),1, COUNTIF(A$4:$A248, 'Annex 2 Designated EHV charges'!$A$11:$A$58)), 0)),"")</f>
        <v/>
      </c>
      <c r="B249" s="97" t="str">
        <f>IF($A249="","",VLOOKUP($A249,'Annex 2 Designated EHV charges'!$A:$O,2,0))</f>
        <v/>
      </c>
      <c r="C249" s="98" t="str">
        <f>IF($A249="","",VLOOKUP($A249,'Annex 2 Designated EHV charges'!$A:$O,3,0))</f>
        <v/>
      </c>
      <c r="D249" s="97" t="str">
        <f>IF($A249="","",VLOOKUP($A249,'Annex 2 Designated EHV charges'!$A:$O,7,0))</f>
        <v/>
      </c>
      <c r="E249" s="102" t="str">
        <f>IFERROR(IF(VLOOKUP($A249,'Annex 2 Designated EHV charges'!$A:$P,9,FALSE)=0,"",VLOOKUP($A249,'Annex 2 Designated EHV charges'!$A:$P,9,FALSE)),"")</f>
        <v/>
      </c>
      <c r="F249" s="103" t="str">
        <f>IFERROR(IF(VLOOKUP($A249,'Annex 2 Designated EHV charges'!$A:$P,10,FALSE)=0,"",VLOOKUP($A249,'Annex 2 Designated EHV charges'!$A:$P,10,FALSE)),"")</f>
        <v/>
      </c>
      <c r="G249" s="104" t="str">
        <f>IFERROR(IF(VLOOKUP($A249,'Annex 2 Designated EHV charges'!$A:$P,11,FALSE)=0,"",VLOOKUP($A249,'Annex 2 Designated EHV charges'!$A:$P,11,FALSE)),"")</f>
        <v/>
      </c>
      <c r="H249" s="104" t="str">
        <f>IFERROR(IF(VLOOKUP($A249,'Annex 2 Designated EHV charges'!$A:$P,12,FALSE)=0,"",VLOOKUP($A249,'Annex 2 Designated EHV charges'!$A:$P,12,FALSE)),"")</f>
        <v/>
      </c>
    </row>
    <row r="250" spans="1:8" x14ac:dyDescent="0.2">
      <c r="A250" s="97" t="str">
        <f t="array" ref="A250">IFERROR(INDEX('Annex 2 Designated EHV charges'!$A$11:$A$58, MATCH(0, IF(ISBLANK('Annex 2 Designated EHV charges'!$A$11:$A$58),1, COUNTIF(A$4:$A249, 'Annex 2 Designated EHV charges'!$A$11:$A$58)), 0)),"")</f>
        <v/>
      </c>
      <c r="B250" s="97" t="str">
        <f>IF($A250="","",VLOOKUP($A250,'Annex 2 Designated EHV charges'!$A:$O,2,0))</f>
        <v/>
      </c>
      <c r="C250" s="98" t="str">
        <f>IF($A250="","",VLOOKUP($A250,'Annex 2 Designated EHV charges'!$A:$O,3,0))</f>
        <v/>
      </c>
      <c r="D250" s="97" t="str">
        <f>IF($A250="","",VLOOKUP($A250,'Annex 2 Designated EHV charges'!$A:$O,7,0))</f>
        <v/>
      </c>
      <c r="E250" s="102" t="str">
        <f>IFERROR(IF(VLOOKUP($A250,'Annex 2 Designated EHV charges'!$A:$P,9,FALSE)=0,"",VLOOKUP($A250,'Annex 2 Designated EHV charges'!$A:$P,9,FALSE)),"")</f>
        <v/>
      </c>
      <c r="F250" s="103" t="str">
        <f>IFERROR(IF(VLOOKUP($A250,'Annex 2 Designated EHV charges'!$A:$P,10,FALSE)=0,"",VLOOKUP($A250,'Annex 2 Designated EHV charges'!$A:$P,10,FALSE)),"")</f>
        <v/>
      </c>
      <c r="G250" s="104" t="str">
        <f>IFERROR(IF(VLOOKUP($A250,'Annex 2 Designated EHV charges'!$A:$P,11,FALSE)=0,"",VLOOKUP($A250,'Annex 2 Designated EHV charges'!$A:$P,11,FALSE)),"")</f>
        <v/>
      </c>
      <c r="H250" s="104" t="str">
        <f>IFERROR(IF(VLOOKUP($A250,'Annex 2 Designated EHV charges'!$A:$P,12,FALSE)=0,"",VLOOKUP($A250,'Annex 2 Designated EHV charges'!$A:$P,12,FALSE)),"")</f>
        <v/>
      </c>
    </row>
    <row r="251" spans="1:8" x14ac:dyDescent="0.2">
      <c r="A251" s="97" t="str">
        <f t="array" ref="A251">IFERROR(INDEX('Annex 2 Designated EHV charges'!$A$11:$A$58, MATCH(0, IF(ISBLANK('Annex 2 Designated EHV charges'!$A$11:$A$58),1, COUNTIF(A$4:$A250, 'Annex 2 Designated EHV charges'!$A$11:$A$58)), 0)),"")</f>
        <v/>
      </c>
      <c r="B251" s="97" t="str">
        <f>IF($A251="","",VLOOKUP($A251,'Annex 2 Designated EHV charges'!$A:$O,2,0))</f>
        <v/>
      </c>
      <c r="C251" s="98" t="str">
        <f>IF($A251="","",VLOOKUP($A251,'Annex 2 Designated EHV charges'!$A:$O,3,0))</f>
        <v/>
      </c>
      <c r="D251" s="97" t="str">
        <f>IF($A251="","",VLOOKUP($A251,'Annex 2 Designated EHV charges'!$A:$O,7,0))</f>
        <v/>
      </c>
      <c r="E251" s="102" t="str">
        <f>IFERROR(IF(VLOOKUP($A251,'Annex 2 Designated EHV charges'!$A:$P,9,FALSE)=0,"",VLOOKUP($A251,'Annex 2 Designated EHV charges'!$A:$P,9,FALSE)),"")</f>
        <v/>
      </c>
      <c r="F251" s="103" t="str">
        <f>IFERROR(IF(VLOOKUP($A251,'Annex 2 Designated EHV charges'!$A:$P,10,FALSE)=0,"",VLOOKUP($A251,'Annex 2 Designated EHV charges'!$A:$P,10,FALSE)),"")</f>
        <v/>
      </c>
      <c r="G251" s="104" t="str">
        <f>IFERROR(IF(VLOOKUP($A251,'Annex 2 Designated EHV charges'!$A:$P,11,FALSE)=0,"",VLOOKUP($A251,'Annex 2 Designated EHV charges'!$A:$P,11,FALSE)),"")</f>
        <v/>
      </c>
      <c r="H251" s="104" t="str">
        <f>IFERROR(IF(VLOOKUP($A251,'Annex 2 Designated EHV charges'!$A:$P,12,FALSE)=0,"",VLOOKUP($A251,'Annex 2 Designated EHV charges'!$A:$P,12,FALSE)),"")</f>
        <v/>
      </c>
    </row>
    <row r="252" spans="1:8" x14ac:dyDescent="0.2">
      <c r="A252" s="97" t="str">
        <f t="array" ref="A252">IFERROR(INDEX('Annex 2 Designated EHV charges'!$A$11:$A$58, MATCH(0, IF(ISBLANK('Annex 2 Designated EHV charges'!$A$11:$A$58),1, COUNTIF(A$4:$A251, 'Annex 2 Designated EHV charges'!$A$11:$A$58)), 0)),"")</f>
        <v/>
      </c>
      <c r="B252" s="97" t="str">
        <f>IF($A252="","",VLOOKUP($A252,'Annex 2 Designated EHV charges'!$A:$O,2,0))</f>
        <v/>
      </c>
      <c r="C252" s="98" t="str">
        <f>IF($A252="","",VLOOKUP($A252,'Annex 2 Designated EHV charges'!$A:$O,3,0))</f>
        <v/>
      </c>
      <c r="D252" s="97" t="str">
        <f>IF($A252="","",VLOOKUP($A252,'Annex 2 Designated EHV charges'!$A:$O,7,0))</f>
        <v/>
      </c>
      <c r="E252" s="102" t="str">
        <f>IFERROR(IF(VLOOKUP($A252,'Annex 2 Designated EHV charges'!$A:$P,9,FALSE)=0,"",VLOOKUP($A252,'Annex 2 Designated EHV charges'!$A:$P,9,FALSE)),"")</f>
        <v/>
      </c>
      <c r="F252" s="103" t="str">
        <f>IFERROR(IF(VLOOKUP($A252,'Annex 2 Designated EHV charges'!$A:$P,10,FALSE)=0,"",VLOOKUP($A252,'Annex 2 Designated EHV charges'!$A:$P,10,FALSE)),"")</f>
        <v/>
      </c>
      <c r="G252" s="104" t="str">
        <f>IFERROR(IF(VLOOKUP($A252,'Annex 2 Designated EHV charges'!$A:$P,11,FALSE)=0,"",VLOOKUP($A252,'Annex 2 Designated EHV charges'!$A:$P,11,FALSE)),"")</f>
        <v/>
      </c>
      <c r="H252" s="104" t="str">
        <f>IFERROR(IF(VLOOKUP($A252,'Annex 2 Designated EHV charges'!$A:$P,12,FALSE)=0,"",VLOOKUP($A252,'Annex 2 Designated EHV charges'!$A:$P,12,FALSE)),"")</f>
        <v/>
      </c>
    </row>
    <row r="253" spans="1:8" x14ac:dyDescent="0.2">
      <c r="A253" s="97" t="str">
        <f t="array" ref="A253">IFERROR(INDEX('Annex 2 Designated EHV charges'!$A$11:$A$58, MATCH(0, IF(ISBLANK('Annex 2 Designated EHV charges'!$A$11:$A$58),1, COUNTIF(A$4:$A252, 'Annex 2 Designated EHV charges'!$A$11:$A$58)), 0)),"")</f>
        <v/>
      </c>
      <c r="B253" s="97" t="str">
        <f>IF($A253="","",VLOOKUP($A253,'Annex 2 Designated EHV charges'!$A:$O,2,0))</f>
        <v/>
      </c>
      <c r="C253" s="98" t="str">
        <f>IF($A253="","",VLOOKUP($A253,'Annex 2 Designated EHV charges'!$A:$O,3,0))</f>
        <v/>
      </c>
      <c r="D253" s="97" t="str">
        <f>IF($A253="","",VLOOKUP($A253,'Annex 2 Designated EHV charges'!$A:$O,7,0))</f>
        <v/>
      </c>
      <c r="E253" s="102" t="str">
        <f>IFERROR(IF(VLOOKUP($A253,'Annex 2 Designated EHV charges'!$A:$P,9,FALSE)=0,"",VLOOKUP($A253,'Annex 2 Designated EHV charges'!$A:$P,9,FALSE)),"")</f>
        <v/>
      </c>
      <c r="F253" s="103" t="str">
        <f>IFERROR(IF(VLOOKUP($A253,'Annex 2 Designated EHV charges'!$A:$P,10,FALSE)=0,"",VLOOKUP($A253,'Annex 2 Designated EHV charges'!$A:$P,10,FALSE)),"")</f>
        <v/>
      </c>
      <c r="G253" s="104" t="str">
        <f>IFERROR(IF(VLOOKUP($A253,'Annex 2 Designated EHV charges'!$A:$P,11,FALSE)=0,"",VLOOKUP($A253,'Annex 2 Designated EHV charges'!$A:$P,11,FALSE)),"")</f>
        <v/>
      </c>
      <c r="H253" s="104" t="str">
        <f>IFERROR(IF(VLOOKUP($A253,'Annex 2 Designated EHV charges'!$A:$P,12,FALSE)=0,"",VLOOKUP($A253,'Annex 2 Designated EHV charges'!$A:$P,12,FALSE)),"")</f>
        <v/>
      </c>
    </row>
    <row r="254" spans="1:8" x14ac:dyDescent="0.2">
      <c r="A254" s="97" t="str">
        <f t="array" ref="A254">IFERROR(INDEX('Annex 2 Designated EHV charges'!$A$11:$A$58, MATCH(0, IF(ISBLANK('Annex 2 Designated EHV charges'!$A$11:$A$58),1, COUNTIF(A$4:$A253, 'Annex 2 Designated EHV charges'!$A$11:$A$58)), 0)),"")</f>
        <v/>
      </c>
      <c r="B254" s="97" t="str">
        <f>IF($A254="","",VLOOKUP($A254,'Annex 2 Designated EHV charges'!$A:$O,2,0))</f>
        <v/>
      </c>
      <c r="C254" s="98" t="str">
        <f>IF($A254="","",VLOOKUP($A254,'Annex 2 Designated EHV charges'!$A:$O,3,0))</f>
        <v/>
      </c>
      <c r="D254" s="97" t="str">
        <f>IF($A254="","",VLOOKUP($A254,'Annex 2 Designated EHV charges'!$A:$O,7,0))</f>
        <v/>
      </c>
      <c r="E254" s="102" t="str">
        <f>IFERROR(IF(VLOOKUP($A254,'Annex 2 Designated EHV charges'!$A:$P,9,FALSE)=0,"",VLOOKUP($A254,'Annex 2 Designated EHV charges'!$A:$P,9,FALSE)),"")</f>
        <v/>
      </c>
      <c r="F254" s="103" t="str">
        <f>IFERROR(IF(VLOOKUP($A254,'Annex 2 Designated EHV charges'!$A:$P,10,FALSE)=0,"",VLOOKUP($A254,'Annex 2 Designated EHV charges'!$A:$P,10,FALSE)),"")</f>
        <v/>
      </c>
      <c r="G254" s="104" t="str">
        <f>IFERROR(IF(VLOOKUP($A254,'Annex 2 Designated EHV charges'!$A:$P,11,FALSE)=0,"",VLOOKUP($A254,'Annex 2 Designated EHV charges'!$A:$P,11,FALSE)),"")</f>
        <v/>
      </c>
      <c r="H254" s="104" t="str">
        <f>IFERROR(IF(VLOOKUP($A254,'Annex 2 Designated EHV charges'!$A:$P,12,FALSE)=0,"",VLOOKUP($A254,'Annex 2 Designated EHV charges'!$A:$P,12,FALSE)),"")</f>
        <v/>
      </c>
    </row>
  </sheetData>
  <mergeCells count="2">
    <mergeCell ref="A2:H2"/>
    <mergeCell ref="A1:H1"/>
  </mergeCells>
  <pageMargins left="0.70866141732283472" right="0.70866141732283472" top="0.94488188976377963" bottom="0.74803149606299213" header="0.31496062992125984" footer="0.31496062992125984"/>
  <pageSetup paperSize="9" scale="90"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90" zoomScaleNormal="90" zoomScaleSheetLayoutView="100" workbookViewId="0">
      <selection sqref="A1:H1"/>
    </sheetView>
  </sheetViews>
  <sheetFormatPr defaultRowHeight="12.75" x14ac:dyDescent="0.2"/>
  <cols>
    <col min="1" max="1" width="14.7109375" style="53" customWidth="1"/>
    <col min="2" max="2" width="8.7109375" style="53" customWidth="1"/>
    <col min="3" max="3" width="15.7109375" style="61" bestFit="1" customWidth="1"/>
    <col min="4" max="4" width="50.7109375" style="61" customWidth="1"/>
    <col min="5" max="5" width="14.7109375" style="62" customWidth="1"/>
    <col min="6" max="7" width="14.7109375" style="63" customWidth="1"/>
    <col min="8" max="8" width="14.7109375" style="53" customWidth="1"/>
    <col min="9" max="9" width="15.5703125" style="53" customWidth="1"/>
    <col min="10" max="16384" width="9.140625" style="53"/>
  </cols>
  <sheetData>
    <row r="1" spans="1:15" ht="66.75" customHeight="1" x14ac:dyDescent="0.2">
      <c r="A1" s="239" t="s">
        <v>698</v>
      </c>
      <c r="B1" s="239"/>
      <c r="C1" s="239"/>
      <c r="D1" s="239"/>
      <c r="E1" s="239"/>
      <c r="F1" s="239"/>
      <c r="G1" s="239"/>
      <c r="H1" s="239"/>
    </row>
    <row r="2" spans="1:15" s="54" customFormat="1" ht="25.5" customHeight="1" x14ac:dyDescent="0.2">
      <c r="A2" s="236" t="str">
        <f>Overview!B4&amp; " - Effective from "&amp;Overview!D4&amp;" - "&amp;Overview!E4&amp;" Designated EHV export charges"</f>
        <v>Aidien Limited - GSP_C - Effective from 1 April 2026 - Final Designated EHV export charges</v>
      </c>
      <c r="B2" s="237"/>
      <c r="C2" s="237"/>
      <c r="D2" s="237"/>
      <c r="E2" s="237"/>
      <c r="F2" s="237"/>
      <c r="G2" s="237"/>
      <c r="H2" s="238"/>
    </row>
    <row r="3" spans="1:15" s="85" customFormat="1" ht="18" x14ac:dyDescent="0.2">
      <c r="A3" s="89"/>
      <c r="B3" s="89"/>
      <c r="C3" s="89"/>
      <c r="D3" s="90"/>
      <c r="E3" s="91"/>
      <c r="F3" s="91"/>
      <c r="G3" s="92"/>
      <c r="H3" s="92"/>
      <c r="I3" s="84"/>
      <c r="J3" s="84"/>
      <c r="K3" s="84"/>
      <c r="L3" s="84"/>
      <c r="M3" s="84"/>
      <c r="N3" s="84"/>
      <c r="O3" s="84"/>
    </row>
    <row r="4" spans="1:15" ht="60.75" customHeight="1" x14ac:dyDescent="0.2">
      <c r="A4" s="55" t="s">
        <v>47</v>
      </c>
      <c r="B4" s="56" t="s">
        <v>705</v>
      </c>
      <c r="C4" s="55" t="s">
        <v>32</v>
      </c>
      <c r="D4" s="57" t="s">
        <v>26</v>
      </c>
      <c r="E4" s="57" t="str">
        <f>'Annex 2 Designated EHV charges'!M10</f>
        <v>Export
Super Red
unit charge
(p/kWh)</v>
      </c>
      <c r="F4" s="57" t="str">
        <f>'Annex 2 Designated EHV charges'!N10</f>
        <v>Export
fixed charge
(p/day)</v>
      </c>
      <c r="G4" s="57" t="str">
        <f>'Annex 2 Designated EHV charges'!O10</f>
        <v>Export
capacity charge
(p/kVA/day)</v>
      </c>
      <c r="H4" s="57" t="str">
        <f>'Annex 2 Designated EHV charges'!P10</f>
        <v>Export
exceeded capacity charge
(p/kVA/day)</v>
      </c>
    </row>
    <row r="5" spans="1:15" ht="12.75" customHeight="1" x14ac:dyDescent="0.2">
      <c r="A5" s="98" t="str">
        <f t="array" ref="A5">IFERROR(INDEX('Annex 2 Designated EHV charges'!$D$11:$D$58, MATCH(0, IF(ISBLANK('Annex 2 Designated EHV charges'!$D$11:$D$58),1, COUNTIF(A$4:$A4, 'Annex 2 Designated EHV charges'!$D$11:$D$58)), 0)),"")</f>
        <v/>
      </c>
      <c r="B5" s="97" t="str">
        <f>IF($A5="","",VLOOKUP($A5,'Annex 2 Designated EHV charges'!$D:$O,2,0))</f>
        <v/>
      </c>
      <c r="C5" s="98" t="str">
        <f>IF($A5="","",VLOOKUP($A5,'Annex 2 Designated EHV charges'!$D:$O,3,0))</f>
        <v/>
      </c>
      <c r="D5" s="97" t="str">
        <f>IF($A5="","",VLOOKUP($A5,'Annex 2 Designated EHV charges'!$D:$O,4,0))</f>
        <v/>
      </c>
      <c r="E5" s="99" t="str">
        <f>IFERROR(IF(VLOOKUP($A5,'Annex 2 Designated EHV charges'!$D:$P,10,FALSE)=0,"",VLOOKUP($A5,'Annex 2 Designated EHV charges'!$D:$P,10,FALSE)),"")</f>
        <v/>
      </c>
      <c r="F5" s="100" t="str">
        <f>IFERROR(IF(VLOOKUP($A5,'Annex 2 Designated EHV charges'!$D:$P,11,FALSE)=0,"",VLOOKUP($A5,'Annex 2 Designated EHV charges'!$D:$P,11,FALSE)),"")</f>
        <v/>
      </c>
      <c r="G5" s="101" t="str">
        <f>IFERROR(IF(VLOOKUP($A5,'Annex 2 Designated EHV charges'!$D:$P,12,FALSE)=0,"",VLOOKUP($A5,'Annex 2 Designated EHV charges'!$D:$P,12,FALSE)),"")</f>
        <v/>
      </c>
      <c r="H5" s="101" t="str">
        <f>IFERROR(IF(VLOOKUP($A5,'Annex 2 Designated EHV charges'!$D:$P,13,FALSE)=0,"",VLOOKUP($A5,'Annex 2 Designated EHV charges'!$D:$P,13,FALSE)),"")</f>
        <v/>
      </c>
    </row>
    <row r="6" spans="1:15" ht="12.75" customHeight="1" x14ac:dyDescent="0.2">
      <c r="A6" s="98" t="str">
        <f t="array" ref="A6">IFERROR(INDEX('Annex 2 Designated EHV charges'!$D$11:$D$58, MATCH(0, IF(ISBLANK('Annex 2 Designated EHV charges'!$D$11:$D$58),1, COUNTIF(A$4:$A5, 'Annex 2 Designated EHV charges'!$D$11:$D$58)), 0)),"")</f>
        <v/>
      </c>
      <c r="B6" s="97" t="str">
        <f>IF($A6="","",VLOOKUP($A6,'Annex 2 Designated EHV charges'!$D:$O,2,0))</f>
        <v/>
      </c>
      <c r="C6" s="98" t="str">
        <f>IF($A6="","",VLOOKUP($A6,'Annex 2 Designated EHV charges'!$D:$O,3,0))</f>
        <v/>
      </c>
      <c r="D6" s="97" t="str">
        <f>IF($A6="","",VLOOKUP($A6,'Annex 2 Designated EHV charges'!$D:$O,4,0))</f>
        <v/>
      </c>
      <c r="E6" s="99" t="str">
        <f>IFERROR(IF(VLOOKUP($A6,'Annex 2 Designated EHV charges'!$D:$P,10,FALSE)=0,"",VLOOKUP($A6,'Annex 2 Designated EHV charges'!$D:$P,10,FALSE)),"")</f>
        <v/>
      </c>
      <c r="F6" s="100" t="str">
        <f>IFERROR(IF(VLOOKUP($A6,'Annex 2 Designated EHV charges'!$D:$P,11,FALSE)=0,"",VLOOKUP($A6,'Annex 2 Designated EHV charges'!$D:$P,11,FALSE)),"")</f>
        <v/>
      </c>
      <c r="G6" s="101" t="str">
        <f>IFERROR(IF(VLOOKUP($A6,'Annex 2 Designated EHV charges'!$D:$P,12,FALSE)=0,"",VLOOKUP($A6,'Annex 2 Designated EHV charges'!$D:$P,12,FALSE)),"")</f>
        <v/>
      </c>
      <c r="H6" s="101" t="str">
        <f>IFERROR(IF(VLOOKUP($A6,'Annex 2 Designated EHV charges'!$D:$P,13,FALSE)=0,"",VLOOKUP($A6,'Annex 2 Designated EHV charges'!$D:$P,13,FALSE)),"")</f>
        <v/>
      </c>
    </row>
    <row r="7" spans="1:15" ht="12.75" customHeight="1" x14ac:dyDescent="0.2">
      <c r="A7" s="98" t="str">
        <f t="array" ref="A7">IFERROR(INDEX('Annex 2 Designated EHV charges'!$D$11:$D$58, MATCH(0, IF(ISBLANK('Annex 2 Designated EHV charges'!$D$11:$D$58),1, COUNTIF(A$4:$A6, 'Annex 2 Designated EHV charges'!$D$11:$D$58)), 0)),"")</f>
        <v/>
      </c>
      <c r="B7" s="97" t="str">
        <f>IF($A7="","",VLOOKUP($A7,'Annex 2 Designated EHV charges'!$D:$O,2,0))</f>
        <v/>
      </c>
      <c r="C7" s="98" t="str">
        <f>IF($A7="","",VLOOKUP($A7,'Annex 2 Designated EHV charges'!$D:$O,3,0))</f>
        <v/>
      </c>
      <c r="D7" s="97" t="str">
        <f>IF($A7="","",VLOOKUP($A7,'Annex 2 Designated EHV charges'!$D:$O,4,0))</f>
        <v/>
      </c>
      <c r="E7" s="99" t="str">
        <f>IFERROR(IF(VLOOKUP($A7,'Annex 2 Designated EHV charges'!$D:$P,10,FALSE)=0,"",VLOOKUP($A7,'Annex 2 Designated EHV charges'!$D:$P,10,FALSE)),"")</f>
        <v/>
      </c>
      <c r="F7" s="100" t="str">
        <f>IFERROR(IF(VLOOKUP($A7,'Annex 2 Designated EHV charges'!$D:$P,11,FALSE)=0,"",VLOOKUP($A7,'Annex 2 Designated EHV charges'!$D:$P,11,FALSE)),"")</f>
        <v/>
      </c>
      <c r="G7" s="101" t="str">
        <f>IFERROR(IF(VLOOKUP($A7,'Annex 2 Designated EHV charges'!$D:$P,12,FALSE)=0,"",VLOOKUP($A7,'Annex 2 Designated EHV charges'!$D:$P,12,FALSE)),"")</f>
        <v/>
      </c>
      <c r="H7" s="101" t="str">
        <f>IFERROR(IF(VLOOKUP($A7,'Annex 2 Designated EHV charges'!$D:$P,13,FALSE)=0,"",VLOOKUP($A7,'Annex 2 Designated EHV charges'!$D:$P,13,FALSE)),"")</f>
        <v/>
      </c>
    </row>
    <row r="8" spans="1:15" ht="12.75" customHeight="1" x14ac:dyDescent="0.2">
      <c r="A8" s="98" t="str">
        <f t="array" ref="A8">IFERROR(INDEX('Annex 2 Designated EHV charges'!$D$11:$D$58, MATCH(0, IF(ISBLANK('Annex 2 Designated EHV charges'!$D$11:$D$58),1, COUNTIF(A$4:$A7, 'Annex 2 Designated EHV charges'!$D$11:$D$58)), 0)),"")</f>
        <v/>
      </c>
      <c r="B8" s="97" t="str">
        <f>IF($A8="","",VLOOKUP($A8,'Annex 2 Designated EHV charges'!$D:$O,2,0))</f>
        <v/>
      </c>
      <c r="C8" s="98" t="str">
        <f>IF($A8="","",VLOOKUP($A8,'Annex 2 Designated EHV charges'!$D:$O,3,0))</f>
        <v/>
      </c>
      <c r="D8" s="97" t="str">
        <f>IF($A8="","",VLOOKUP($A8,'Annex 2 Designated EHV charges'!$D:$O,4,0))</f>
        <v/>
      </c>
      <c r="E8" s="99" t="str">
        <f>IFERROR(IF(VLOOKUP($A8,'Annex 2 Designated EHV charges'!$D:$P,10,FALSE)=0,"",VLOOKUP($A8,'Annex 2 Designated EHV charges'!$D:$P,10,FALSE)),"")</f>
        <v/>
      </c>
      <c r="F8" s="100" t="str">
        <f>IFERROR(IF(VLOOKUP($A8,'Annex 2 Designated EHV charges'!$D:$P,11,FALSE)=0,"",VLOOKUP($A8,'Annex 2 Designated EHV charges'!$D:$P,11,FALSE)),"")</f>
        <v/>
      </c>
      <c r="G8" s="101" t="str">
        <f>IFERROR(IF(VLOOKUP($A8,'Annex 2 Designated EHV charges'!$D:$P,12,FALSE)=0,"",VLOOKUP($A8,'Annex 2 Designated EHV charges'!$D:$P,12,FALSE)),"")</f>
        <v/>
      </c>
      <c r="H8" s="101" t="str">
        <f>IFERROR(IF(VLOOKUP($A8,'Annex 2 Designated EHV charges'!$D:$P,13,FALSE)=0,"",VLOOKUP($A8,'Annex 2 Designated EHV charges'!$D:$P,13,FALSE)),"")</f>
        <v/>
      </c>
    </row>
    <row r="9" spans="1:15" ht="12.75" customHeight="1" x14ac:dyDescent="0.2">
      <c r="A9" s="98" t="str">
        <f t="array" ref="A9">IFERROR(INDEX('Annex 2 Designated EHV charges'!$D$11:$D$58, MATCH(0, IF(ISBLANK('Annex 2 Designated EHV charges'!$D$11:$D$58),1, COUNTIF(A$4:$A8, 'Annex 2 Designated EHV charges'!$D$11:$D$58)), 0)),"")</f>
        <v/>
      </c>
      <c r="B9" s="97" t="str">
        <f>IF($A9="","",VLOOKUP($A9,'Annex 2 Designated EHV charges'!$D:$O,2,0))</f>
        <v/>
      </c>
      <c r="C9" s="98" t="str">
        <f>IF($A9="","",VLOOKUP($A9,'Annex 2 Designated EHV charges'!$D:$O,3,0))</f>
        <v/>
      </c>
      <c r="D9" s="97" t="str">
        <f>IF($A9="","",VLOOKUP($A9,'Annex 2 Designated EHV charges'!$D:$O,4,0))</f>
        <v/>
      </c>
      <c r="E9" s="99" t="str">
        <f>IFERROR(IF(VLOOKUP($A9,'Annex 2 Designated EHV charges'!$D:$P,10,FALSE)=0,"",VLOOKUP($A9,'Annex 2 Designated EHV charges'!$D:$P,10,FALSE)),"")</f>
        <v/>
      </c>
      <c r="F9" s="100" t="str">
        <f>IFERROR(IF(VLOOKUP($A9,'Annex 2 Designated EHV charges'!$D:$P,11,FALSE)=0,"",VLOOKUP($A9,'Annex 2 Designated EHV charges'!$D:$P,11,FALSE)),"")</f>
        <v/>
      </c>
      <c r="G9" s="101" t="str">
        <f>IFERROR(IF(VLOOKUP($A9,'Annex 2 Designated EHV charges'!$D:$P,12,FALSE)=0,"",VLOOKUP($A9,'Annex 2 Designated EHV charges'!$D:$P,12,FALSE)),"")</f>
        <v/>
      </c>
      <c r="H9" s="101" t="str">
        <f>IFERROR(IF(VLOOKUP($A9,'Annex 2 Designated EHV charges'!$D:$P,13,FALSE)=0,"",VLOOKUP($A9,'Annex 2 Designated EHV charges'!$D:$P,13,FALSE)),"")</f>
        <v/>
      </c>
    </row>
    <row r="10" spans="1:15" ht="12.75" customHeight="1" x14ac:dyDescent="0.2">
      <c r="A10" s="98" t="str">
        <f t="array" ref="A10">IFERROR(INDEX('Annex 2 Designated EHV charges'!$D$11:$D$58, MATCH(0, IF(ISBLANK('Annex 2 Designated EHV charges'!$D$11:$D$58),1, COUNTIF(A$4:$A9, 'Annex 2 Designated EHV charges'!$D$11:$D$58)), 0)),"")</f>
        <v/>
      </c>
      <c r="B10" s="97" t="str">
        <f>IF($A10="","",VLOOKUP($A10,'Annex 2 Designated EHV charges'!$D:$O,2,0))</f>
        <v/>
      </c>
      <c r="C10" s="98" t="str">
        <f>IF($A10="","",VLOOKUP($A10,'Annex 2 Designated EHV charges'!$D:$O,3,0))</f>
        <v/>
      </c>
      <c r="D10" s="97" t="str">
        <f>IF($A10="","",VLOOKUP($A10,'Annex 2 Designated EHV charges'!$D:$O,4,0))</f>
        <v/>
      </c>
      <c r="E10" s="99" t="str">
        <f>IFERROR(IF(VLOOKUP($A10,'Annex 2 Designated EHV charges'!$D:$P,10,FALSE)=0,"",VLOOKUP($A10,'Annex 2 Designated EHV charges'!$D:$P,10,FALSE)),"")</f>
        <v/>
      </c>
      <c r="F10" s="100" t="str">
        <f>IFERROR(IF(VLOOKUP($A10,'Annex 2 Designated EHV charges'!$D:$P,11,FALSE)=0,"",VLOOKUP($A10,'Annex 2 Designated EHV charges'!$D:$P,11,FALSE)),"")</f>
        <v/>
      </c>
      <c r="G10" s="101" t="str">
        <f>IFERROR(IF(VLOOKUP($A10,'Annex 2 Designated EHV charges'!$D:$P,12,FALSE)=0,"",VLOOKUP($A10,'Annex 2 Designated EHV charges'!$D:$P,12,FALSE)),"")</f>
        <v/>
      </c>
      <c r="H10" s="101" t="str">
        <f>IFERROR(IF(VLOOKUP($A10,'Annex 2 Designated EHV charges'!$D:$P,13,FALSE)=0,"",VLOOKUP($A10,'Annex 2 Designated EHV charges'!$D:$P,13,FALSE)),"")</f>
        <v/>
      </c>
    </row>
    <row r="11" spans="1:15" ht="12.75" customHeight="1" x14ac:dyDescent="0.2">
      <c r="A11" s="98" t="str">
        <f t="array" ref="A11">IFERROR(INDEX('Annex 2 Designated EHV charges'!$D$11:$D$58, MATCH(0, IF(ISBLANK('Annex 2 Designated EHV charges'!$D$11:$D$58),1, COUNTIF(A$4:$A10, 'Annex 2 Designated EHV charges'!$D$11:$D$58)), 0)),"")</f>
        <v/>
      </c>
      <c r="B11" s="97" t="str">
        <f>IF($A11="","",VLOOKUP($A11,'Annex 2 Designated EHV charges'!$D:$O,2,0))</f>
        <v/>
      </c>
      <c r="C11" s="98" t="str">
        <f>IF($A11="","",VLOOKUP($A11,'Annex 2 Designated EHV charges'!$D:$O,3,0))</f>
        <v/>
      </c>
      <c r="D11" s="97" t="str">
        <f>IF($A11="","",VLOOKUP($A11,'Annex 2 Designated EHV charges'!$D:$O,4,0))</f>
        <v/>
      </c>
      <c r="E11" s="99" t="str">
        <f>IFERROR(IF(VLOOKUP($A11,'Annex 2 Designated EHV charges'!$D:$P,10,FALSE)=0,"",VLOOKUP($A11,'Annex 2 Designated EHV charges'!$D:$P,10,FALSE)),"")</f>
        <v/>
      </c>
      <c r="F11" s="100" t="str">
        <f>IFERROR(IF(VLOOKUP($A11,'Annex 2 Designated EHV charges'!$D:$P,11,FALSE)=0,"",VLOOKUP($A11,'Annex 2 Designated EHV charges'!$D:$P,11,FALSE)),"")</f>
        <v/>
      </c>
      <c r="G11" s="101" t="str">
        <f>IFERROR(IF(VLOOKUP($A11,'Annex 2 Designated EHV charges'!$D:$P,12,FALSE)=0,"",VLOOKUP($A11,'Annex 2 Designated EHV charges'!$D:$P,12,FALSE)),"")</f>
        <v/>
      </c>
      <c r="H11" s="101" t="str">
        <f>IFERROR(IF(VLOOKUP($A11,'Annex 2 Designated EHV charges'!$D:$P,13,FALSE)=0,"",VLOOKUP($A11,'Annex 2 Designated EHV charges'!$D:$P,13,FALSE)),"")</f>
        <v/>
      </c>
    </row>
    <row r="12" spans="1:15" ht="12.75" customHeight="1" x14ac:dyDescent="0.2">
      <c r="A12" s="98" t="str">
        <f t="array" ref="A12">IFERROR(INDEX('Annex 2 Designated EHV charges'!$D$11:$D$58, MATCH(0, IF(ISBLANK('Annex 2 Designated EHV charges'!$D$11:$D$58),1, COUNTIF(A$4:$A11, 'Annex 2 Designated EHV charges'!$D$11:$D$58)), 0)),"")</f>
        <v/>
      </c>
      <c r="B12" s="97" t="str">
        <f>IF($A12="","",VLOOKUP($A12,'Annex 2 Designated EHV charges'!$D:$O,2,0))</f>
        <v/>
      </c>
      <c r="C12" s="98" t="str">
        <f>IF($A12="","",VLOOKUP($A12,'Annex 2 Designated EHV charges'!$D:$O,3,0))</f>
        <v/>
      </c>
      <c r="D12" s="97" t="str">
        <f>IF($A12="","",VLOOKUP($A12,'Annex 2 Designated EHV charges'!$D:$O,4,0))</f>
        <v/>
      </c>
      <c r="E12" s="99" t="str">
        <f>IFERROR(IF(VLOOKUP($A12,'Annex 2 Designated EHV charges'!$D:$P,10,FALSE)=0,"",VLOOKUP($A12,'Annex 2 Designated EHV charges'!$D:$P,10,FALSE)),"")</f>
        <v/>
      </c>
      <c r="F12" s="100" t="str">
        <f>IFERROR(IF(VLOOKUP($A12,'Annex 2 Designated EHV charges'!$D:$P,11,FALSE)=0,"",VLOOKUP($A12,'Annex 2 Designated EHV charges'!$D:$P,11,FALSE)),"")</f>
        <v/>
      </c>
      <c r="G12" s="101" t="str">
        <f>IFERROR(IF(VLOOKUP($A12,'Annex 2 Designated EHV charges'!$D:$P,12,FALSE)=0,"",VLOOKUP($A12,'Annex 2 Designated EHV charges'!$D:$P,12,FALSE)),"")</f>
        <v/>
      </c>
      <c r="H12" s="101" t="str">
        <f>IFERROR(IF(VLOOKUP($A12,'Annex 2 Designated EHV charges'!$D:$P,13,FALSE)=0,"",VLOOKUP($A12,'Annex 2 Designated EHV charges'!$D:$P,13,FALSE)),"")</f>
        <v/>
      </c>
    </row>
    <row r="13" spans="1:15" ht="12.75" customHeight="1" x14ac:dyDescent="0.2">
      <c r="A13" s="98" t="str">
        <f t="array" ref="A13">IFERROR(INDEX('Annex 2 Designated EHV charges'!$D$11:$D$58, MATCH(0, IF(ISBLANK('Annex 2 Designated EHV charges'!$D$11:$D$58),1, COUNTIF(A$4:$A12, 'Annex 2 Designated EHV charges'!$D$11:$D$58)), 0)),"")</f>
        <v/>
      </c>
      <c r="B13" s="97" t="str">
        <f>IF($A13="","",VLOOKUP($A13,'Annex 2 Designated EHV charges'!$D:$O,2,0))</f>
        <v/>
      </c>
      <c r="C13" s="98" t="str">
        <f>IF($A13="","",VLOOKUP($A13,'Annex 2 Designated EHV charges'!$D:$O,3,0))</f>
        <v/>
      </c>
      <c r="D13" s="97" t="str">
        <f>IF($A13="","",VLOOKUP($A13,'Annex 2 Designated EHV charges'!$D:$O,4,0))</f>
        <v/>
      </c>
      <c r="E13" s="99" t="str">
        <f>IFERROR(IF(VLOOKUP($A13,'Annex 2 Designated EHV charges'!$D:$P,10,FALSE)=0,"",VLOOKUP($A13,'Annex 2 Designated EHV charges'!$D:$P,10,FALSE)),"")</f>
        <v/>
      </c>
      <c r="F13" s="100" t="str">
        <f>IFERROR(IF(VLOOKUP($A13,'Annex 2 Designated EHV charges'!$D:$P,11,FALSE)=0,"",VLOOKUP($A13,'Annex 2 Designated EHV charges'!$D:$P,11,FALSE)),"")</f>
        <v/>
      </c>
      <c r="G13" s="101" t="str">
        <f>IFERROR(IF(VLOOKUP($A13,'Annex 2 Designated EHV charges'!$D:$P,12,FALSE)=0,"",VLOOKUP($A13,'Annex 2 Designated EHV charges'!$D:$P,12,FALSE)),"")</f>
        <v/>
      </c>
      <c r="H13" s="101" t="str">
        <f>IFERROR(IF(VLOOKUP($A13,'Annex 2 Designated EHV charges'!$D:$P,13,FALSE)=0,"",VLOOKUP($A13,'Annex 2 Designated EHV charges'!$D:$P,13,FALSE)),"")</f>
        <v/>
      </c>
    </row>
    <row r="14" spans="1:15" ht="12.75" customHeight="1" x14ac:dyDescent="0.2">
      <c r="A14" s="98" t="str">
        <f t="array" ref="A14">IFERROR(INDEX('Annex 2 Designated EHV charges'!$D$11:$D$58, MATCH(0, IF(ISBLANK('Annex 2 Designated EHV charges'!$D$11:$D$58),1, COUNTIF(A$4:$A13, 'Annex 2 Designated EHV charges'!$D$11:$D$58)), 0)),"")</f>
        <v/>
      </c>
      <c r="B14" s="97" t="str">
        <f>IF($A14="","",VLOOKUP($A14,'Annex 2 Designated EHV charges'!$D:$O,2,0))</f>
        <v/>
      </c>
      <c r="C14" s="98" t="str">
        <f>IF($A14="","",VLOOKUP($A14,'Annex 2 Designated EHV charges'!$D:$O,3,0))</f>
        <v/>
      </c>
      <c r="D14" s="97" t="str">
        <f>IF($A14="","",VLOOKUP($A14,'Annex 2 Designated EHV charges'!$D:$O,4,0))</f>
        <v/>
      </c>
      <c r="E14" s="99" t="str">
        <f>IFERROR(IF(VLOOKUP($A14,'Annex 2 Designated EHV charges'!$D:$P,10,FALSE)=0,"",VLOOKUP($A14,'Annex 2 Designated EHV charges'!$D:$P,10,FALSE)),"")</f>
        <v/>
      </c>
      <c r="F14" s="100" t="str">
        <f>IFERROR(IF(VLOOKUP($A14,'Annex 2 Designated EHV charges'!$D:$P,11,FALSE)=0,"",VLOOKUP($A14,'Annex 2 Designated EHV charges'!$D:$P,11,FALSE)),"")</f>
        <v/>
      </c>
      <c r="G14" s="101" t="str">
        <f>IFERROR(IF(VLOOKUP($A14,'Annex 2 Designated EHV charges'!$D:$P,12,FALSE)=0,"",VLOOKUP($A14,'Annex 2 Designated EHV charges'!$D:$P,12,FALSE)),"")</f>
        <v/>
      </c>
      <c r="H14" s="101" t="str">
        <f>IFERROR(IF(VLOOKUP($A14,'Annex 2 Designated EHV charges'!$D:$P,13,FALSE)=0,"",VLOOKUP($A14,'Annex 2 Designated EHV charges'!$D:$P,13,FALSE)),"")</f>
        <v/>
      </c>
    </row>
    <row r="15" spans="1:15" ht="12.75" customHeight="1" x14ac:dyDescent="0.2">
      <c r="A15" s="98" t="str">
        <f t="array" ref="A15">IFERROR(INDEX('Annex 2 Designated EHV charges'!$D$11:$D$58, MATCH(0, IF(ISBLANK('Annex 2 Designated EHV charges'!$D$11:$D$58),1, COUNTIF(A$4:$A14, 'Annex 2 Designated EHV charges'!$D$11:$D$58)), 0)),"")</f>
        <v/>
      </c>
      <c r="B15" s="97" t="str">
        <f>IF($A15="","",VLOOKUP($A15,'Annex 2 Designated EHV charges'!$D:$O,2,0))</f>
        <v/>
      </c>
      <c r="C15" s="98" t="str">
        <f>IF($A15="","",VLOOKUP($A15,'Annex 2 Designated EHV charges'!$D:$O,3,0))</f>
        <v/>
      </c>
      <c r="D15" s="97" t="str">
        <f>IF($A15="","",VLOOKUP($A15,'Annex 2 Designated EHV charges'!$D:$O,4,0))</f>
        <v/>
      </c>
      <c r="E15" s="99" t="str">
        <f>IFERROR(IF(VLOOKUP($A15,'Annex 2 Designated EHV charges'!$D:$P,10,FALSE)=0,"",VLOOKUP($A15,'Annex 2 Designated EHV charges'!$D:$P,10,FALSE)),"")</f>
        <v/>
      </c>
      <c r="F15" s="100" t="str">
        <f>IFERROR(IF(VLOOKUP($A15,'Annex 2 Designated EHV charges'!$D:$P,11,FALSE)=0,"",VLOOKUP($A15,'Annex 2 Designated EHV charges'!$D:$P,11,FALSE)),"")</f>
        <v/>
      </c>
      <c r="G15" s="101" t="str">
        <f>IFERROR(IF(VLOOKUP($A15,'Annex 2 Designated EHV charges'!$D:$P,12,FALSE)=0,"",VLOOKUP($A15,'Annex 2 Designated EHV charges'!$D:$P,12,FALSE)),"")</f>
        <v/>
      </c>
      <c r="H15" s="101" t="str">
        <f>IFERROR(IF(VLOOKUP($A15,'Annex 2 Designated EHV charges'!$D:$P,13,FALSE)=0,"",VLOOKUP($A15,'Annex 2 Designated EHV charges'!$D:$P,13,FALSE)),"")</f>
        <v/>
      </c>
    </row>
    <row r="16" spans="1:15" ht="12.75" customHeight="1" x14ac:dyDescent="0.2">
      <c r="A16" s="98" t="str">
        <f t="array" ref="A16">IFERROR(INDEX('Annex 2 Designated EHV charges'!$D$11:$D$58, MATCH(0, IF(ISBLANK('Annex 2 Designated EHV charges'!$D$11:$D$58),1, COUNTIF(A$4:$A15, 'Annex 2 Designated EHV charges'!$D$11:$D$58)), 0)),"")</f>
        <v/>
      </c>
      <c r="B16" s="97" t="str">
        <f>IF($A16="","",VLOOKUP($A16,'Annex 2 Designated EHV charges'!$D:$O,2,0))</f>
        <v/>
      </c>
      <c r="C16" s="98" t="str">
        <f>IF($A16="","",VLOOKUP($A16,'Annex 2 Designated EHV charges'!$D:$O,3,0))</f>
        <v/>
      </c>
      <c r="D16" s="97" t="str">
        <f>IF($A16="","",VLOOKUP($A16,'Annex 2 Designated EHV charges'!$D:$O,4,0))</f>
        <v/>
      </c>
      <c r="E16" s="99" t="str">
        <f>IFERROR(IF(VLOOKUP($A16,'Annex 2 Designated EHV charges'!$D:$P,10,FALSE)=0,"",VLOOKUP($A16,'Annex 2 Designated EHV charges'!$D:$P,10,FALSE)),"")</f>
        <v/>
      </c>
      <c r="F16" s="100" t="str">
        <f>IFERROR(IF(VLOOKUP($A16,'Annex 2 Designated EHV charges'!$D:$P,11,FALSE)=0,"",VLOOKUP($A16,'Annex 2 Designated EHV charges'!$D:$P,11,FALSE)),"")</f>
        <v/>
      </c>
      <c r="G16" s="101" t="str">
        <f>IFERROR(IF(VLOOKUP($A16,'Annex 2 Designated EHV charges'!$D:$P,12,FALSE)=0,"",VLOOKUP($A16,'Annex 2 Designated EHV charges'!$D:$P,12,FALSE)),"")</f>
        <v/>
      </c>
      <c r="H16" s="101" t="str">
        <f>IFERROR(IF(VLOOKUP($A16,'Annex 2 Designated EHV charges'!$D:$P,13,FALSE)=0,"",VLOOKUP($A16,'Annex 2 Designated EHV charges'!$D:$P,13,FALSE)),"")</f>
        <v/>
      </c>
    </row>
    <row r="17" spans="1:8" ht="12.75" customHeight="1" x14ac:dyDescent="0.2">
      <c r="A17" s="98" t="str">
        <f t="array" ref="A17">IFERROR(INDEX('Annex 2 Designated EHV charges'!$D$11:$D$58, MATCH(0, IF(ISBLANK('Annex 2 Designated EHV charges'!$D$11:$D$58),1, COUNTIF(A$4:$A16, 'Annex 2 Designated EHV charges'!$D$11:$D$58)), 0)),"")</f>
        <v/>
      </c>
      <c r="B17" s="97" t="str">
        <f>IF($A17="","",VLOOKUP($A17,'Annex 2 Designated EHV charges'!$D:$O,2,0))</f>
        <v/>
      </c>
      <c r="C17" s="98" t="str">
        <f>IF($A17="","",VLOOKUP($A17,'Annex 2 Designated EHV charges'!$D:$O,3,0))</f>
        <v/>
      </c>
      <c r="D17" s="97" t="str">
        <f>IF($A17="","",VLOOKUP($A17,'Annex 2 Designated EHV charges'!$D:$O,4,0))</f>
        <v/>
      </c>
      <c r="E17" s="99" t="str">
        <f>IFERROR(IF(VLOOKUP($A17,'Annex 2 Designated EHV charges'!$D:$P,10,FALSE)=0,"",VLOOKUP($A17,'Annex 2 Designated EHV charges'!$D:$P,10,FALSE)),"")</f>
        <v/>
      </c>
      <c r="F17" s="100" t="str">
        <f>IFERROR(IF(VLOOKUP($A17,'Annex 2 Designated EHV charges'!$D:$P,11,FALSE)=0,"",VLOOKUP($A17,'Annex 2 Designated EHV charges'!$D:$P,11,FALSE)),"")</f>
        <v/>
      </c>
      <c r="G17" s="101" t="str">
        <f>IFERROR(IF(VLOOKUP($A17,'Annex 2 Designated EHV charges'!$D:$P,12,FALSE)=0,"",VLOOKUP($A17,'Annex 2 Designated EHV charges'!$D:$P,12,FALSE)),"")</f>
        <v/>
      </c>
      <c r="H17" s="101" t="str">
        <f>IFERROR(IF(VLOOKUP($A17,'Annex 2 Designated EHV charges'!$D:$P,13,FALSE)=0,"",VLOOKUP($A17,'Annex 2 Designated EHV charges'!$D:$P,13,FALSE)),"")</f>
        <v/>
      </c>
    </row>
    <row r="18" spans="1:8" ht="12.75" customHeight="1" x14ac:dyDescent="0.2">
      <c r="A18" s="98" t="str">
        <f t="array" ref="A18">IFERROR(INDEX('Annex 2 Designated EHV charges'!$D$11:$D$58, MATCH(0, IF(ISBLANK('Annex 2 Designated EHV charges'!$D$11:$D$58),1, COUNTIF(A$4:$A17, 'Annex 2 Designated EHV charges'!$D$11:$D$58)), 0)),"")</f>
        <v/>
      </c>
      <c r="B18" s="97" t="str">
        <f>IF($A18="","",VLOOKUP($A18,'Annex 2 Designated EHV charges'!$D:$O,2,0))</f>
        <v/>
      </c>
      <c r="C18" s="98" t="str">
        <f>IF($A18="","",VLOOKUP($A18,'Annex 2 Designated EHV charges'!$D:$O,3,0))</f>
        <v/>
      </c>
      <c r="D18" s="97" t="str">
        <f>IF($A18="","",VLOOKUP($A18,'Annex 2 Designated EHV charges'!$D:$O,4,0))</f>
        <v/>
      </c>
      <c r="E18" s="99" t="str">
        <f>IFERROR(IF(VLOOKUP($A18,'Annex 2 Designated EHV charges'!$D:$P,10,FALSE)=0,"",VLOOKUP($A18,'Annex 2 Designated EHV charges'!$D:$P,10,FALSE)),"")</f>
        <v/>
      </c>
      <c r="F18" s="100" t="str">
        <f>IFERROR(IF(VLOOKUP($A18,'Annex 2 Designated EHV charges'!$D:$P,11,FALSE)=0,"",VLOOKUP($A18,'Annex 2 Designated EHV charges'!$D:$P,11,FALSE)),"")</f>
        <v/>
      </c>
      <c r="G18" s="101" t="str">
        <f>IFERROR(IF(VLOOKUP($A18,'Annex 2 Designated EHV charges'!$D:$P,12,FALSE)=0,"",VLOOKUP($A18,'Annex 2 Designated EHV charges'!$D:$P,12,FALSE)),"")</f>
        <v/>
      </c>
      <c r="H18" s="101" t="str">
        <f>IFERROR(IF(VLOOKUP($A18,'Annex 2 Designated EHV charges'!$D:$P,13,FALSE)=0,"",VLOOKUP($A18,'Annex 2 Designated EHV charges'!$D:$P,13,FALSE)),"")</f>
        <v/>
      </c>
    </row>
    <row r="19" spans="1:8" ht="12.75" customHeight="1" x14ac:dyDescent="0.2">
      <c r="A19" s="98" t="str">
        <f t="array" ref="A19">IFERROR(INDEX('Annex 2 Designated EHV charges'!$D$11:$D$58, MATCH(0, IF(ISBLANK('Annex 2 Designated EHV charges'!$D$11:$D$58),1, COUNTIF(A$4:$A18, 'Annex 2 Designated EHV charges'!$D$11:$D$58)), 0)),"")</f>
        <v/>
      </c>
      <c r="B19" s="97" t="str">
        <f>IF($A19="","",VLOOKUP($A19,'Annex 2 Designated EHV charges'!$D:$O,2,0))</f>
        <v/>
      </c>
      <c r="C19" s="98" t="str">
        <f>IF($A19="","",VLOOKUP($A19,'Annex 2 Designated EHV charges'!$D:$O,3,0))</f>
        <v/>
      </c>
      <c r="D19" s="97" t="str">
        <f>IF($A19="","",VLOOKUP($A19,'Annex 2 Designated EHV charges'!$D:$O,4,0))</f>
        <v/>
      </c>
      <c r="E19" s="99" t="str">
        <f>IFERROR(IF(VLOOKUP($A19,'Annex 2 Designated EHV charges'!$D:$P,10,FALSE)=0,"",VLOOKUP($A19,'Annex 2 Designated EHV charges'!$D:$P,10,FALSE)),"")</f>
        <v/>
      </c>
      <c r="F19" s="100" t="str">
        <f>IFERROR(IF(VLOOKUP($A19,'Annex 2 Designated EHV charges'!$D:$P,11,FALSE)=0,"",VLOOKUP($A19,'Annex 2 Designated EHV charges'!$D:$P,11,FALSE)),"")</f>
        <v/>
      </c>
      <c r="G19" s="101" t="str">
        <f>IFERROR(IF(VLOOKUP($A19,'Annex 2 Designated EHV charges'!$D:$P,12,FALSE)=0,"",VLOOKUP($A19,'Annex 2 Designated EHV charges'!$D:$P,12,FALSE)),"")</f>
        <v/>
      </c>
      <c r="H19" s="101" t="str">
        <f>IFERROR(IF(VLOOKUP($A19,'Annex 2 Designated EHV charges'!$D:$P,13,FALSE)=0,"",VLOOKUP($A19,'Annex 2 Designated EHV charges'!$D:$P,13,FALSE)),"")</f>
        <v/>
      </c>
    </row>
    <row r="20" spans="1:8" ht="12.75" customHeight="1" x14ac:dyDescent="0.2">
      <c r="A20" s="98" t="str">
        <f t="array" ref="A20">IFERROR(INDEX('Annex 2 Designated EHV charges'!$D$11:$D$58, MATCH(0, IF(ISBLANK('Annex 2 Designated EHV charges'!$D$11:$D$58),1, COUNTIF(A$4:$A19, 'Annex 2 Designated EHV charges'!$D$11:$D$58)), 0)),"")</f>
        <v/>
      </c>
      <c r="B20" s="97" t="str">
        <f>IF($A20="","",VLOOKUP($A20,'Annex 2 Designated EHV charges'!$D:$O,2,0))</f>
        <v/>
      </c>
      <c r="C20" s="98" t="str">
        <f>IF($A20="","",VLOOKUP($A20,'Annex 2 Designated EHV charges'!$D:$O,3,0))</f>
        <v/>
      </c>
      <c r="D20" s="97" t="str">
        <f>IF($A20="","",VLOOKUP($A20,'Annex 2 Designated EHV charges'!$D:$O,4,0))</f>
        <v/>
      </c>
      <c r="E20" s="99" t="str">
        <f>IFERROR(IF(VLOOKUP($A20,'Annex 2 Designated EHV charges'!$D:$P,10,FALSE)=0,"",VLOOKUP($A20,'Annex 2 Designated EHV charges'!$D:$P,10,FALSE)),"")</f>
        <v/>
      </c>
      <c r="F20" s="100" t="str">
        <f>IFERROR(IF(VLOOKUP($A20,'Annex 2 Designated EHV charges'!$D:$P,11,FALSE)=0,"",VLOOKUP($A20,'Annex 2 Designated EHV charges'!$D:$P,11,FALSE)),"")</f>
        <v/>
      </c>
      <c r="G20" s="101" t="str">
        <f>IFERROR(IF(VLOOKUP($A20,'Annex 2 Designated EHV charges'!$D:$P,12,FALSE)=0,"",VLOOKUP($A20,'Annex 2 Designated EHV charges'!$D:$P,12,FALSE)),"")</f>
        <v/>
      </c>
      <c r="H20" s="101" t="str">
        <f>IFERROR(IF(VLOOKUP($A20,'Annex 2 Designated EHV charges'!$D:$P,13,FALSE)=0,"",VLOOKUP($A20,'Annex 2 Designated EHV charges'!$D:$P,13,FALSE)),"")</f>
        <v/>
      </c>
    </row>
    <row r="21" spans="1:8" ht="12.75" customHeight="1" x14ac:dyDescent="0.2">
      <c r="A21" s="98" t="str">
        <f t="array" ref="A21">IFERROR(INDEX('Annex 2 Designated EHV charges'!$D$11:$D$58, MATCH(0, IF(ISBLANK('Annex 2 Designated EHV charges'!$D$11:$D$58),1, COUNTIF(A$4:$A20, 'Annex 2 Designated EHV charges'!$D$11:$D$58)), 0)),"")</f>
        <v/>
      </c>
      <c r="B21" s="97" t="str">
        <f>IF($A21="","",VLOOKUP($A21,'Annex 2 Designated EHV charges'!$D:$O,2,0))</f>
        <v/>
      </c>
      <c r="C21" s="98" t="str">
        <f>IF($A21="","",VLOOKUP($A21,'Annex 2 Designated EHV charges'!$D:$O,3,0))</f>
        <v/>
      </c>
      <c r="D21" s="97" t="str">
        <f>IF($A21="","",VLOOKUP($A21,'Annex 2 Designated EHV charges'!$D:$O,4,0))</f>
        <v/>
      </c>
      <c r="E21" s="99" t="str">
        <f>IFERROR(IF(VLOOKUP($A21,'Annex 2 Designated EHV charges'!$D:$P,10,FALSE)=0,"",VLOOKUP($A21,'Annex 2 Designated EHV charges'!$D:$P,10,FALSE)),"")</f>
        <v/>
      </c>
      <c r="F21" s="100" t="str">
        <f>IFERROR(IF(VLOOKUP($A21,'Annex 2 Designated EHV charges'!$D:$P,11,FALSE)=0,"",VLOOKUP($A21,'Annex 2 Designated EHV charges'!$D:$P,11,FALSE)),"")</f>
        <v/>
      </c>
      <c r="G21" s="101" t="str">
        <f>IFERROR(IF(VLOOKUP($A21,'Annex 2 Designated EHV charges'!$D:$P,12,FALSE)=0,"",VLOOKUP($A21,'Annex 2 Designated EHV charges'!$D:$P,12,FALSE)),"")</f>
        <v/>
      </c>
      <c r="H21" s="101" t="str">
        <f>IFERROR(IF(VLOOKUP($A21,'Annex 2 Designated EHV charges'!$D:$P,13,FALSE)=0,"",VLOOKUP($A21,'Annex 2 Designated EHV charges'!$D:$P,13,FALSE)),"")</f>
        <v/>
      </c>
    </row>
    <row r="22" spans="1:8" ht="12.75" customHeight="1" x14ac:dyDescent="0.2">
      <c r="A22" s="98" t="str">
        <f t="array" ref="A22">IFERROR(INDEX('Annex 2 Designated EHV charges'!$D$11:$D$58, MATCH(0, IF(ISBLANK('Annex 2 Designated EHV charges'!$D$11:$D$58),1, COUNTIF(A$4:$A21, 'Annex 2 Designated EHV charges'!$D$11:$D$58)), 0)),"")</f>
        <v/>
      </c>
      <c r="B22" s="97" t="str">
        <f>IF($A22="","",VLOOKUP($A22,'Annex 2 Designated EHV charges'!$D:$O,2,0))</f>
        <v/>
      </c>
      <c r="C22" s="98" t="str">
        <f>IF($A22="","",VLOOKUP($A22,'Annex 2 Designated EHV charges'!$D:$O,3,0))</f>
        <v/>
      </c>
      <c r="D22" s="97" t="str">
        <f>IF($A22="","",VLOOKUP($A22,'Annex 2 Designated EHV charges'!$D:$O,4,0))</f>
        <v/>
      </c>
      <c r="E22" s="99" t="str">
        <f>IFERROR(IF(VLOOKUP($A22,'Annex 2 Designated EHV charges'!$D:$P,10,FALSE)=0,"",VLOOKUP($A22,'Annex 2 Designated EHV charges'!$D:$P,10,FALSE)),"")</f>
        <v/>
      </c>
      <c r="F22" s="100" t="str">
        <f>IFERROR(IF(VLOOKUP($A22,'Annex 2 Designated EHV charges'!$D:$P,11,FALSE)=0,"",VLOOKUP($A22,'Annex 2 Designated EHV charges'!$D:$P,11,FALSE)),"")</f>
        <v/>
      </c>
      <c r="G22" s="101" t="str">
        <f>IFERROR(IF(VLOOKUP($A22,'Annex 2 Designated EHV charges'!$D:$P,12,FALSE)=0,"",VLOOKUP($A22,'Annex 2 Designated EHV charges'!$D:$P,12,FALSE)),"")</f>
        <v/>
      </c>
      <c r="H22" s="101" t="str">
        <f>IFERROR(IF(VLOOKUP($A22,'Annex 2 Designated EHV charges'!$D:$P,13,FALSE)=0,"",VLOOKUP($A22,'Annex 2 Designated EHV charges'!$D:$P,13,FALSE)),"")</f>
        <v/>
      </c>
    </row>
    <row r="23" spans="1:8" ht="12.75" customHeight="1" x14ac:dyDescent="0.2">
      <c r="A23" s="98" t="str">
        <f t="array" ref="A23">IFERROR(INDEX('Annex 2 Designated EHV charges'!$D$11:$D$58, MATCH(0, IF(ISBLANK('Annex 2 Designated EHV charges'!$D$11:$D$58),1, COUNTIF(A$4:$A22, 'Annex 2 Designated EHV charges'!$D$11:$D$58)), 0)),"")</f>
        <v/>
      </c>
      <c r="B23" s="97" t="str">
        <f>IF($A23="","",VLOOKUP($A23,'Annex 2 Designated EHV charges'!$D:$O,2,0))</f>
        <v/>
      </c>
      <c r="C23" s="98" t="str">
        <f>IF($A23="","",VLOOKUP($A23,'Annex 2 Designated EHV charges'!$D:$O,3,0))</f>
        <v/>
      </c>
      <c r="D23" s="97" t="str">
        <f>IF($A23="","",VLOOKUP($A23,'Annex 2 Designated EHV charges'!$D:$O,4,0))</f>
        <v/>
      </c>
      <c r="E23" s="99" t="str">
        <f>IFERROR(IF(VLOOKUP($A23,'Annex 2 Designated EHV charges'!$D:$P,10,FALSE)=0,"",VLOOKUP($A23,'Annex 2 Designated EHV charges'!$D:$P,10,FALSE)),"")</f>
        <v/>
      </c>
      <c r="F23" s="100" t="str">
        <f>IFERROR(IF(VLOOKUP($A23,'Annex 2 Designated EHV charges'!$D:$P,11,FALSE)=0,"",VLOOKUP($A23,'Annex 2 Designated EHV charges'!$D:$P,11,FALSE)),"")</f>
        <v/>
      </c>
      <c r="G23" s="101" t="str">
        <f>IFERROR(IF(VLOOKUP($A23,'Annex 2 Designated EHV charges'!$D:$P,12,FALSE)=0,"",VLOOKUP($A23,'Annex 2 Designated EHV charges'!$D:$P,12,FALSE)),"")</f>
        <v/>
      </c>
      <c r="H23" s="101" t="str">
        <f>IFERROR(IF(VLOOKUP($A23,'Annex 2 Designated EHV charges'!$D:$P,13,FALSE)=0,"",VLOOKUP($A23,'Annex 2 Designated EHV charges'!$D:$P,13,FALSE)),"")</f>
        <v/>
      </c>
    </row>
    <row r="24" spans="1:8" ht="12.75" customHeight="1" x14ac:dyDescent="0.2">
      <c r="A24" s="98" t="str">
        <f t="array" ref="A24">IFERROR(INDEX('Annex 2 Designated EHV charges'!$D$11:$D$58, MATCH(0, IF(ISBLANK('Annex 2 Designated EHV charges'!$D$11:$D$58),1, COUNTIF(A$4:$A23, 'Annex 2 Designated EHV charges'!$D$11:$D$58)), 0)),"")</f>
        <v/>
      </c>
      <c r="B24" s="97" t="str">
        <f>IF($A24="","",VLOOKUP($A24,'Annex 2 Designated EHV charges'!$D:$O,2,0))</f>
        <v/>
      </c>
      <c r="C24" s="98" t="str">
        <f>IF($A24="","",VLOOKUP($A24,'Annex 2 Designated EHV charges'!$D:$O,3,0))</f>
        <v/>
      </c>
      <c r="D24" s="97" t="str">
        <f>IF($A24="","",VLOOKUP($A24,'Annex 2 Designated EHV charges'!$D:$O,4,0))</f>
        <v/>
      </c>
      <c r="E24" s="99" t="str">
        <f>IFERROR(IF(VLOOKUP($A24,'Annex 2 Designated EHV charges'!$D:$P,10,FALSE)=0,"",VLOOKUP($A24,'Annex 2 Designated EHV charges'!$D:$P,10,FALSE)),"")</f>
        <v/>
      </c>
      <c r="F24" s="100" t="str">
        <f>IFERROR(IF(VLOOKUP($A24,'Annex 2 Designated EHV charges'!$D:$P,11,FALSE)=0,"",VLOOKUP($A24,'Annex 2 Designated EHV charges'!$D:$P,11,FALSE)),"")</f>
        <v/>
      </c>
      <c r="G24" s="101" t="str">
        <f>IFERROR(IF(VLOOKUP($A24,'Annex 2 Designated EHV charges'!$D:$P,12,FALSE)=0,"",VLOOKUP($A24,'Annex 2 Designated EHV charges'!$D:$P,12,FALSE)),"")</f>
        <v/>
      </c>
      <c r="H24" s="101" t="str">
        <f>IFERROR(IF(VLOOKUP($A24,'Annex 2 Designated EHV charges'!$D:$P,13,FALSE)=0,"",VLOOKUP($A24,'Annex 2 Designated EHV charges'!$D:$P,13,FALSE)),"")</f>
        <v/>
      </c>
    </row>
    <row r="25" spans="1:8" ht="12.75" customHeight="1" x14ac:dyDescent="0.2">
      <c r="A25" s="98" t="str">
        <f t="array" ref="A25">IFERROR(INDEX('Annex 2 Designated EHV charges'!$D$11:$D$58, MATCH(0, IF(ISBLANK('Annex 2 Designated EHV charges'!$D$11:$D$58),1, COUNTIF(A$4:$A24, 'Annex 2 Designated EHV charges'!$D$11:$D$58)), 0)),"")</f>
        <v/>
      </c>
      <c r="B25" s="97" t="str">
        <f>IF($A25="","",VLOOKUP($A25,'Annex 2 Designated EHV charges'!$D:$O,2,0))</f>
        <v/>
      </c>
      <c r="C25" s="98" t="str">
        <f>IF($A25="","",VLOOKUP($A25,'Annex 2 Designated EHV charges'!$D:$O,3,0))</f>
        <v/>
      </c>
      <c r="D25" s="97" t="str">
        <f>IF($A25="","",VLOOKUP($A25,'Annex 2 Designated EHV charges'!$D:$O,4,0))</f>
        <v/>
      </c>
      <c r="E25" s="99" t="str">
        <f>IFERROR(IF(VLOOKUP($A25,'Annex 2 Designated EHV charges'!$D:$P,10,FALSE)=0,"",VLOOKUP($A25,'Annex 2 Designated EHV charges'!$D:$P,10,FALSE)),"")</f>
        <v/>
      </c>
      <c r="F25" s="100" t="str">
        <f>IFERROR(IF(VLOOKUP($A25,'Annex 2 Designated EHV charges'!$D:$P,11,FALSE)=0,"",VLOOKUP($A25,'Annex 2 Designated EHV charges'!$D:$P,11,FALSE)),"")</f>
        <v/>
      </c>
      <c r="G25" s="101" t="str">
        <f>IFERROR(IF(VLOOKUP($A25,'Annex 2 Designated EHV charges'!$D:$P,12,FALSE)=0,"",VLOOKUP($A25,'Annex 2 Designated EHV charges'!$D:$P,12,FALSE)),"")</f>
        <v/>
      </c>
      <c r="H25" s="101" t="str">
        <f>IFERROR(IF(VLOOKUP($A25,'Annex 2 Designated EHV charges'!$D:$P,13,FALSE)=0,"",VLOOKUP($A25,'Annex 2 Designated EHV charges'!$D:$P,13,FALSE)),"")</f>
        <v/>
      </c>
    </row>
    <row r="26" spans="1:8" ht="12.75" customHeight="1" x14ac:dyDescent="0.2">
      <c r="A26" s="98" t="str">
        <f t="array" ref="A26">IFERROR(INDEX('Annex 2 Designated EHV charges'!$D$11:$D$58, MATCH(0, IF(ISBLANK('Annex 2 Designated EHV charges'!$D$11:$D$58),1, COUNTIF(A$4:$A25, 'Annex 2 Designated EHV charges'!$D$11:$D$58)), 0)),"")</f>
        <v/>
      </c>
      <c r="B26" s="97" t="str">
        <f>IF($A26="","",VLOOKUP($A26,'Annex 2 Designated EHV charges'!$D:$O,2,0))</f>
        <v/>
      </c>
      <c r="C26" s="98" t="str">
        <f>IF($A26="","",VLOOKUP($A26,'Annex 2 Designated EHV charges'!$D:$O,3,0))</f>
        <v/>
      </c>
      <c r="D26" s="97" t="str">
        <f>IF($A26="","",VLOOKUP($A26,'Annex 2 Designated EHV charges'!$D:$O,4,0))</f>
        <v/>
      </c>
      <c r="E26" s="99" t="str">
        <f>IFERROR(IF(VLOOKUP($A26,'Annex 2 Designated EHV charges'!$D:$P,10,FALSE)=0,"",VLOOKUP($A26,'Annex 2 Designated EHV charges'!$D:$P,10,FALSE)),"")</f>
        <v/>
      </c>
      <c r="F26" s="100" t="str">
        <f>IFERROR(IF(VLOOKUP($A26,'Annex 2 Designated EHV charges'!$D:$P,11,FALSE)=0,"",VLOOKUP($A26,'Annex 2 Designated EHV charges'!$D:$P,11,FALSE)),"")</f>
        <v/>
      </c>
      <c r="G26" s="101" t="str">
        <f>IFERROR(IF(VLOOKUP($A26,'Annex 2 Designated EHV charges'!$D:$P,12,FALSE)=0,"",VLOOKUP($A26,'Annex 2 Designated EHV charges'!$D:$P,12,FALSE)),"")</f>
        <v/>
      </c>
      <c r="H26" s="101" t="str">
        <f>IFERROR(IF(VLOOKUP($A26,'Annex 2 Designated EHV charges'!$D:$P,13,FALSE)=0,"",VLOOKUP($A26,'Annex 2 Designated EHV charges'!$D:$P,13,FALSE)),"")</f>
        <v/>
      </c>
    </row>
    <row r="27" spans="1:8" ht="12.75" customHeight="1" x14ac:dyDescent="0.2">
      <c r="A27" s="98" t="str">
        <f t="array" ref="A27">IFERROR(INDEX('Annex 2 Designated EHV charges'!$D$11:$D$58, MATCH(0, IF(ISBLANK('Annex 2 Designated EHV charges'!$D$11:$D$58),1, COUNTIF(A$4:$A26, 'Annex 2 Designated EHV charges'!$D$11:$D$58)), 0)),"")</f>
        <v/>
      </c>
      <c r="B27" s="97" t="str">
        <f>IF($A27="","",VLOOKUP($A27,'Annex 2 Designated EHV charges'!$D:$O,2,0))</f>
        <v/>
      </c>
      <c r="C27" s="98" t="str">
        <f>IF($A27="","",VLOOKUP($A27,'Annex 2 Designated EHV charges'!$D:$O,3,0))</f>
        <v/>
      </c>
      <c r="D27" s="97" t="str">
        <f>IF($A27="","",VLOOKUP($A27,'Annex 2 Designated EHV charges'!$D:$O,4,0))</f>
        <v/>
      </c>
      <c r="E27" s="99" t="str">
        <f>IFERROR(IF(VLOOKUP($A27,'Annex 2 Designated EHV charges'!$D:$P,10,FALSE)=0,"",VLOOKUP($A27,'Annex 2 Designated EHV charges'!$D:$P,10,FALSE)),"")</f>
        <v/>
      </c>
      <c r="F27" s="100" t="str">
        <f>IFERROR(IF(VLOOKUP($A27,'Annex 2 Designated EHV charges'!$D:$P,11,FALSE)=0,"",VLOOKUP($A27,'Annex 2 Designated EHV charges'!$D:$P,11,FALSE)),"")</f>
        <v/>
      </c>
      <c r="G27" s="101" t="str">
        <f>IFERROR(IF(VLOOKUP($A27,'Annex 2 Designated EHV charges'!$D:$P,12,FALSE)=0,"",VLOOKUP($A27,'Annex 2 Designated EHV charges'!$D:$P,12,FALSE)),"")</f>
        <v/>
      </c>
      <c r="H27" s="101" t="str">
        <f>IFERROR(IF(VLOOKUP($A27,'Annex 2 Designated EHV charges'!$D:$P,13,FALSE)=0,"",VLOOKUP($A27,'Annex 2 Designated EHV charges'!$D:$P,13,FALSE)),"")</f>
        <v/>
      </c>
    </row>
    <row r="28" spans="1:8" ht="12.75" customHeight="1" x14ac:dyDescent="0.2">
      <c r="A28" s="98" t="str">
        <f t="array" ref="A28">IFERROR(INDEX('Annex 2 Designated EHV charges'!$D$11:$D$58, MATCH(0, IF(ISBLANK('Annex 2 Designated EHV charges'!$D$11:$D$58),1, COUNTIF(A$4:$A27, 'Annex 2 Designated EHV charges'!$D$11:$D$58)), 0)),"")</f>
        <v/>
      </c>
      <c r="B28" s="97" t="str">
        <f>IF($A28="","",VLOOKUP($A28,'Annex 2 Designated EHV charges'!$D:$O,2,0))</f>
        <v/>
      </c>
      <c r="C28" s="98" t="str">
        <f>IF($A28="","",VLOOKUP($A28,'Annex 2 Designated EHV charges'!$D:$O,3,0))</f>
        <v/>
      </c>
      <c r="D28" s="97" t="str">
        <f>IF($A28="","",VLOOKUP($A28,'Annex 2 Designated EHV charges'!$D:$O,4,0))</f>
        <v/>
      </c>
      <c r="E28" s="99" t="str">
        <f>IFERROR(IF(VLOOKUP($A28,'Annex 2 Designated EHV charges'!$D:$P,10,FALSE)=0,"",VLOOKUP($A28,'Annex 2 Designated EHV charges'!$D:$P,10,FALSE)),"")</f>
        <v/>
      </c>
      <c r="F28" s="100" t="str">
        <f>IFERROR(IF(VLOOKUP($A28,'Annex 2 Designated EHV charges'!$D:$P,11,FALSE)=0,"",VLOOKUP($A28,'Annex 2 Designated EHV charges'!$D:$P,11,FALSE)),"")</f>
        <v/>
      </c>
      <c r="G28" s="101" t="str">
        <f>IFERROR(IF(VLOOKUP($A28,'Annex 2 Designated EHV charges'!$D:$P,12,FALSE)=0,"",VLOOKUP($A28,'Annex 2 Designated EHV charges'!$D:$P,12,FALSE)),"")</f>
        <v/>
      </c>
      <c r="H28" s="101" t="str">
        <f>IFERROR(IF(VLOOKUP($A28,'Annex 2 Designated EHV charges'!$D:$P,13,FALSE)=0,"",VLOOKUP($A28,'Annex 2 Designated EHV charges'!$D:$P,13,FALSE)),"")</f>
        <v/>
      </c>
    </row>
    <row r="29" spans="1:8" ht="12.75" customHeight="1" x14ac:dyDescent="0.2">
      <c r="A29" s="98" t="str">
        <f t="array" ref="A29">IFERROR(INDEX('Annex 2 Designated EHV charges'!$D$11:$D$58, MATCH(0, IF(ISBLANK('Annex 2 Designated EHV charges'!$D$11:$D$58),1, COUNTIF(A$4:$A28, 'Annex 2 Designated EHV charges'!$D$11:$D$58)), 0)),"")</f>
        <v/>
      </c>
      <c r="B29" s="97" t="str">
        <f>IF($A29="","",VLOOKUP($A29,'Annex 2 Designated EHV charges'!$D:$O,2,0))</f>
        <v/>
      </c>
      <c r="C29" s="98" t="str">
        <f>IF($A29="","",VLOOKUP($A29,'Annex 2 Designated EHV charges'!$D:$O,3,0))</f>
        <v/>
      </c>
      <c r="D29" s="97" t="str">
        <f>IF($A29="","",VLOOKUP($A29,'Annex 2 Designated EHV charges'!$D:$O,4,0))</f>
        <v/>
      </c>
      <c r="E29" s="99" t="str">
        <f>IFERROR(IF(VLOOKUP($A29,'Annex 2 Designated EHV charges'!$D:$P,10,FALSE)=0,"",VLOOKUP($A29,'Annex 2 Designated EHV charges'!$D:$P,10,FALSE)),"")</f>
        <v/>
      </c>
      <c r="F29" s="100" t="str">
        <f>IFERROR(IF(VLOOKUP($A29,'Annex 2 Designated EHV charges'!$D:$P,11,FALSE)=0,"",VLOOKUP($A29,'Annex 2 Designated EHV charges'!$D:$P,11,FALSE)),"")</f>
        <v/>
      </c>
      <c r="G29" s="101" t="str">
        <f>IFERROR(IF(VLOOKUP($A29,'Annex 2 Designated EHV charges'!$D:$P,12,FALSE)=0,"",VLOOKUP($A29,'Annex 2 Designated EHV charges'!$D:$P,12,FALSE)),"")</f>
        <v/>
      </c>
      <c r="H29" s="101" t="str">
        <f>IFERROR(IF(VLOOKUP($A29,'Annex 2 Designated EHV charges'!$D:$P,13,FALSE)=0,"",VLOOKUP($A29,'Annex 2 Designated EHV charges'!$D:$P,13,FALSE)),"")</f>
        <v/>
      </c>
    </row>
    <row r="30" spans="1:8" ht="12.75" customHeight="1" x14ac:dyDescent="0.2">
      <c r="A30" s="98" t="str">
        <f t="array" ref="A30">IFERROR(INDEX('Annex 2 Designated EHV charges'!$D$11:$D$58, MATCH(0, IF(ISBLANK('Annex 2 Designated EHV charges'!$D$11:$D$58),1, COUNTIF(A$4:$A29, 'Annex 2 Designated EHV charges'!$D$11:$D$58)), 0)),"")</f>
        <v/>
      </c>
      <c r="B30" s="97" t="str">
        <f>IF($A30="","",VLOOKUP($A30,'Annex 2 Designated EHV charges'!$D:$O,2,0))</f>
        <v/>
      </c>
      <c r="C30" s="98" t="str">
        <f>IF($A30="","",VLOOKUP($A30,'Annex 2 Designated EHV charges'!$D:$O,3,0))</f>
        <v/>
      </c>
      <c r="D30" s="97" t="str">
        <f>IF($A30="","",VLOOKUP($A30,'Annex 2 Designated EHV charges'!$D:$O,4,0))</f>
        <v/>
      </c>
      <c r="E30" s="99" t="str">
        <f>IFERROR(IF(VLOOKUP($A30,'Annex 2 Designated EHV charges'!$D:$P,10,FALSE)=0,"",VLOOKUP($A30,'Annex 2 Designated EHV charges'!$D:$P,10,FALSE)),"")</f>
        <v/>
      </c>
      <c r="F30" s="100" t="str">
        <f>IFERROR(IF(VLOOKUP($A30,'Annex 2 Designated EHV charges'!$D:$P,11,FALSE)=0,"",VLOOKUP($A30,'Annex 2 Designated EHV charges'!$D:$P,11,FALSE)),"")</f>
        <v/>
      </c>
      <c r="G30" s="101" t="str">
        <f>IFERROR(IF(VLOOKUP($A30,'Annex 2 Designated EHV charges'!$D:$P,12,FALSE)=0,"",VLOOKUP($A30,'Annex 2 Designated EHV charges'!$D:$P,12,FALSE)),"")</f>
        <v/>
      </c>
      <c r="H30" s="101" t="str">
        <f>IFERROR(IF(VLOOKUP($A30,'Annex 2 Designated EHV charges'!$D:$P,13,FALSE)=0,"",VLOOKUP($A30,'Annex 2 Designated EHV charges'!$D:$P,13,FALSE)),"")</f>
        <v/>
      </c>
    </row>
    <row r="31" spans="1:8" ht="12.75" customHeight="1" x14ac:dyDescent="0.2">
      <c r="A31" s="98" t="str">
        <f t="array" ref="A31">IFERROR(INDEX('Annex 2 Designated EHV charges'!$D$11:$D$58, MATCH(0, IF(ISBLANK('Annex 2 Designated EHV charges'!$D$11:$D$58),1, COUNTIF(A$4:$A30, 'Annex 2 Designated EHV charges'!$D$11:$D$58)), 0)),"")</f>
        <v/>
      </c>
      <c r="B31" s="97" t="str">
        <f>IF($A31="","",VLOOKUP($A31,'Annex 2 Designated EHV charges'!$D:$O,2,0))</f>
        <v/>
      </c>
      <c r="C31" s="98" t="str">
        <f>IF($A31="","",VLOOKUP($A31,'Annex 2 Designated EHV charges'!$D:$O,3,0))</f>
        <v/>
      </c>
      <c r="D31" s="97" t="str">
        <f>IF($A31="","",VLOOKUP($A31,'Annex 2 Designated EHV charges'!$D:$O,4,0))</f>
        <v/>
      </c>
      <c r="E31" s="99" t="str">
        <f>IFERROR(IF(VLOOKUP($A31,'Annex 2 Designated EHV charges'!$D:$P,10,FALSE)=0,"",VLOOKUP($A31,'Annex 2 Designated EHV charges'!$D:$P,10,FALSE)),"")</f>
        <v/>
      </c>
      <c r="F31" s="100" t="str">
        <f>IFERROR(IF(VLOOKUP($A31,'Annex 2 Designated EHV charges'!$D:$P,11,FALSE)=0,"",VLOOKUP($A31,'Annex 2 Designated EHV charges'!$D:$P,11,FALSE)),"")</f>
        <v/>
      </c>
      <c r="G31" s="101" t="str">
        <f>IFERROR(IF(VLOOKUP($A31,'Annex 2 Designated EHV charges'!$D:$P,12,FALSE)=0,"",VLOOKUP($A31,'Annex 2 Designated EHV charges'!$D:$P,12,FALSE)),"")</f>
        <v/>
      </c>
      <c r="H31" s="101" t="str">
        <f>IFERROR(IF(VLOOKUP($A31,'Annex 2 Designated EHV charges'!$D:$P,13,FALSE)=0,"",VLOOKUP($A31,'Annex 2 Designated EHV charges'!$D:$P,13,FALSE)),"")</f>
        <v/>
      </c>
    </row>
    <row r="32" spans="1:8" ht="12.75" customHeight="1" x14ac:dyDescent="0.2">
      <c r="A32" s="98" t="str">
        <f t="array" ref="A32">IFERROR(INDEX('Annex 2 Designated EHV charges'!$D$11:$D$58, MATCH(0, IF(ISBLANK('Annex 2 Designated EHV charges'!$D$11:$D$58),1, COUNTIF(A$4:$A31, 'Annex 2 Designated EHV charges'!$D$11:$D$58)), 0)),"")</f>
        <v/>
      </c>
      <c r="B32" s="97" t="str">
        <f>IF($A32="","",VLOOKUP($A32,'Annex 2 Designated EHV charges'!$D:$O,2,0))</f>
        <v/>
      </c>
      <c r="C32" s="98" t="str">
        <f>IF($A32="","",VLOOKUP($A32,'Annex 2 Designated EHV charges'!$D:$O,3,0))</f>
        <v/>
      </c>
      <c r="D32" s="97" t="str">
        <f>IF($A32="","",VLOOKUP($A32,'Annex 2 Designated EHV charges'!$D:$O,4,0))</f>
        <v/>
      </c>
      <c r="E32" s="99" t="str">
        <f>IFERROR(IF(VLOOKUP($A32,'Annex 2 Designated EHV charges'!$D:$P,10,FALSE)=0,"",VLOOKUP($A32,'Annex 2 Designated EHV charges'!$D:$P,10,FALSE)),"")</f>
        <v/>
      </c>
      <c r="F32" s="100" t="str">
        <f>IFERROR(IF(VLOOKUP($A32,'Annex 2 Designated EHV charges'!$D:$P,11,FALSE)=0,"",VLOOKUP($A32,'Annex 2 Designated EHV charges'!$D:$P,11,FALSE)),"")</f>
        <v/>
      </c>
      <c r="G32" s="101" t="str">
        <f>IFERROR(IF(VLOOKUP($A32,'Annex 2 Designated EHV charges'!$D:$P,12,FALSE)=0,"",VLOOKUP($A32,'Annex 2 Designated EHV charges'!$D:$P,12,FALSE)),"")</f>
        <v/>
      </c>
      <c r="H32" s="101" t="str">
        <f>IFERROR(IF(VLOOKUP($A32,'Annex 2 Designated EHV charges'!$D:$P,13,FALSE)=0,"",VLOOKUP($A32,'Annex 2 Designated EHV charges'!$D:$P,13,FALSE)),"")</f>
        <v/>
      </c>
    </row>
    <row r="33" spans="1:8" ht="12.75" customHeight="1" x14ac:dyDescent="0.2">
      <c r="A33" s="98" t="str">
        <f t="array" ref="A33">IFERROR(INDEX('Annex 2 Designated EHV charges'!$D$11:$D$58, MATCH(0, IF(ISBLANK('Annex 2 Designated EHV charges'!$D$11:$D$58),1, COUNTIF(A$4:$A32, 'Annex 2 Designated EHV charges'!$D$11:$D$58)), 0)),"")</f>
        <v/>
      </c>
      <c r="B33" s="97" t="str">
        <f>IF($A33="","",VLOOKUP($A33,'Annex 2 Designated EHV charges'!$D:$O,2,0))</f>
        <v/>
      </c>
      <c r="C33" s="98" t="str">
        <f>IF($A33="","",VLOOKUP($A33,'Annex 2 Designated EHV charges'!$D:$O,3,0))</f>
        <v/>
      </c>
      <c r="D33" s="97" t="str">
        <f>IF($A33="","",VLOOKUP($A33,'Annex 2 Designated EHV charges'!$D:$O,4,0))</f>
        <v/>
      </c>
      <c r="E33" s="99" t="str">
        <f>IFERROR(IF(VLOOKUP($A33,'Annex 2 Designated EHV charges'!$D:$P,10,FALSE)=0,"",VLOOKUP($A33,'Annex 2 Designated EHV charges'!$D:$P,10,FALSE)),"")</f>
        <v/>
      </c>
      <c r="F33" s="100" t="str">
        <f>IFERROR(IF(VLOOKUP($A33,'Annex 2 Designated EHV charges'!$D:$P,11,FALSE)=0,"",VLOOKUP($A33,'Annex 2 Designated EHV charges'!$D:$P,11,FALSE)),"")</f>
        <v/>
      </c>
      <c r="G33" s="101" t="str">
        <f>IFERROR(IF(VLOOKUP($A33,'Annex 2 Designated EHV charges'!$D:$P,12,FALSE)=0,"",VLOOKUP($A33,'Annex 2 Designated EHV charges'!$D:$P,12,FALSE)),"")</f>
        <v/>
      </c>
      <c r="H33" s="101" t="str">
        <f>IFERROR(IF(VLOOKUP($A33,'Annex 2 Designated EHV charges'!$D:$P,13,FALSE)=0,"",VLOOKUP($A33,'Annex 2 Designated EHV charges'!$D:$P,13,FALSE)),"")</f>
        <v/>
      </c>
    </row>
    <row r="34" spans="1:8" ht="12.75" customHeight="1" x14ac:dyDescent="0.2">
      <c r="A34" s="98" t="str">
        <f t="array" ref="A34">IFERROR(INDEX('Annex 2 Designated EHV charges'!$D$11:$D$58, MATCH(0, IF(ISBLANK('Annex 2 Designated EHV charges'!$D$11:$D$58),1, COUNTIF(A$4:$A33, 'Annex 2 Designated EHV charges'!$D$11:$D$58)), 0)),"")</f>
        <v/>
      </c>
      <c r="B34" s="97" t="str">
        <f>IF($A34="","",VLOOKUP($A34,'Annex 2 Designated EHV charges'!$D:$O,2,0))</f>
        <v/>
      </c>
      <c r="C34" s="98" t="str">
        <f>IF($A34="","",VLOOKUP($A34,'Annex 2 Designated EHV charges'!$D:$O,3,0))</f>
        <v/>
      </c>
      <c r="D34" s="97" t="str">
        <f>IF($A34="","",VLOOKUP($A34,'Annex 2 Designated EHV charges'!$D:$O,4,0))</f>
        <v/>
      </c>
      <c r="E34" s="99" t="str">
        <f>IFERROR(IF(VLOOKUP($A34,'Annex 2 Designated EHV charges'!$D:$P,10,FALSE)=0,"",VLOOKUP($A34,'Annex 2 Designated EHV charges'!$D:$P,10,FALSE)),"")</f>
        <v/>
      </c>
      <c r="F34" s="100" t="str">
        <f>IFERROR(IF(VLOOKUP($A34,'Annex 2 Designated EHV charges'!$D:$P,11,FALSE)=0,"",VLOOKUP($A34,'Annex 2 Designated EHV charges'!$D:$P,11,FALSE)),"")</f>
        <v/>
      </c>
      <c r="G34" s="101" t="str">
        <f>IFERROR(IF(VLOOKUP($A34,'Annex 2 Designated EHV charges'!$D:$P,12,FALSE)=0,"",VLOOKUP($A34,'Annex 2 Designated EHV charges'!$D:$P,12,FALSE)),"")</f>
        <v/>
      </c>
      <c r="H34" s="101" t="str">
        <f>IFERROR(IF(VLOOKUP($A34,'Annex 2 Designated EHV charges'!$D:$P,13,FALSE)=0,"",VLOOKUP($A34,'Annex 2 Designated EHV charges'!$D:$P,13,FALSE)),"")</f>
        <v/>
      </c>
    </row>
    <row r="35" spans="1:8" ht="12.75" customHeight="1" x14ac:dyDescent="0.2">
      <c r="A35" s="98" t="str">
        <f t="array" ref="A35">IFERROR(INDEX('Annex 2 Designated EHV charges'!$D$11:$D$58, MATCH(0, IF(ISBLANK('Annex 2 Designated EHV charges'!$D$11:$D$58),1, COUNTIF(A$4:$A34, 'Annex 2 Designated EHV charges'!$D$11:$D$58)), 0)),"")</f>
        <v/>
      </c>
      <c r="B35" s="97" t="str">
        <f>IF($A35="","",VLOOKUP($A35,'Annex 2 Designated EHV charges'!$D:$O,2,0))</f>
        <v/>
      </c>
      <c r="C35" s="98" t="str">
        <f>IF($A35="","",VLOOKUP($A35,'Annex 2 Designated EHV charges'!$D:$O,3,0))</f>
        <v/>
      </c>
      <c r="D35" s="97" t="str">
        <f>IF($A35="","",VLOOKUP($A35,'Annex 2 Designated EHV charges'!$D:$O,4,0))</f>
        <v/>
      </c>
      <c r="E35" s="99" t="str">
        <f>IFERROR(IF(VLOOKUP($A35,'Annex 2 Designated EHV charges'!$D:$P,10,FALSE)=0,"",VLOOKUP($A35,'Annex 2 Designated EHV charges'!$D:$P,10,FALSE)),"")</f>
        <v/>
      </c>
      <c r="F35" s="100" t="str">
        <f>IFERROR(IF(VLOOKUP($A35,'Annex 2 Designated EHV charges'!$D:$P,11,FALSE)=0,"",VLOOKUP($A35,'Annex 2 Designated EHV charges'!$D:$P,11,FALSE)),"")</f>
        <v/>
      </c>
      <c r="G35" s="101" t="str">
        <f>IFERROR(IF(VLOOKUP($A35,'Annex 2 Designated EHV charges'!$D:$P,12,FALSE)=0,"",VLOOKUP($A35,'Annex 2 Designated EHV charges'!$D:$P,12,FALSE)),"")</f>
        <v/>
      </c>
      <c r="H35" s="101" t="str">
        <f>IFERROR(IF(VLOOKUP($A35,'Annex 2 Designated EHV charges'!$D:$P,13,FALSE)=0,"",VLOOKUP($A35,'Annex 2 Designated EHV charges'!$D:$P,13,FALSE)),"")</f>
        <v/>
      </c>
    </row>
    <row r="36" spans="1:8" ht="12.75" customHeight="1" x14ac:dyDescent="0.2">
      <c r="A36" s="98" t="str">
        <f t="array" ref="A36">IFERROR(INDEX('Annex 2 Designated EHV charges'!$D$11:$D$58, MATCH(0, IF(ISBLANK('Annex 2 Designated EHV charges'!$D$11:$D$58),1, COUNTIF(A$4:$A35, 'Annex 2 Designated EHV charges'!$D$11:$D$58)), 0)),"")</f>
        <v/>
      </c>
      <c r="B36" s="97" t="str">
        <f>IF($A36="","",VLOOKUP($A36,'Annex 2 Designated EHV charges'!$D:$O,2,0))</f>
        <v/>
      </c>
      <c r="C36" s="98" t="str">
        <f>IF($A36="","",VLOOKUP($A36,'Annex 2 Designated EHV charges'!$D:$O,3,0))</f>
        <v/>
      </c>
      <c r="D36" s="97" t="str">
        <f>IF($A36="","",VLOOKUP($A36,'Annex 2 Designated EHV charges'!$D:$O,4,0))</f>
        <v/>
      </c>
      <c r="E36" s="99" t="str">
        <f>IFERROR(IF(VLOOKUP($A36,'Annex 2 Designated EHV charges'!$D:$P,10,FALSE)=0,"",VLOOKUP($A36,'Annex 2 Designated EHV charges'!$D:$P,10,FALSE)),"")</f>
        <v/>
      </c>
      <c r="F36" s="100" t="str">
        <f>IFERROR(IF(VLOOKUP($A36,'Annex 2 Designated EHV charges'!$D:$P,11,FALSE)=0,"",VLOOKUP($A36,'Annex 2 Designated EHV charges'!$D:$P,11,FALSE)),"")</f>
        <v/>
      </c>
      <c r="G36" s="101" t="str">
        <f>IFERROR(IF(VLOOKUP($A36,'Annex 2 Designated EHV charges'!$D:$P,12,FALSE)=0,"",VLOOKUP($A36,'Annex 2 Designated EHV charges'!$D:$P,12,FALSE)),"")</f>
        <v/>
      </c>
      <c r="H36" s="101" t="str">
        <f>IFERROR(IF(VLOOKUP($A36,'Annex 2 Designated EHV charges'!$D:$P,13,FALSE)=0,"",VLOOKUP($A36,'Annex 2 Designated EHV charges'!$D:$P,13,FALSE)),"")</f>
        <v/>
      </c>
    </row>
    <row r="37" spans="1:8" ht="12.75" customHeight="1" x14ac:dyDescent="0.2">
      <c r="A37" s="98" t="str">
        <f t="array" ref="A37">IFERROR(INDEX('Annex 2 Designated EHV charges'!$D$11:$D$58, MATCH(0, IF(ISBLANK('Annex 2 Designated EHV charges'!$D$11:$D$58),1, COUNTIF(A$4:$A36, 'Annex 2 Designated EHV charges'!$D$11:$D$58)), 0)),"")</f>
        <v/>
      </c>
      <c r="B37" s="97" t="str">
        <f>IF($A37="","",VLOOKUP($A37,'Annex 2 Designated EHV charges'!$D:$O,2,0))</f>
        <v/>
      </c>
      <c r="C37" s="98" t="str">
        <f>IF($A37="","",VLOOKUP($A37,'Annex 2 Designated EHV charges'!$D:$O,3,0))</f>
        <v/>
      </c>
      <c r="D37" s="97" t="str">
        <f>IF($A37="","",VLOOKUP($A37,'Annex 2 Designated EHV charges'!$D:$O,4,0))</f>
        <v/>
      </c>
      <c r="E37" s="99" t="str">
        <f>IFERROR(IF(VLOOKUP($A37,'Annex 2 Designated EHV charges'!$D:$P,10,FALSE)=0,"",VLOOKUP($A37,'Annex 2 Designated EHV charges'!$D:$P,10,FALSE)),"")</f>
        <v/>
      </c>
      <c r="F37" s="100" t="str">
        <f>IFERROR(IF(VLOOKUP($A37,'Annex 2 Designated EHV charges'!$D:$P,11,FALSE)=0,"",VLOOKUP($A37,'Annex 2 Designated EHV charges'!$D:$P,11,FALSE)),"")</f>
        <v/>
      </c>
      <c r="G37" s="101" t="str">
        <f>IFERROR(IF(VLOOKUP($A37,'Annex 2 Designated EHV charges'!$D:$P,12,FALSE)=0,"",VLOOKUP($A37,'Annex 2 Designated EHV charges'!$D:$P,12,FALSE)),"")</f>
        <v/>
      </c>
      <c r="H37" s="101" t="str">
        <f>IFERROR(IF(VLOOKUP($A37,'Annex 2 Designated EHV charges'!$D:$P,13,FALSE)=0,"",VLOOKUP($A37,'Annex 2 Designated EHV charges'!$D:$P,13,FALSE)),"")</f>
        <v/>
      </c>
    </row>
    <row r="38" spans="1:8" ht="12.75" customHeight="1" x14ac:dyDescent="0.2">
      <c r="A38" s="98" t="str">
        <f t="array" ref="A38">IFERROR(INDEX('Annex 2 Designated EHV charges'!$D$11:$D$58, MATCH(0, IF(ISBLANK('Annex 2 Designated EHV charges'!$D$11:$D$58),1, COUNTIF(A$4:$A37, 'Annex 2 Designated EHV charges'!$D$11:$D$58)), 0)),"")</f>
        <v/>
      </c>
      <c r="B38" s="97" t="str">
        <f>IF($A38="","",VLOOKUP($A38,'Annex 2 Designated EHV charges'!$D:$O,2,0))</f>
        <v/>
      </c>
      <c r="C38" s="98" t="str">
        <f>IF($A38="","",VLOOKUP($A38,'Annex 2 Designated EHV charges'!$D:$O,3,0))</f>
        <v/>
      </c>
      <c r="D38" s="97" t="str">
        <f>IF($A38="","",VLOOKUP($A38,'Annex 2 Designated EHV charges'!$D:$O,4,0))</f>
        <v/>
      </c>
      <c r="E38" s="99" t="str">
        <f>IFERROR(IF(VLOOKUP($A38,'Annex 2 Designated EHV charges'!$D:$P,10,FALSE)=0,"",VLOOKUP($A38,'Annex 2 Designated EHV charges'!$D:$P,10,FALSE)),"")</f>
        <v/>
      </c>
      <c r="F38" s="100" t="str">
        <f>IFERROR(IF(VLOOKUP($A38,'Annex 2 Designated EHV charges'!$D:$P,11,FALSE)=0,"",VLOOKUP($A38,'Annex 2 Designated EHV charges'!$D:$P,11,FALSE)),"")</f>
        <v/>
      </c>
      <c r="G38" s="101" t="str">
        <f>IFERROR(IF(VLOOKUP($A38,'Annex 2 Designated EHV charges'!$D:$P,12,FALSE)=0,"",VLOOKUP($A38,'Annex 2 Designated EHV charges'!$D:$P,12,FALSE)),"")</f>
        <v/>
      </c>
      <c r="H38" s="101" t="str">
        <f>IFERROR(IF(VLOOKUP($A38,'Annex 2 Designated EHV charges'!$D:$P,13,FALSE)=0,"",VLOOKUP($A38,'Annex 2 Designated EHV charges'!$D:$P,13,FALSE)),"")</f>
        <v/>
      </c>
    </row>
    <row r="39" spans="1:8" ht="12.75" customHeight="1" x14ac:dyDescent="0.2">
      <c r="A39" s="98" t="str">
        <f t="array" ref="A39">IFERROR(INDEX('Annex 2 Designated EHV charges'!$D$11:$D$58, MATCH(0, IF(ISBLANK('Annex 2 Designated EHV charges'!$D$11:$D$58),1, COUNTIF(A$4:$A38, 'Annex 2 Designated EHV charges'!$D$11:$D$58)), 0)),"")</f>
        <v/>
      </c>
      <c r="B39" s="97" t="str">
        <f>IF($A39="","",VLOOKUP($A39,'Annex 2 Designated EHV charges'!$D:$O,2,0))</f>
        <v/>
      </c>
      <c r="C39" s="98" t="str">
        <f>IF($A39="","",VLOOKUP($A39,'Annex 2 Designated EHV charges'!$D:$O,3,0))</f>
        <v/>
      </c>
      <c r="D39" s="97" t="str">
        <f>IF($A39="","",VLOOKUP($A39,'Annex 2 Designated EHV charges'!$D:$O,4,0))</f>
        <v/>
      </c>
      <c r="E39" s="99" t="str">
        <f>IFERROR(IF(VLOOKUP($A39,'Annex 2 Designated EHV charges'!$D:$P,10,FALSE)=0,"",VLOOKUP($A39,'Annex 2 Designated EHV charges'!$D:$P,10,FALSE)),"")</f>
        <v/>
      </c>
      <c r="F39" s="100" t="str">
        <f>IFERROR(IF(VLOOKUP($A39,'Annex 2 Designated EHV charges'!$D:$P,11,FALSE)=0,"",VLOOKUP($A39,'Annex 2 Designated EHV charges'!$D:$P,11,FALSE)),"")</f>
        <v/>
      </c>
      <c r="G39" s="101" t="str">
        <f>IFERROR(IF(VLOOKUP($A39,'Annex 2 Designated EHV charges'!$D:$P,12,FALSE)=0,"",VLOOKUP($A39,'Annex 2 Designated EHV charges'!$D:$P,12,FALSE)),"")</f>
        <v/>
      </c>
      <c r="H39" s="101" t="str">
        <f>IFERROR(IF(VLOOKUP($A39,'Annex 2 Designated EHV charges'!$D:$P,13,FALSE)=0,"",VLOOKUP($A39,'Annex 2 Designated EHV charges'!$D:$P,13,FALSE)),"")</f>
        <v/>
      </c>
    </row>
    <row r="40" spans="1:8" ht="12.75" customHeight="1" x14ac:dyDescent="0.2">
      <c r="A40" s="98" t="str">
        <f t="array" ref="A40">IFERROR(INDEX('Annex 2 Designated EHV charges'!$D$11:$D$58, MATCH(0, IF(ISBLANK('Annex 2 Designated EHV charges'!$D$11:$D$58),1, COUNTIF(A$4:$A39, 'Annex 2 Designated EHV charges'!$D$11:$D$58)), 0)),"")</f>
        <v/>
      </c>
      <c r="B40" s="97" t="str">
        <f>IF($A40="","",VLOOKUP($A40,'Annex 2 Designated EHV charges'!$D:$O,2,0))</f>
        <v/>
      </c>
      <c r="C40" s="98" t="str">
        <f>IF($A40="","",VLOOKUP($A40,'Annex 2 Designated EHV charges'!$D:$O,3,0))</f>
        <v/>
      </c>
      <c r="D40" s="97" t="str">
        <f>IF($A40="","",VLOOKUP($A40,'Annex 2 Designated EHV charges'!$D:$O,4,0))</f>
        <v/>
      </c>
      <c r="E40" s="99" t="str">
        <f>IFERROR(IF(VLOOKUP($A40,'Annex 2 Designated EHV charges'!$D:$P,10,FALSE)=0,"",VLOOKUP($A40,'Annex 2 Designated EHV charges'!$D:$P,10,FALSE)),"")</f>
        <v/>
      </c>
      <c r="F40" s="100" t="str">
        <f>IFERROR(IF(VLOOKUP($A40,'Annex 2 Designated EHV charges'!$D:$P,11,FALSE)=0,"",VLOOKUP($A40,'Annex 2 Designated EHV charges'!$D:$P,11,FALSE)),"")</f>
        <v/>
      </c>
      <c r="G40" s="101" t="str">
        <f>IFERROR(IF(VLOOKUP($A40,'Annex 2 Designated EHV charges'!$D:$P,12,FALSE)=0,"",VLOOKUP($A40,'Annex 2 Designated EHV charges'!$D:$P,12,FALSE)),"")</f>
        <v/>
      </c>
      <c r="H40" s="101" t="str">
        <f>IFERROR(IF(VLOOKUP($A40,'Annex 2 Designated EHV charges'!$D:$P,13,FALSE)=0,"",VLOOKUP($A40,'Annex 2 Designated EHV charges'!$D:$P,13,FALSE)),"")</f>
        <v/>
      </c>
    </row>
    <row r="41" spans="1:8" ht="12.75" customHeight="1" x14ac:dyDescent="0.2">
      <c r="A41" s="98" t="str">
        <f t="array" ref="A41">IFERROR(INDEX('Annex 2 Designated EHV charges'!$D$11:$D$58, MATCH(0, IF(ISBLANK('Annex 2 Designated EHV charges'!$D$11:$D$58),1, COUNTIF(A$4:$A40, 'Annex 2 Designated EHV charges'!$D$11:$D$58)), 0)),"")</f>
        <v/>
      </c>
      <c r="B41" s="97" t="str">
        <f>IF($A41="","",VLOOKUP($A41,'Annex 2 Designated EHV charges'!$D:$O,2,0))</f>
        <v/>
      </c>
      <c r="C41" s="98" t="str">
        <f>IF($A41="","",VLOOKUP($A41,'Annex 2 Designated EHV charges'!$D:$O,3,0))</f>
        <v/>
      </c>
      <c r="D41" s="97" t="str">
        <f>IF($A41="","",VLOOKUP($A41,'Annex 2 Designated EHV charges'!$D:$O,4,0))</f>
        <v/>
      </c>
      <c r="E41" s="99" t="str">
        <f>IFERROR(IF(VLOOKUP($A41,'Annex 2 Designated EHV charges'!$D:$P,10,FALSE)=0,"",VLOOKUP($A41,'Annex 2 Designated EHV charges'!$D:$P,10,FALSE)),"")</f>
        <v/>
      </c>
      <c r="F41" s="100" t="str">
        <f>IFERROR(IF(VLOOKUP($A41,'Annex 2 Designated EHV charges'!$D:$P,11,FALSE)=0,"",VLOOKUP($A41,'Annex 2 Designated EHV charges'!$D:$P,11,FALSE)),"")</f>
        <v/>
      </c>
      <c r="G41" s="101" t="str">
        <f>IFERROR(IF(VLOOKUP($A41,'Annex 2 Designated EHV charges'!$D:$P,12,FALSE)=0,"",VLOOKUP($A41,'Annex 2 Designated EHV charges'!$D:$P,12,FALSE)),"")</f>
        <v/>
      </c>
      <c r="H41" s="101" t="str">
        <f>IFERROR(IF(VLOOKUP($A41,'Annex 2 Designated EHV charges'!$D:$P,13,FALSE)=0,"",VLOOKUP($A41,'Annex 2 Designated EHV charges'!$D:$P,13,FALSE)),"")</f>
        <v/>
      </c>
    </row>
    <row r="42" spans="1:8" ht="12.75" customHeight="1" x14ac:dyDescent="0.2">
      <c r="A42" s="98" t="str">
        <f t="array" ref="A42">IFERROR(INDEX('Annex 2 Designated EHV charges'!$D$11:$D$58, MATCH(0, IF(ISBLANK('Annex 2 Designated EHV charges'!$D$11:$D$58),1, COUNTIF(A$4:$A41, 'Annex 2 Designated EHV charges'!$D$11:$D$58)), 0)),"")</f>
        <v/>
      </c>
      <c r="B42" s="97" t="str">
        <f>IF($A42="","",VLOOKUP($A42,'Annex 2 Designated EHV charges'!$D:$O,2,0))</f>
        <v/>
      </c>
      <c r="C42" s="98" t="str">
        <f>IF($A42="","",VLOOKUP($A42,'Annex 2 Designated EHV charges'!$D:$O,3,0))</f>
        <v/>
      </c>
      <c r="D42" s="97" t="str">
        <f>IF($A42="","",VLOOKUP($A42,'Annex 2 Designated EHV charges'!$D:$O,4,0))</f>
        <v/>
      </c>
      <c r="E42" s="99" t="str">
        <f>IFERROR(IF(VLOOKUP($A42,'Annex 2 Designated EHV charges'!$D:$P,10,FALSE)=0,"",VLOOKUP($A42,'Annex 2 Designated EHV charges'!$D:$P,10,FALSE)),"")</f>
        <v/>
      </c>
      <c r="F42" s="100" t="str">
        <f>IFERROR(IF(VLOOKUP($A42,'Annex 2 Designated EHV charges'!$D:$P,11,FALSE)=0,"",VLOOKUP($A42,'Annex 2 Designated EHV charges'!$D:$P,11,FALSE)),"")</f>
        <v/>
      </c>
      <c r="G42" s="101" t="str">
        <f>IFERROR(IF(VLOOKUP($A42,'Annex 2 Designated EHV charges'!$D:$P,12,FALSE)=0,"",VLOOKUP($A42,'Annex 2 Designated EHV charges'!$D:$P,12,FALSE)),"")</f>
        <v/>
      </c>
      <c r="H42" s="101" t="str">
        <f>IFERROR(IF(VLOOKUP($A42,'Annex 2 Designated EHV charges'!$D:$P,13,FALSE)=0,"",VLOOKUP($A42,'Annex 2 Designated EHV charges'!$D:$P,13,FALSE)),"")</f>
        <v/>
      </c>
    </row>
    <row r="43" spans="1:8" ht="12.75" customHeight="1" x14ac:dyDescent="0.2">
      <c r="A43" s="98" t="str">
        <f t="array" ref="A43">IFERROR(INDEX('Annex 2 Designated EHV charges'!$D$11:$D$58, MATCH(0, IF(ISBLANK('Annex 2 Designated EHV charges'!$D$11:$D$58),1, COUNTIF(A$4:$A42, 'Annex 2 Designated EHV charges'!$D$11:$D$58)), 0)),"")</f>
        <v/>
      </c>
      <c r="B43" s="97" t="str">
        <f>IF($A43="","",VLOOKUP($A43,'Annex 2 Designated EHV charges'!$D:$O,2,0))</f>
        <v/>
      </c>
      <c r="C43" s="98" t="str">
        <f>IF($A43="","",VLOOKUP($A43,'Annex 2 Designated EHV charges'!$D:$O,3,0))</f>
        <v/>
      </c>
      <c r="D43" s="97" t="str">
        <f>IF($A43="","",VLOOKUP($A43,'Annex 2 Designated EHV charges'!$D:$O,4,0))</f>
        <v/>
      </c>
      <c r="E43" s="99" t="str">
        <f>IFERROR(IF(VLOOKUP($A43,'Annex 2 Designated EHV charges'!$D:$P,10,FALSE)=0,"",VLOOKUP($A43,'Annex 2 Designated EHV charges'!$D:$P,10,FALSE)),"")</f>
        <v/>
      </c>
      <c r="F43" s="100" t="str">
        <f>IFERROR(IF(VLOOKUP($A43,'Annex 2 Designated EHV charges'!$D:$P,11,FALSE)=0,"",VLOOKUP($A43,'Annex 2 Designated EHV charges'!$D:$P,11,FALSE)),"")</f>
        <v/>
      </c>
      <c r="G43" s="101" t="str">
        <f>IFERROR(IF(VLOOKUP($A43,'Annex 2 Designated EHV charges'!$D:$P,12,FALSE)=0,"",VLOOKUP($A43,'Annex 2 Designated EHV charges'!$D:$P,12,FALSE)),"")</f>
        <v/>
      </c>
      <c r="H43" s="101" t="str">
        <f>IFERROR(IF(VLOOKUP($A43,'Annex 2 Designated EHV charges'!$D:$P,13,FALSE)=0,"",VLOOKUP($A43,'Annex 2 Designated EHV charges'!$D:$P,13,FALSE)),"")</f>
        <v/>
      </c>
    </row>
    <row r="44" spans="1:8" ht="12.75" customHeight="1" x14ac:dyDescent="0.2">
      <c r="A44" s="98" t="str">
        <f t="array" ref="A44">IFERROR(INDEX('Annex 2 Designated EHV charges'!$D$11:$D$58, MATCH(0, IF(ISBLANK('Annex 2 Designated EHV charges'!$D$11:$D$58),1, COUNTIF(A$4:$A43, 'Annex 2 Designated EHV charges'!$D$11:$D$58)), 0)),"")</f>
        <v/>
      </c>
      <c r="B44" s="97" t="str">
        <f>IF($A44="","",VLOOKUP($A44,'Annex 2 Designated EHV charges'!$D:$O,2,0))</f>
        <v/>
      </c>
      <c r="C44" s="98" t="str">
        <f>IF($A44="","",VLOOKUP($A44,'Annex 2 Designated EHV charges'!$D:$O,3,0))</f>
        <v/>
      </c>
      <c r="D44" s="97" t="str">
        <f>IF($A44="","",VLOOKUP($A44,'Annex 2 Designated EHV charges'!$D:$O,4,0))</f>
        <v/>
      </c>
      <c r="E44" s="99" t="str">
        <f>IFERROR(IF(VLOOKUP($A44,'Annex 2 Designated EHV charges'!$D:$P,10,FALSE)=0,"",VLOOKUP($A44,'Annex 2 Designated EHV charges'!$D:$P,10,FALSE)),"")</f>
        <v/>
      </c>
      <c r="F44" s="100" t="str">
        <f>IFERROR(IF(VLOOKUP($A44,'Annex 2 Designated EHV charges'!$D:$P,11,FALSE)=0,"",VLOOKUP($A44,'Annex 2 Designated EHV charges'!$D:$P,11,FALSE)),"")</f>
        <v/>
      </c>
      <c r="G44" s="101" t="str">
        <f>IFERROR(IF(VLOOKUP($A44,'Annex 2 Designated EHV charges'!$D:$P,12,FALSE)=0,"",VLOOKUP($A44,'Annex 2 Designated EHV charges'!$D:$P,12,FALSE)),"")</f>
        <v/>
      </c>
      <c r="H44" s="101" t="str">
        <f>IFERROR(IF(VLOOKUP($A44,'Annex 2 Designated EHV charges'!$D:$P,13,FALSE)=0,"",VLOOKUP($A44,'Annex 2 Designated EHV charges'!$D:$P,13,FALSE)),"")</f>
        <v/>
      </c>
    </row>
    <row r="45" spans="1:8" ht="12.75" customHeight="1" x14ac:dyDescent="0.2">
      <c r="A45" s="98" t="str">
        <f t="array" ref="A45">IFERROR(INDEX('Annex 2 Designated EHV charges'!$D$11:$D$58, MATCH(0, IF(ISBLANK('Annex 2 Designated EHV charges'!$D$11:$D$58),1, COUNTIF(A$4:$A44, 'Annex 2 Designated EHV charges'!$D$11:$D$58)), 0)),"")</f>
        <v/>
      </c>
      <c r="B45" s="97" t="str">
        <f>IF($A45="","",VLOOKUP($A45,'Annex 2 Designated EHV charges'!$D:$O,2,0))</f>
        <v/>
      </c>
      <c r="C45" s="98" t="str">
        <f>IF($A45="","",VLOOKUP($A45,'Annex 2 Designated EHV charges'!$D:$O,3,0))</f>
        <v/>
      </c>
      <c r="D45" s="97" t="str">
        <f>IF($A45="","",VLOOKUP($A45,'Annex 2 Designated EHV charges'!$D:$O,4,0))</f>
        <v/>
      </c>
      <c r="E45" s="99" t="str">
        <f>IFERROR(IF(VLOOKUP($A45,'Annex 2 Designated EHV charges'!$D:$P,10,FALSE)=0,"",VLOOKUP($A45,'Annex 2 Designated EHV charges'!$D:$P,10,FALSE)),"")</f>
        <v/>
      </c>
      <c r="F45" s="100" t="str">
        <f>IFERROR(IF(VLOOKUP($A45,'Annex 2 Designated EHV charges'!$D:$P,11,FALSE)=0,"",VLOOKUP($A45,'Annex 2 Designated EHV charges'!$D:$P,11,FALSE)),"")</f>
        <v/>
      </c>
      <c r="G45" s="101" t="str">
        <f>IFERROR(IF(VLOOKUP($A45,'Annex 2 Designated EHV charges'!$D:$P,12,FALSE)=0,"",VLOOKUP($A45,'Annex 2 Designated EHV charges'!$D:$P,12,FALSE)),"")</f>
        <v/>
      </c>
      <c r="H45" s="101" t="str">
        <f>IFERROR(IF(VLOOKUP($A45,'Annex 2 Designated EHV charges'!$D:$P,13,FALSE)=0,"",VLOOKUP($A45,'Annex 2 Designated EHV charges'!$D:$P,13,FALSE)),"")</f>
        <v/>
      </c>
    </row>
    <row r="46" spans="1:8" ht="12.75" customHeight="1" x14ac:dyDescent="0.2">
      <c r="A46" s="98" t="str">
        <f t="array" ref="A46">IFERROR(INDEX('Annex 2 Designated EHV charges'!$D$11:$D$58, MATCH(0, IF(ISBLANK('Annex 2 Designated EHV charges'!$D$11:$D$58),1, COUNTIF(A$4:$A45, 'Annex 2 Designated EHV charges'!$D$11:$D$58)), 0)),"")</f>
        <v/>
      </c>
      <c r="B46" s="97" t="str">
        <f>IF($A46="","",VLOOKUP($A46,'Annex 2 Designated EHV charges'!$D:$O,2,0))</f>
        <v/>
      </c>
      <c r="C46" s="98" t="str">
        <f>IF($A46="","",VLOOKUP($A46,'Annex 2 Designated EHV charges'!$D:$O,3,0))</f>
        <v/>
      </c>
      <c r="D46" s="97" t="str">
        <f>IF($A46="","",VLOOKUP($A46,'Annex 2 Designated EHV charges'!$D:$O,4,0))</f>
        <v/>
      </c>
      <c r="E46" s="99" t="str">
        <f>IFERROR(IF(VLOOKUP($A46,'Annex 2 Designated EHV charges'!$D:$P,10,FALSE)=0,"",VLOOKUP($A46,'Annex 2 Designated EHV charges'!$D:$P,10,FALSE)),"")</f>
        <v/>
      </c>
      <c r="F46" s="100" t="str">
        <f>IFERROR(IF(VLOOKUP($A46,'Annex 2 Designated EHV charges'!$D:$P,11,FALSE)=0,"",VLOOKUP($A46,'Annex 2 Designated EHV charges'!$D:$P,11,FALSE)),"")</f>
        <v/>
      </c>
      <c r="G46" s="101" t="str">
        <f>IFERROR(IF(VLOOKUP($A46,'Annex 2 Designated EHV charges'!$D:$P,12,FALSE)=0,"",VLOOKUP($A46,'Annex 2 Designated EHV charges'!$D:$P,12,FALSE)),"")</f>
        <v/>
      </c>
      <c r="H46" s="101" t="str">
        <f>IFERROR(IF(VLOOKUP($A46,'Annex 2 Designated EHV charges'!$D:$P,13,FALSE)=0,"",VLOOKUP($A46,'Annex 2 Designated EHV charges'!$D:$P,13,FALSE)),"")</f>
        <v/>
      </c>
    </row>
    <row r="47" spans="1:8" ht="12.75" customHeight="1" x14ac:dyDescent="0.2">
      <c r="A47" s="98" t="str">
        <f t="array" ref="A47">IFERROR(INDEX('Annex 2 Designated EHV charges'!$D$11:$D$58, MATCH(0, IF(ISBLANK('Annex 2 Designated EHV charges'!$D$11:$D$58),1, COUNTIF(A$4:$A46, 'Annex 2 Designated EHV charges'!$D$11:$D$58)), 0)),"")</f>
        <v/>
      </c>
      <c r="B47" s="97" t="str">
        <f>IF($A47="","",VLOOKUP($A47,'Annex 2 Designated EHV charges'!$D:$O,2,0))</f>
        <v/>
      </c>
      <c r="C47" s="98" t="str">
        <f>IF($A47="","",VLOOKUP($A47,'Annex 2 Designated EHV charges'!$D:$O,3,0))</f>
        <v/>
      </c>
      <c r="D47" s="97" t="str">
        <f>IF($A47="","",VLOOKUP($A47,'Annex 2 Designated EHV charges'!$D:$O,4,0))</f>
        <v/>
      </c>
      <c r="E47" s="99" t="str">
        <f>IFERROR(IF(VLOOKUP($A47,'Annex 2 Designated EHV charges'!$D:$P,10,FALSE)=0,"",VLOOKUP($A47,'Annex 2 Designated EHV charges'!$D:$P,10,FALSE)),"")</f>
        <v/>
      </c>
      <c r="F47" s="100" t="str">
        <f>IFERROR(IF(VLOOKUP($A47,'Annex 2 Designated EHV charges'!$D:$P,11,FALSE)=0,"",VLOOKUP($A47,'Annex 2 Designated EHV charges'!$D:$P,11,FALSE)),"")</f>
        <v/>
      </c>
      <c r="G47" s="101" t="str">
        <f>IFERROR(IF(VLOOKUP($A47,'Annex 2 Designated EHV charges'!$D:$P,12,FALSE)=0,"",VLOOKUP($A47,'Annex 2 Designated EHV charges'!$D:$P,12,FALSE)),"")</f>
        <v/>
      </c>
      <c r="H47" s="101" t="str">
        <f>IFERROR(IF(VLOOKUP($A47,'Annex 2 Designated EHV charges'!$D:$P,13,FALSE)=0,"",VLOOKUP($A47,'Annex 2 Designated EHV charges'!$D:$P,13,FALSE)),"")</f>
        <v/>
      </c>
    </row>
    <row r="48" spans="1:8" ht="12.75" customHeight="1" x14ac:dyDescent="0.2">
      <c r="A48" s="98" t="str">
        <f t="array" ref="A48">IFERROR(INDEX('Annex 2 Designated EHV charges'!$D$11:$D$58, MATCH(0, IF(ISBLANK('Annex 2 Designated EHV charges'!$D$11:$D$58),1, COUNTIF(A$4:$A47, 'Annex 2 Designated EHV charges'!$D$11:$D$58)), 0)),"")</f>
        <v/>
      </c>
      <c r="B48" s="97" t="str">
        <f>IF($A48="","",VLOOKUP($A48,'Annex 2 Designated EHV charges'!$D:$O,2,0))</f>
        <v/>
      </c>
      <c r="C48" s="98" t="str">
        <f>IF($A48="","",VLOOKUP($A48,'Annex 2 Designated EHV charges'!$D:$O,3,0))</f>
        <v/>
      </c>
      <c r="D48" s="97" t="str">
        <f>IF($A48="","",VLOOKUP($A48,'Annex 2 Designated EHV charges'!$D:$O,4,0))</f>
        <v/>
      </c>
      <c r="E48" s="99" t="str">
        <f>IFERROR(IF(VLOOKUP($A48,'Annex 2 Designated EHV charges'!$D:$P,10,FALSE)=0,"",VLOOKUP($A48,'Annex 2 Designated EHV charges'!$D:$P,10,FALSE)),"")</f>
        <v/>
      </c>
      <c r="F48" s="100" t="str">
        <f>IFERROR(IF(VLOOKUP($A48,'Annex 2 Designated EHV charges'!$D:$P,11,FALSE)=0,"",VLOOKUP($A48,'Annex 2 Designated EHV charges'!$D:$P,11,FALSE)),"")</f>
        <v/>
      </c>
      <c r="G48" s="101" t="str">
        <f>IFERROR(IF(VLOOKUP($A48,'Annex 2 Designated EHV charges'!$D:$P,12,FALSE)=0,"",VLOOKUP($A48,'Annex 2 Designated EHV charges'!$D:$P,12,FALSE)),"")</f>
        <v/>
      </c>
      <c r="H48" s="101" t="str">
        <f>IFERROR(IF(VLOOKUP($A48,'Annex 2 Designated EHV charges'!$D:$P,13,FALSE)=0,"",VLOOKUP($A48,'Annex 2 Designated EHV charges'!$D:$P,13,FALSE)),"")</f>
        <v/>
      </c>
    </row>
    <row r="49" spans="1:8" ht="12.75" customHeight="1" x14ac:dyDescent="0.2">
      <c r="A49" s="98" t="str">
        <f t="array" ref="A49">IFERROR(INDEX('Annex 2 Designated EHV charges'!$D$11:$D$58, MATCH(0, IF(ISBLANK('Annex 2 Designated EHV charges'!$D$11:$D$58),1, COUNTIF(A$4:$A48, 'Annex 2 Designated EHV charges'!$D$11:$D$58)), 0)),"")</f>
        <v/>
      </c>
      <c r="B49" s="97" t="str">
        <f>IF($A49="","",VLOOKUP($A49,'Annex 2 Designated EHV charges'!$D:$O,2,0))</f>
        <v/>
      </c>
      <c r="C49" s="98" t="str">
        <f>IF($A49="","",VLOOKUP($A49,'Annex 2 Designated EHV charges'!$D:$O,3,0))</f>
        <v/>
      </c>
      <c r="D49" s="97" t="str">
        <f>IF($A49="","",VLOOKUP($A49,'Annex 2 Designated EHV charges'!$D:$O,4,0))</f>
        <v/>
      </c>
      <c r="E49" s="99" t="str">
        <f>IFERROR(IF(VLOOKUP($A49,'Annex 2 Designated EHV charges'!$D:$P,10,FALSE)=0,"",VLOOKUP($A49,'Annex 2 Designated EHV charges'!$D:$P,10,FALSE)),"")</f>
        <v/>
      </c>
      <c r="F49" s="100" t="str">
        <f>IFERROR(IF(VLOOKUP($A49,'Annex 2 Designated EHV charges'!$D:$P,11,FALSE)=0,"",VLOOKUP($A49,'Annex 2 Designated EHV charges'!$D:$P,11,FALSE)),"")</f>
        <v/>
      </c>
      <c r="G49" s="101" t="str">
        <f>IFERROR(IF(VLOOKUP($A49,'Annex 2 Designated EHV charges'!$D:$P,12,FALSE)=0,"",VLOOKUP($A49,'Annex 2 Designated EHV charges'!$D:$P,12,FALSE)),"")</f>
        <v/>
      </c>
      <c r="H49" s="101" t="str">
        <f>IFERROR(IF(VLOOKUP($A49,'Annex 2 Designated EHV charges'!$D:$P,13,FALSE)=0,"",VLOOKUP($A49,'Annex 2 Designated EHV charges'!$D:$P,13,FALSE)),"")</f>
        <v/>
      </c>
    </row>
    <row r="50" spans="1:8" ht="12.75" customHeight="1" x14ac:dyDescent="0.2">
      <c r="A50" s="98" t="str">
        <f t="array" ref="A50">IFERROR(INDEX('Annex 2 Designated EHV charges'!$D$11:$D$58, MATCH(0, IF(ISBLANK('Annex 2 Designated EHV charges'!$D$11:$D$58),1, COUNTIF(A$4:$A49, 'Annex 2 Designated EHV charges'!$D$11:$D$58)), 0)),"")</f>
        <v/>
      </c>
      <c r="B50" s="97" t="str">
        <f>IF($A50="","",VLOOKUP($A50,'Annex 2 Designated EHV charges'!$D:$O,2,0))</f>
        <v/>
      </c>
      <c r="C50" s="98" t="str">
        <f>IF($A50="","",VLOOKUP($A50,'Annex 2 Designated EHV charges'!$D:$O,3,0))</f>
        <v/>
      </c>
      <c r="D50" s="97" t="str">
        <f>IF($A50="","",VLOOKUP($A50,'Annex 2 Designated EHV charges'!$D:$O,4,0))</f>
        <v/>
      </c>
      <c r="E50" s="99" t="str">
        <f>IFERROR(IF(VLOOKUP($A50,'Annex 2 Designated EHV charges'!$D:$P,10,FALSE)=0,"",VLOOKUP($A50,'Annex 2 Designated EHV charges'!$D:$P,10,FALSE)),"")</f>
        <v/>
      </c>
      <c r="F50" s="100" t="str">
        <f>IFERROR(IF(VLOOKUP($A50,'Annex 2 Designated EHV charges'!$D:$P,11,FALSE)=0,"",VLOOKUP($A50,'Annex 2 Designated EHV charges'!$D:$P,11,FALSE)),"")</f>
        <v/>
      </c>
      <c r="G50" s="101" t="str">
        <f>IFERROR(IF(VLOOKUP($A50,'Annex 2 Designated EHV charges'!$D:$P,12,FALSE)=0,"",VLOOKUP($A50,'Annex 2 Designated EHV charges'!$D:$P,12,FALSE)),"")</f>
        <v/>
      </c>
      <c r="H50" s="101" t="str">
        <f>IFERROR(IF(VLOOKUP($A50,'Annex 2 Designated EHV charges'!$D:$P,13,FALSE)=0,"",VLOOKUP($A50,'Annex 2 Designated EHV charges'!$D:$P,13,FALSE)),"")</f>
        <v/>
      </c>
    </row>
    <row r="51" spans="1:8" ht="12.75" customHeight="1" x14ac:dyDescent="0.2">
      <c r="A51" s="98" t="str">
        <f t="array" ref="A51">IFERROR(INDEX('Annex 2 Designated EHV charges'!$D$11:$D$58, MATCH(0, IF(ISBLANK('Annex 2 Designated EHV charges'!$D$11:$D$58),1, COUNTIF(A$4:$A50, 'Annex 2 Designated EHV charges'!$D$11:$D$58)), 0)),"")</f>
        <v/>
      </c>
      <c r="B51" s="97" t="str">
        <f>IF($A51="","",VLOOKUP($A51,'Annex 2 Designated EHV charges'!$D:$O,2,0))</f>
        <v/>
      </c>
      <c r="C51" s="98" t="str">
        <f>IF($A51="","",VLOOKUP($A51,'Annex 2 Designated EHV charges'!$D:$O,3,0))</f>
        <v/>
      </c>
      <c r="D51" s="97" t="str">
        <f>IF($A51="","",VLOOKUP($A51,'Annex 2 Designated EHV charges'!$D:$O,4,0))</f>
        <v/>
      </c>
      <c r="E51" s="99" t="str">
        <f>IFERROR(IF(VLOOKUP($A51,'Annex 2 Designated EHV charges'!$D:$P,10,FALSE)=0,"",VLOOKUP($A51,'Annex 2 Designated EHV charges'!$D:$P,10,FALSE)),"")</f>
        <v/>
      </c>
      <c r="F51" s="100" t="str">
        <f>IFERROR(IF(VLOOKUP($A51,'Annex 2 Designated EHV charges'!$D:$P,11,FALSE)=0,"",VLOOKUP($A51,'Annex 2 Designated EHV charges'!$D:$P,11,FALSE)),"")</f>
        <v/>
      </c>
      <c r="G51" s="101" t="str">
        <f>IFERROR(IF(VLOOKUP($A51,'Annex 2 Designated EHV charges'!$D:$P,12,FALSE)=0,"",VLOOKUP($A51,'Annex 2 Designated EHV charges'!$D:$P,12,FALSE)),"")</f>
        <v/>
      </c>
      <c r="H51" s="101" t="str">
        <f>IFERROR(IF(VLOOKUP($A51,'Annex 2 Designated EHV charges'!$D:$P,13,FALSE)=0,"",VLOOKUP($A51,'Annex 2 Designated EHV charges'!$D:$P,13,FALSE)),"")</f>
        <v/>
      </c>
    </row>
    <row r="52" spans="1:8" ht="12.75" customHeight="1" x14ac:dyDescent="0.2">
      <c r="A52" s="98" t="str">
        <f t="array" ref="A52">IFERROR(INDEX('Annex 2 Designated EHV charges'!$D$11:$D$58, MATCH(0, IF(ISBLANK('Annex 2 Designated EHV charges'!$D$11:$D$58),1, COUNTIF(A$4:$A51, 'Annex 2 Designated EHV charges'!$D$11:$D$58)), 0)),"")</f>
        <v/>
      </c>
      <c r="B52" s="97" t="str">
        <f>IF($A52="","",VLOOKUP($A52,'Annex 2 Designated EHV charges'!$D:$O,2,0))</f>
        <v/>
      </c>
      <c r="C52" s="98" t="str">
        <f>IF($A52="","",VLOOKUP($A52,'Annex 2 Designated EHV charges'!$D:$O,3,0))</f>
        <v/>
      </c>
      <c r="D52" s="97" t="str">
        <f>IF($A52="","",VLOOKUP($A52,'Annex 2 Designated EHV charges'!$D:$O,4,0))</f>
        <v/>
      </c>
      <c r="E52" s="99" t="str">
        <f>IFERROR(IF(VLOOKUP($A52,'Annex 2 Designated EHV charges'!$D:$P,10,FALSE)=0,"",VLOOKUP($A52,'Annex 2 Designated EHV charges'!$D:$P,10,FALSE)),"")</f>
        <v/>
      </c>
      <c r="F52" s="100" t="str">
        <f>IFERROR(IF(VLOOKUP($A52,'Annex 2 Designated EHV charges'!$D:$P,11,FALSE)=0,"",VLOOKUP($A52,'Annex 2 Designated EHV charges'!$D:$P,11,FALSE)),"")</f>
        <v/>
      </c>
      <c r="G52" s="101" t="str">
        <f>IFERROR(IF(VLOOKUP($A52,'Annex 2 Designated EHV charges'!$D:$P,12,FALSE)=0,"",VLOOKUP($A52,'Annex 2 Designated EHV charges'!$D:$P,12,FALSE)),"")</f>
        <v/>
      </c>
      <c r="H52" s="101" t="str">
        <f>IFERROR(IF(VLOOKUP($A52,'Annex 2 Designated EHV charges'!$D:$P,13,FALSE)=0,"",VLOOKUP($A52,'Annex 2 Designated EHV charges'!$D:$P,13,FALSE)),"")</f>
        <v/>
      </c>
    </row>
    <row r="53" spans="1:8" ht="12.75" customHeight="1" x14ac:dyDescent="0.2">
      <c r="A53" s="98" t="str">
        <f t="array" ref="A53">IFERROR(INDEX('Annex 2 Designated EHV charges'!$D$11:$D$58, MATCH(0, IF(ISBLANK('Annex 2 Designated EHV charges'!$D$11:$D$58),1, COUNTIF(A$4:$A52, 'Annex 2 Designated EHV charges'!$D$11:$D$58)), 0)),"")</f>
        <v/>
      </c>
      <c r="B53" s="97" t="str">
        <f>IF($A53="","",VLOOKUP($A53,'Annex 2 Designated EHV charges'!$D:$O,2,0))</f>
        <v/>
      </c>
      <c r="C53" s="98" t="str">
        <f>IF($A53="","",VLOOKUP($A53,'Annex 2 Designated EHV charges'!$D:$O,3,0))</f>
        <v/>
      </c>
      <c r="D53" s="97" t="str">
        <f>IF($A53="","",VLOOKUP($A53,'Annex 2 Designated EHV charges'!$D:$O,4,0))</f>
        <v/>
      </c>
      <c r="E53" s="99" t="str">
        <f>IFERROR(IF(VLOOKUP($A53,'Annex 2 Designated EHV charges'!$D:$P,10,FALSE)=0,"",VLOOKUP($A53,'Annex 2 Designated EHV charges'!$D:$P,10,FALSE)),"")</f>
        <v/>
      </c>
      <c r="F53" s="100" t="str">
        <f>IFERROR(IF(VLOOKUP($A53,'Annex 2 Designated EHV charges'!$D:$P,11,FALSE)=0,"",VLOOKUP($A53,'Annex 2 Designated EHV charges'!$D:$P,11,FALSE)),"")</f>
        <v/>
      </c>
      <c r="G53" s="101" t="str">
        <f>IFERROR(IF(VLOOKUP($A53,'Annex 2 Designated EHV charges'!$D:$P,12,FALSE)=0,"",VLOOKUP($A53,'Annex 2 Designated EHV charges'!$D:$P,12,FALSE)),"")</f>
        <v/>
      </c>
      <c r="H53" s="101" t="str">
        <f>IFERROR(IF(VLOOKUP($A53,'Annex 2 Designated EHV charges'!$D:$P,13,FALSE)=0,"",VLOOKUP($A53,'Annex 2 Designated EHV charges'!$D:$P,13,FALSE)),"")</f>
        <v/>
      </c>
    </row>
    <row r="54" spans="1:8" ht="12.75" customHeight="1" x14ac:dyDescent="0.2">
      <c r="A54" s="98" t="str">
        <f t="array" ref="A54">IFERROR(INDEX('Annex 2 Designated EHV charges'!$D$11:$D$58, MATCH(0, IF(ISBLANK('Annex 2 Designated EHV charges'!$D$11:$D$58),1, COUNTIF(A$4:$A53, 'Annex 2 Designated EHV charges'!$D$11:$D$58)), 0)),"")</f>
        <v/>
      </c>
      <c r="B54" s="97" t="str">
        <f>IF($A54="","",VLOOKUP($A54,'Annex 2 Designated EHV charges'!$D:$O,2,0))</f>
        <v/>
      </c>
      <c r="C54" s="98" t="str">
        <f>IF($A54="","",VLOOKUP($A54,'Annex 2 Designated EHV charges'!$D:$O,3,0))</f>
        <v/>
      </c>
      <c r="D54" s="97" t="str">
        <f>IF($A54="","",VLOOKUP($A54,'Annex 2 Designated EHV charges'!$D:$O,4,0))</f>
        <v/>
      </c>
      <c r="E54" s="99" t="str">
        <f>IFERROR(IF(VLOOKUP($A54,'Annex 2 Designated EHV charges'!$D:$P,10,FALSE)=0,"",VLOOKUP($A54,'Annex 2 Designated EHV charges'!$D:$P,10,FALSE)),"")</f>
        <v/>
      </c>
      <c r="F54" s="100" t="str">
        <f>IFERROR(IF(VLOOKUP($A54,'Annex 2 Designated EHV charges'!$D:$P,11,FALSE)=0,"",VLOOKUP($A54,'Annex 2 Designated EHV charges'!$D:$P,11,FALSE)),"")</f>
        <v/>
      </c>
      <c r="G54" s="101" t="str">
        <f>IFERROR(IF(VLOOKUP($A54,'Annex 2 Designated EHV charges'!$D:$P,12,FALSE)=0,"",VLOOKUP($A54,'Annex 2 Designated EHV charges'!$D:$P,12,FALSE)),"")</f>
        <v/>
      </c>
      <c r="H54" s="101" t="str">
        <f>IFERROR(IF(VLOOKUP($A54,'Annex 2 Designated EHV charges'!$D:$P,13,FALSE)=0,"",VLOOKUP($A54,'Annex 2 Designated EHV charges'!$D:$P,13,FALSE)),"")</f>
        <v/>
      </c>
    </row>
    <row r="55" spans="1:8" ht="12.75" customHeight="1" x14ac:dyDescent="0.2">
      <c r="A55" s="98" t="str">
        <f t="array" ref="A55">IFERROR(INDEX('Annex 2 Designated EHV charges'!$D$11:$D$58, MATCH(0, IF(ISBLANK('Annex 2 Designated EHV charges'!$D$11:$D$58),1, COUNTIF(A$4:$A54, 'Annex 2 Designated EHV charges'!$D$11:$D$58)), 0)),"")</f>
        <v/>
      </c>
      <c r="B55" s="97" t="str">
        <f>IF($A55="","",VLOOKUP($A55,'Annex 2 Designated EHV charges'!$D:$O,2,0))</f>
        <v/>
      </c>
      <c r="C55" s="98" t="str">
        <f>IF($A55="","",VLOOKUP($A55,'Annex 2 Designated EHV charges'!$D:$O,3,0))</f>
        <v/>
      </c>
      <c r="D55" s="97" t="str">
        <f>IF($A55="","",VLOOKUP($A55,'Annex 2 Designated EHV charges'!$D:$O,4,0))</f>
        <v/>
      </c>
      <c r="E55" s="99" t="str">
        <f>IFERROR(IF(VLOOKUP($A55,'Annex 2 Designated EHV charges'!$D:$P,10,FALSE)=0,"",VLOOKUP($A55,'Annex 2 Designated EHV charges'!$D:$P,10,FALSE)),"")</f>
        <v/>
      </c>
      <c r="F55" s="100" t="str">
        <f>IFERROR(IF(VLOOKUP($A55,'Annex 2 Designated EHV charges'!$D:$P,11,FALSE)=0,"",VLOOKUP($A55,'Annex 2 Designated EHV charges'!$D:$P,11,FALSE)),"")</f>
        <v/>
      </c>
      <c r="G55" s="101" t="str">
        <f>IFERROR(IF(VLOOKUP($A55,'Annex 2 Designated EHV charges'!$D:$P,12,FALSE)=0,"",VLOOKUP($A55,'Annex 2 Designated EHV charges'!$D:$P,12,FALSE)),"")</f>
        <v/>
      </c>
      <c r="H55" s="101" t="str">
        <f>IFERROR(IF(VLOOKUP($A55,'Annex 2 Designated EHV charges'!$D:$P,13,FALSE)=0,"",VLOOKUP($A55,'Annex 2 Designated EHV charges'!$D:$P,13,FALSE)),"")</f>
        <v/>
      </c>
    </row>
    <row r="56" spans="1:8" ht="12.75" customHeight="1" x14ac:dyDescent="0.2">
      <c r="A56" s="98" t="str">
        <f t="array" ref="A56">IFERROR(INDEX('Annex 2 Designated EHV charges'!$D$11:$D$58, MATCH(0, IF(ISBLANK('Annex 2 Designated EHV charges'!$D$11:$D$58),1, COUNTIF(A$4:$A55, 'Annex 2 Designated EHV charges'!$D$11:$D$58)), 0)),"")</f>
        <v/>
      </c>
      <c r="B56" s="97" t="str">
        <f>IF($A56="","",VLOOKUP($A56,'Annex 2 Designated EHV charges'!$D:$O,2,0))</f>
        <v/>
      </c>
      <c r="C56" s="98" t="str">
        <f>IF($A56="","",VLOOKUP($A56,'Annex 2 Designated EHV charges'!$D:$O,3,0))</f>
        <v/>
      </c>
      <c r="D56" s="97" t="str">
        <f>IF($A56="","",VLOOKUP($A56,'Annex 2 Designated EHV charges'!$D:$O,4,0))</f>
        <v/>
      </c>
      <c r="E56" s="99" t="str">
        <f>IFERROR(IF(VLOOKUP($A56,'Annex 2 Designated EHV charges'!$D:$P,10,FALSE)=0,"",VLOOKUP($A56,'Annex 2 Designated EHV charges'!$D:$P,10,FALSE)),"")</f>
        <v/>
      </c>
      <c r="F56" s="100" t="str">
        <f>IFERROR(IF(VLOOKUP($A56,'Annex 2 Designated EHV charges'!$D:$P,11,FALSE)=0,"",VLOOKUP($A56,'Annex 2 Designated EHV charges'!$D:$P,11,FALSE)),"")</f>
        <v/>
      </c>
      <c r="G56" s="101" t="str">
        <f>IFERROR(IF(VLOOKUP($A56,'Annex 2 Designated EHV charges'!$D:$P,12,FALSE)=0,"",VLOOKUP($A56,'Annex 2 Designated EHV charges'!$D:$P,12,FALSE)),"")</f>
        <v/>
      </c>
      <c r="H56" s="101" t="str">
        <f>IFERROR(IF(VLOOKUP($A56,'Annex 2 Designated EHV charges'!$D:$P,13,FALSE)=0,"",VLOOKUP($A56,'Annex 2 Designated EHV charges'!$D:$P,13,FALSE)),"")</f>
        <v/>
      </c>
    </row>
    <row r="57" spans="1:8" ht="12.75" customHeight="1" x14ac:dyDescent="0.2">
      <c r="A57" s="98" t="str">
        <f t="array" ref="A57">IFERROR(INDEX('Annex 2 Designated EHV charges'!$D$11:$D$58, MATCH(0, IF(ISBLANK('Annex 2 Designated EHV charges'!$D$11:$D$58),1, COUNTIF(A$4:$A56, 'Annex 2 Designated EHV charges'!$D$11:$D$58)), 0)),"")</f>
        <v/>
      </c>
      <c r="B57" s="97" t="str">
        <f>IF($A57="","",VLOOKUP($A57,'Annex 2 Designated EHV charges'!$D:$O,2,0))</f>
        <v/>
      </c>
      <c r="C57" s="98" t="str">
        <f>IF($A57="","",VLOOKUP($A57,'Annex 2 Designated EHV charges'!$D:$O,3,0))</f>
        <v/>
      </c>
      <c r="D57" s="97" t="str">
        <f>IF($A57="","",VLOOKUP($A57,'Annex 2 Designated EHV charges'!$D:$O,4,0))</f>
        <v/>
      </c>
      <c r="E57" s="99" t="str">
        <f>IFERROR(IF(VLOOKUP($A57,'Annex 2 Designated EHV charges'!$D:$P,10,FALSE)=0,"",VLOOKUP($A57,'Annex 2 Designated EHV charges'!$D:$P,10,FALSE)),"")</f>
        <v/>
      </c>
      <c r="F57" s="100" t="str">
        <f>IFERROR(IF(VLOOKUP($A57,'Annex 2 Designated EHV charges'!$D:$P,11,FALSE)=0,"",VLOOKUP($A57,'Annex 2 Designated EHV charges'!$D:$P,11,FALSE)),"")</f>
        <v/>
      </c>
      <c r="G57" s="101" t="str">
        <f>IFERROR(IF(VLOOKUP($A57,'Annex 2 Designated EHV charges'!$D:$P,12,FALSE)=0,"",VLOOKUP($A57,'Annex 2 Designated EHV charges'!$D:$P,12,FALSE)),"")</f>
        <v/>
      </c>
      <c r="H57" s="101" t="str">
        <f>IFERROR(IF(VLOOKUP($A57,'Annex 2 Designated EHV charges'!$D:$P,13,FALSE)=0,"",VLOOKUP($A57,'Annex 2 Designated EHV charges'!$D:$P,13,FALSE)),"")</f>
        <v/>
      </c>
    </row>
    <row r="58" spans="1:8" ht="12.75" customHeight="1" x14ac:dyDescent="0.2">
      <c r="A58" s="98" t="str">
        <f t="array" ref="A58">IFERROR(INDEX('Annex 2 Designated EHV charges'!$D$11:$D$58, MATCH(0, IF(ISBLANK('Annex 2 Designated EHV charges'!$D$11:$D$58),1, COUNTIF(A$4:$A57, 'Annex 2 Designated EHV charges'!$D$11:$D$58)), 0)),"")</f>
        <v/>
      </c>
      <c r="B58" s="97" t="str">
        <f>IF($A58="","",VLOOKUP($A58,'Annex 2 Designated EHV charges'!$D:$O,2,0))</f>
        <v/>
      </c>
      <c r="C58" s="98" t="str">
        <f>IF($A58="","",VLOOKUP($A58,'Annex 2 Designated EHV charges'!$D:$O,3,0))</f>
        <v/>
      </c>
      <c r="D58" s="97" t="str">
        <f>IF($A58="","",VLOOKUP($A58,'Annex 2 Designated EHV charges'!$D:$O,4,0))</f>
        <v/>
      </c>
      <c r="E58" s="99" t="str">
        <f>IFERROR(IF(VLOOKUP($A58,'Annex 2 Designated EHV charges'!$D:$P,10,FALSE)=0,"",VLOOKUP($A58,'Annex 2 Designated EHV charges'!$D:$P,10,FALSE)),"")</f>
        <v/>
      </c>
      <c r="F58" s="100" t="str">
        <f>IFERROR(IF(VLOOKUP($A58,'Annex 2 Designated EHV charges'!$D:$P,11,FALSE)=0,"",VLOOKUP($A58,'Annex 2 Designated EHV charges'!$D:$P,11,FALSE)),"")</f>
        <v/>
      </c>
      <c r="G58" s="101" t="str">
        <f>IFERROR(IF(VLOOKUP($A58,'Annex 2 Designated EHV charges'!$D:$P,12,FALSE)=0,"",VLOOKUP($A58,'Annex 2 Designated EHV charges'!$D:$P,12,FALSE)),"")</f>
        <v/>
      </c>
      <c r="H58" s="101" t="str">
        <f>IFERROR(IF(VLOOKUP($A58,'Annex 2 Designated EHV charges'!$D:$P,13,FALSE)=0,"",VLOOKUP($A58,'Annex 2 Designated EHV charges'!$D:$P,13,FALSE)),"")</f>
        <v/>
      </c>
    </row>
    <row r="59" spans="1:8" ht="12.75" customHeight="1" x14ac:dyDescent="0.2">
      <c r="A59" s="98" t="str">
        <f t="array" ref="A59">IFERROR(INDEX('Annex 2 Designated EHV charges'!$D$11:$D$58, MATCH(0, IF(ISBLANK('Annex 2 Designated EHV charges'!$D$11:$D$58),1, COUNTIF(A$4:$A58, 'Annex 2 Designated EHV charges'!$D$11:$D$58)), 0)),"")</f>
        <v/>
      </c>
      <c r="B59" s="97" t="str">
        <f>IF($A59="","",VLOOKUP($A59,'Annex 2 Designated EHV charges'!$D:$O,2,0))</f>
        <v/>
      </c>
      <c r="C59" s="98" t="str">
        <f>IF($A59="","",VLOOKUP($A59,'Annex 2 Designated EHV charges'!$D:$O,3,0))</f>
        <v/>
      </c>
      <c r="D59" s="97" t="str">
        <f>IF($A59="","",VLOOKUP($A59,'Annex 2 Designated EHV charges'!$D:$O,4,0))</f>
        <v/>
      </c>
      <c r="E59" s="99" t="str">
        <f>IFERROR(IF(VLOOKUP($A59,'Annex 2 Designated EHV charges'!$D:$P,10,FALSE)=0,"",VLOOKUP($A59,'Annex 2 Designated EHV charges'!$D:$P,10,FALSE)),"")</f>
        <v/>
      </c>
      <c r="F59" s="100" t="str">
        <f>IFERROR(IF(VLOOKUP($A59,'Annex 2 Designated EHV charges'!$D:$P,11,FALSE)=0,"",VLOOKUP($A59,'Annex 2 Designated EHV charges'!$D:$P,11,FALSE)),"")</f>
        <v/>
      </c>
      <c r="G59" s="101" t="str">
        <f>IFERROR(IF(VLOOKUP($A59,'Annex 2 Designated EHV charges'!$D:$P,12,FALSE)=0,"",VLOOKUP($A59,'Annex 2 Designated EHV charges'!$D:$P,12,FALSE)),"")</f>
        <v/>
      </c>
      <c r="H59" s="101" t="str">
        <f>IFERROR(IF(VLOOKUP($A59,'Annex 2 Designated EHV charges'!$D:$P,13,FALSE)=0,"",VLOOKUP($A59,'Annex 2 Designated EHV charges'!$D:$P,13,FALSE)),"")</f>
        <v/>
      </c>
    </row>
    <row r="60" spans="1:8" ht="12.75" customHeight="1" x14ac:dyDescent="0.2">
      <c r="A60" s="98" t="str">
        <f t="array" ref="A60">IFERROR(INDEX('Annex 2 Designated EHV charges'!$D$11:$D$58, MATCH(0, IF(ISBLANK('Annex 2 Designated EHV charges'!$D$11:$D$58),1, COUNTIF(A$4:$A59, 'Annex 2 Designated EHV charges'!$D$11:$D$58)), 0)),"")</f>
        <v/>
      </c>
      <c r="B60" s="97" t="str">
        <f>IF($A60="","",VLOOKUP($A60,'Annex 2 Designated EHV charges'!$D:$O,2,0))</f>
        <v/>
      </c>
      <c r="C60" s="98" t="str">
        <f>IF($A60="","",VLOOKUP($A60,'Annex 2 Designated EHV charges'!$D:$O,3,0))</f>
        <v/>
      </c>
      <c r="D60" s="97" t="str">
        <f>IF($A60="","",VLOOKUP($A60,'Annex 2 Designated EHV charges'!$D:$O,4,0))</f>
        <v/>
      </c>
      <c r="E60" s="99" t="str">
        <f>IFERROR(IF(VLOOKUP($A60,'Annex 2 Designated EHV charges'!$D:$P,10,FALSE)=0,"",VLOOKUP($A60,'Annex 2 Designated EHV charges'!$D:$P,10,FALSE)),"")</f>
        <v/>
      </c>
      <c r="F60" s="100" t="str">
        <f>IFERROR(IF(VLOOKUP($A60,'Annex 2 Designated EHV charges'!$D:$P,11,FALSE)=0,"",VLOOKUP($A60,'Annex 2 Designated EHV charges'!$D:$P,11,FALSE)),"")</f>
        <v/>
      </c>
      <c r="G60" s="101" t="str">
        <f>IFERROR(IF(VLOOKUP($A60,'Annex 2 Designated EHV charges'!$D:$P,12,FALSE)=0,"",VLOOKUP($A60,'Annex 2 Designated EHV charges'!$D:$P,12,FALSE)),"")</f>
        <v/>
      </c>
      <c r="H60" s="101" t="str">
        <f>IFERROR(IF(VLOOKUP($A60,'Annex 2 Designated EHV charges'!$D:$P,13,FALSE)=0,"",VLOOKUP($A60,'Annex 2 Designated EHV charges'!$D:$P,13,FALSE)),"")</f>
        <v/>
      </c>
    </row>
    <row r="61" spans="1:8" ht="12.75" customHeight="1" x14ac:dyDescent="0.2">
      <c r="A61" s="98" t="str">
        <f t="array" ref="A61">IFERROR(INDEX('Annex 2 Designated EHV charges'!$D$11:$D$58, MATCH(0, IF(ISBLANK('Annex 2 Designated EHV charges'!$D$11:$D$58),1, COUNTIF(A$4:$A60, 'Annex 2 Designated EHV charges'!$D$11:$D$58)), 0)),"")</f>
        <v/>
      </c>
      <c r="B61" s="97" t="str">
        <f>IF($A61="","",VLOOKUP($A61,'Annex 2 Designated EHV charges'!$D:$O,2,0))</f>
        <v/>
      </c>
      <c r="C61" s="98" t="str">
        <f>IF($A61="","",VLOOKUP($A61,'Annex 2 Designated EHV charges'!$D:$O,3,0))</f>
        <v/>
      </c>
      <c r="D61" s="97" t="str">
        <f>IF($A61="","",VLOOKUP($A61,'Annex 2 Designated EHV charges'!$D:$O,4,0))</f>
        <v/>
      </c>
      <c r="E61" s="99" t="str">
        <f>IFERROR(IF(VLOOKUP($A61,'Annex 2 Designated EHV charges'!$D:$P,10,FALSE)=0,"",VLOOKUP($A61,'Annex 2 Designated EHV charges'!$D:$P,10,FALSE)),"")</f>
        <v/>
      </c>
      <c r="F61" s="100" t="str">
        <f>IFERROR(IF(VLOOKUP($A61,'Annex 2 Designated EHV charges'!$D:$P,11,FALSE)=0,"",VLOOKUP($A61,'Annex 2 Designated EHV charges'!$D:$P,11,FALSE)),"")</f>
        <v/>
      </c>
      <c r="G61" s="101" t="str">
        <f>IFERROR(IF(VLOOKUP($A61,'Annex 2 Designated EHV charges'!$D:$P,12,FALSE)=0,"",VLOOKUP($A61,'Annex 2 Designated EHV charges'!$D:$P,12,FALSE)),"")</f>
        <v/>
      </c>
      <c r="H61" s="101" t="str">
        <f>IFERROR(IF(VLOOKUP($A61,'Annex 2 Designated EHV charges'!$D:$P,13,FALSE)=0,"",VLOOKUP($A61,'Annex 2 Designated EHV charges'!$D:$P,13,FALSE)),"")</f>
        <v/>
      </c>
    </row>
    <row r="62" spans="1:8" ht="12.75" customHeight="1" x14ac:dyDescent="0.2">
      <c r="A62" s="98" t="str">
        <f t="array" ref="A62">IFERROR(INDEX('Annex 2 Designated EHV charges'!$D$11:$D$58, MATCH(0, IF(ISBLANK('Annex 2 Designated EHV charges'!$D$11:$D$58),1, COUNTIF(A$4:$A61, 'Annex 2 Designated EHV charges'!$D$11:$D$58)), 0)),"")</f>
        <v/>
      </c>
      <c r="B62" s="97" t="str">
        <f>IF($A62="","",VLOOKUP($A62,'Annex 2 Designated EHV charges'!$D:$O,2,0))</f>
        <v/>
      </c>
      <c r="C62" s="98" t="str">
        <f>IF($A62="","",VLOOKUP($A62,'Annex 2 Designated EHV charges'!$D:$O,3,0))</f>
        <v/>
      </c>
      <c r="D62" s="97" t="str">
        <f>IF($A62="","",VLOOKUP($A62,'Annex 2 Designated EHV charges'!$D:$O,4,0))</f>
        <v/>
      </c>
      <c r="E62" s="99" t="str">
        <f>IFERROR(IF(VLOOKUP($A62,'Annex 2 Designated EHV charges'!$D:$P,10,FALSE)=0,"",VLOOKUP($A62,'Annex 2 Designated EHV charges'!$D:$P,10,FALSE)),"")</f>
        <v/>
      </c>
      <c r="F62" s="100" t="str">
        <f>IFERROR(IF(VLOOKUP($A62,'Annex 2 Designated EHV charges'!$D:$P,11,FALSE)=0,"",VLOOKUP($A62,'Annex 2 Designated EHV charges'!$D:$P,11,FALSE)),"")</f>
        <v/>
      </c>
      <c r="G62" s="101" t="str">
        <f>IFERROR(IF(VLOOKUP($A62,'Annex 2 Designated EHV charges'!$D:$P,12,FALSE)=0,"",VLOOKUP($A62,'Annex 2 Designated EHV charges'!$D:$P,12,FALSE)),"")</f>
        <v/>
      </c>
      <c r="H62" s="101" t="str">
        <f>IFERROR(IF(VLOOKUP($A62,'Annex 2 Designated EHV charges'!$D:$P,13,FALSE)=0,"",VLOOKUP($A62,'Annex 2 Designated EHV charges'!$D:$P,13,FALSE)),"")</f>
        <v/>
      </c>
    </row>
    <row r="63" spans="1:8" ht="12.75" customHeight="1" x14ac:dyDescent="0.2">
      <c r="A63" s="98" t="str">
        <f t="array" ref="A63">IFERROR(INDEX('Annex 2 Designated EHV charges'!$D$11:$D$58, MATCH(0, IF(ISBLANK('Annex 2 Designated EHV charges'!$D$11:$D$58),1, COUNTIF(A$4:$A62, 'Annex 2 Designated EHV charges'!$D$11:$D$58)), 0)),"")</f>
        <v/>
      </c>
      <c r="B63" s="97" t="str">
        <f>IF($A63="","",VLOOKUP($A63,'Annex 2 Designated EHV charges'!$D:$O,2,0))</f>
        <v/>
      </c>
      <c r="C63" s="98" t="str">
        <f>IF($A63="","",VLOOKUP($A63,'Annex 2 Designated EHV charges'!$D:$O,3,0))</f>
        <v/>
      </c>
      <c r="D63" s="97" t="str">
        <f>IF($A63="","",VLOOKUP($A63,'Annex 2 Designated EHV charges'!$D:$O,4,0))</f>
        <v/>
      </c>
      <c r="E63" s="99" t="str">
        <f>IFERROR(IF(VLOOKUP($A63,'Annex 2 Designated EHV charges'!$D:$P,10,FALSE)=0,"",VLOOKUP($A63,'Annex 2 Designated EHV charges'!$D:$P,10,FALSE)),"")</f>
        <v/>
      </c>
      <c r="F63" s="100" t="str">
        <f>IFERROR(IF(VLOOKUP($A63,'Annex 2 Designated EHV charges'!$D:$P,11,FALSE)=0,"",VLOOKUP($A63,'Annex 2 Designated EHV charges'!$D:$P,11,FALSE)),"")</f>
        <v/>
      </c>
      <c r="G63" s="101" t="str">
        <f>IFERROR(IF(VLOOKUP($A63,'Annex 2 Designated EHV charges'!$D:$P,12,FALSE)=0,"",VLOOKUP($A63,'Annex 2 Designated EHV charges'!$D:$P,12,FALSE)),"")</f>
        <v/>
      </c>
      <c r="H63" s="101" t="str">
        <f>IFERROR(IF(VLOOKUP($A63,'Annex 2 Designated EHV charges'!$D:$P,13,FALSE)=0,"",VLOOKUP($A63,'Annex 2 Designated EHV charges'!$D:$P,13,FALSE)),"")</f>
        <v/>
      </c>
    </row>
    <row r="64" spans="1:8" ht="12.75" customHeight="1" x14ac:dyDescent="0.2">
      <c r="A64" s="98" t="str">
        <f t="array" ref="A64">IFERROR(INDEX('Annex 2 Designated EHV charges'!$D$11:$D$58, MATCH(0, IF(ISBLANK('Annex 2 Designated EHV charges'!$D$11:$D$58),1, COUNTIF(A$4:$A63, 'Annex 2 Designated EHV charges'!$D$11:$D$58)), 0)),"")</f>
        <v/>
      </c>
      <c r="B64" s="97" t="str">
        <f>IF($A64="","",VLOOKUP($A64,'Annex 2 Designated EHV charges'!$D:$O,2,0))</f>
        <v/>
      </c>
      <c r="C64" s="98" t="str">
        <f>IF($A64="","",VLOOKUP($A64,'Annex 2 Designated EHV charges'!$D:$O,3,0))</f>
        <v/>
      </c>
      <c r="D64" s="97" t="str">
        <f>IF($A64="","",VLOOKUP($A64,'Annex 2 Designated EHV charges'!$D:$O,4,0))</f>
        <v/>
      </c>
      <c r="E64" s="99" t="str">
        <f>IFERROR(IF(VLOOKUP($A64,'Annex 2 Designated EHV charges'!$D:$P,10,FALSE)=0,"",VLOOKUP($A64,'Annex 2 Designated EHV charges'!$D:$P,10,FALSE)),"")</f>
        <v/>
      </c>
      <c r="F64" s="100" t="str">
        <f>IFERROR(IF(VLOOKUP($A64,'Annex 2 Designated EHV charges'!$D:$P,11,FALSE)=0,"",VLOOKUP($A64,'Annex 2 Designated EHV charges'!$D:$P,11,FALSE)),"")</f>
        <v/>
      </c>
      <c r="G64" s="101" t="str">
        <f>IFERROR(IF(VLOOKUP($A64,'Annex 2 Designated EHV charges'!$D:$P,12,FALSE)=0,"",VLOOKUP($A64,'Annex 2 Designated EHV charges'!$D:$P,12,FALSE)),"")</f>
        <v/>
      </c>
      <c r="H64" s="101" t="str">
        <f>IFERROR(IF(VLOOKUP($A64,'Annex 2 Designated EHV charges'!$D:$P,13,FALSE)=0,"",VLOOKUP($A64,'Annex 2 Designated EHV charges'!$D:$P,13,FALSE)),"")</f>
        <v/>
      </c>
    </row>
    <row r="65" spans="1:8" ht="12.75" customHeight="1" x14ac:dyDescent="0.2">
      <c r="A65" s="98" t="str">
        <f t="array" ref="A65">IFERROR(INDEX('Annex 2 Designated EHV charges'!$D$11:$D$58, MATCH(0, IF(ISBLANK('Annex 2 Designated EHV charges'!$D$11:$D$58),1, COUNTIF(A$4:$A64, 'Annex 2 Designated EHV charges'!$D$11:$D$58)), 0)),"")</f>
        <v/>
      </c>
      <c r="B65" s="97" t="str">
        <f>IF($A65="","",VLOOKUP($A65,'Annex 2 Designated EHV charges'!$D:$O,2,0))</f>
        <v/>
      </c>
      <c r="C65" s="98" t="str">
        <f>IF($A65="","",VLOOKUP($A65,'Annex 2 Designated EHV charges'!$D:$O,3,0))</f>
        <v/>
      </c>
      <c r="D65" s="97" t="str">
        <f>IF($A65="","",VLOOKUP($A65,'Annex 2 Designated EHV charges'!$D:$O,4,0))</f>
        <v/>
      </c>
      <c r="E65" s="99" t="str">
        <f>IFERROR(IF(VLOOKUP($A65,'Annex 2 Designated EHV charges'!$D:$P,10,FALSE)=0,"",VLOOKUP($A65,'Annex 2 Designated EHV charges'!$D:$P,10,FALSE)),"")</f>
        <v/>
      </c>
      <c r="F65" s="100" t="str">
        <f>IFERROR(IF(VLOOKUP($A65,'Annex 2 Designated EHV charges'!$D:$P,11,FALSE)=0,"",VLOOKUP($A65,'Annex 2 Designated EHV charges'!$D:$P,11,FALSE)),"")</f>
        <v/>
      </c>
      <c r="G65" s="101" t="str">
        <f>IFERROR(IF(VLOOKUP($A65,'Annex 2 Designated EHV charges'!$D:$P,12,FALSE)=0,"",VLOOKUP($A65,'Annex 2 Designated EHV charges'!$D:$P,12,FALSE)),"")</f>
        <v/>
      </c>
      <c r="H65" s="101" t="str">
        <f>IFERROR(IF(VLOOKUP($A65,'Annex 2 Designated EHV charges'!$D:$P,13,FALSE)=0,"",VLOOKUP($A65,'Annex 2 Designated EHV charges'!$D:$P,13,FALSE)),"")</f>
        <v/>
      </c>
    </row>
    <row r="66" spans="1:8" ht="12.75" customHeight="1" x14ac:dyDescent="0.2">
      <c r="A66" s="98" t="str">
        <f t="array" ref="A66">IFERROR(INDEX('Annex 2 Designated EHV charges'!$D$11:$D$58, MATCH(0, IF(ISBLANK('Annex 2 Designated EHV charges'!$D$11:$D$58),1, COUNTIF(A$4:$A65, 'Annex 2 Designated EHV charges'!$D$11:$D$58)), 0)),"")</f>
        <v/>
      </c>
      <c r="B66" s="97" t="str">
        <f>IF($A66="","",VLOOKUP($A66,'Annex 2 Designated EHV charges'!$D:$O,2,0))</f>
        <v/>
      </c>
      <c r="C66" s="98" t="str">
        <f>IF($A66="","",VLOOKUP($A66,'Annex 2 Designated EHV charges'!$D:$O,3,0))</f>
        <v/>
      </c>
      <c r="D66" s="97" t="str">
        <f>IF($A66="","",VLOOKUP($A66,'Annex 2 Designated EHV charges'!$D:$O,4,0))</f>
        <v/>
      </c>
      <c r="E66" s="99" t="str">
        <f>IFERROR(IF(VLOOKUP($A66,'Annex 2 Designated EHV charges'!$D:$P,10,FALSE)=0,"",VLOOKUP($A66,'Annex 2 Designated EHV charges'!$D:$P,10,FALSE)),"")</f>
        <v/>
      </c>
      <c r="F66" s="100" t="str">
        <f>IFERROR(IF(VLOOKUP($A66,'Annex 2 Designated EHV charges'!$D:$P,11,FALSE)=0,"",VLOOKUP($A66,'Annex 2 Designated EHV charges'!$D:$P,11,FALSE)),"")</f>
        <v/>
      </c>
      <c r="G66" s="101" t="str">
        <f>IFERROR(IF(VLOOKUP($A66,'Annex 2 Designated EHV charges'!$D:$P,12,FALSE)=0,"",VLOOKUP($A66,'Annex 2 Designated EHV charges'!$D:$P,12,FALSE)),"")</f>
        <v/>
      </c>
      <c r="H66" s="101" t="str">
        <f>IFERROR(IF(VLOOKUP($A66,'Annex 2 Designated EHV charges'!$D:$P,13,FALSE)=0,"",VLOOKUP($A66,'Annex 2 Designated EHV charges'!$D:$P,13,FALSE)),"")</f>
        <v/>
      </c>
    </row>
    <row r="67" spans="1:8" ht="12.75" customHeight="1" x14ac:dyDescent="0.2">
      <c r="A67" s="98" t="str">
        <f t="array" ref="A67">IFERROR(INDEX('Annex 2 Designated EHV charges'!$D$11:$D$58, MATCH(0, IF(ISBLANK('Annex 2 Designated EHV charges'!$D$11:$D$58),1, COUNTIF(A$4:$A66, 'Annex 2 Designated EHV charges'!$D$11:$D$58)), 0)),"")</f>
        <v/>
      </c>
      <c r="B67" s="97" t="str">
        <f>IF($A67="","",VLOOKUP($A67,'Annex 2 Designated EHV charges'!$D:$O,2,0))</f>
        <v/>
      </c>
      <c r="C67" s="98" t="str">
        <f>IF($A67="","",VLOOKUP($A67,'Annex 2 Designated EHV charges'!$D:$O,3,0))</f>
        <v/>
      </c>
      <c r="D67" s="97" t="str">
        <f>IF($A67="","",VLOOKUP($A67,'Annex 2 Designated EHV charges'!$D:$O,4,0))</f>
        <v/>
      </c>
      <c r="E67" s="99" t="str">
        <f>IFERROR(IF(VLOOKUP($A67,'Annex 2 Designated EHV charges'!$D:$P,10,FALSE)=0,"",VLOOKUP($A67,'Annex 2 Designated EHV charges'!$D:$P,10,FALSE)),"")</f>
        <v/>
      </c>
      <c r="F67" s="100" t="str">
        <f>IFERROR(IF(VLOOKUP($A67,'Annex 2 Designated EHV charges'!$D:$P,11,FALSE)=0,"",VLOOKUP($A67,'Annex 2 Designated EHV charges'!$D:$P,11,FALSE)),"")</f>
        <v/>
      </c>
      <c r="G67" s="101" t="str">
        <f>IFERROR(IF(VLOOKUP($A67,'Annex 2 Designated EHV charges'!$D:$P,12,FALSE)=0,"",VLOOKUP($A67,'Annex 2 Designated EHV charges'!$D:$P,12,FALSE)),"")</f>
        <v/>
      </c>
      <c r="H67" s="101" t="str">
        <f>IFERROR(IF(VLOOKUP($A67,'Annex 2 Designated EHV charges'!$D:$P,13,FALSE)=0,"",VLOOKUP($A67,'Annex 2 Designated EHV charges'!$D:$P,13,FALSE)),"")</f>
        <v/>
      </c>
    </row>
    <row r="68" spans="1:8" ht="12.75" customHeight="1" x14ac:dyDescent="0.2">
      <c r="A68" s="98" t="str">
        <f t="array" ref="A68">IFERROR(INDEX('Annex 2 Designated EHV charges'!$D$11:$D$58, MATCH(0, IF(ISBLANK('Annex 2 Designated EHV charges'!$D$11:$D$58),1, COUNTIF(A$4:$A67, 'Annex 2 Designated EHV charges'!$D$11:$D$58)), 0)),"")</f>
        <v/>
      </c>
      <c r="B68" s="97" t="str">
        <f>IF($A68="","",VLOOKUP($A68,'Annex 2 Designated EHV charges'!$D:$O,2,0))</f>
        <v/>
      </c>
      <c r="C68" s="98" t="str">
        <f>IF($A68="","",VLOOKUP($A68,'Annex 2 Designated EHV charges'!$D:$O,3,0))</f>
        <v/>
      </c>
      <c r="D68" s="97" t="str">
        <f>IF($A68="","",VLOOKUP($A68,'Annex 2 Designated EHV charges'!$D:$O,4,0))</f>
        <v/>
      </c>
      <c r="E68" s="99" t="str">
        <f>IFERROR(IF(VLOOKUP($A68,'Annex 2 Designated EHV charges'!$D:$P,10,FALSE)=0,"",VLOOKUP($A68,'Annex 2 Designated EHV charges'!$D:$P,10,FALSE)),"")</f>
        <v/>
      </c>
      <c r="F68" s="100" t="str">
        <f>IFERROR(IF(VLOOKUP($A68,'Annex 2 Designated EHV charges'!$D:$P,11,FALSE)=0,"",VLOOKUP($A68,'Annex 2 Designated EHV charges'!$D:$P,11,FALSE)),"")</f>
        <v/>
      </c>
      <c r="G68" s="101" t="str">
        <f>IFERROR(IF(VLOOKUP($A68,'Annex 2 Designated EHV charges'!$D:$P,12,FALSE)=0,"",VLOOKUP($A68,'Annex 2 Designated EHV charges'!$D:$P,12,FALSE)),"")</f>
        <v/>
      </c>
      <c r="H68" s="101" t="str">
        <f>IFERROR(IF(VLOOKUP($A68,'Annex 2 Designated EHV charges'!$D:$P,13,FALSE)=0,"",VLOOKUP($A68,'Annex 2 Designated EHV charges'!$D:$P,13,FALSE)),"")</f>
        <v/>
      </c>
    </row>
    <row r="69" spans="1:8" ht="12.75" customHeight="1" x14ac:dyDescent="0.2">
      <c r="A69" s="98" t="str">
        <f t="array" ref="A69">IFERROR(INDEX('Annex 2 Designated EHV charges'!$D$11:$D$58, MATCH(0, IF(ISBLANK('Annex 2 Designated EHV charges'!$D$11:$D$58),1, COUNTIF(A$4:$A68, 'Annex 2 Designated EHV charges'!$D$11:$D$58)), 0)),"")</f>
        <v/>
      </c>
      <c r="B69" s="97" t="str">
        <f>IF($A69="","",VLOOKUP($A69,'Annex 2 Designated EHV charges'!$D:$O,2,0))</f>
        <v/>
      </c>
      <c r="C69" s="98" t="str">
        <f>IF($A69="","",VLOOKUP($A69,'Annex 2 Designated EHV charges'!$D:$O,3,0))</f>
        <v/>
      </c>
      <c r="D69" s="97" t="str">
        <f>IF($A69="","",VLOOKUP($A69,'Annex 2 Designated EHV charges'!$D:$O,4,0))</f>
        <v/>
      </c>
      <c r="E69" s="99" t="str">
        <f>IFERROR(IF(VLOOKUP($A69,'Annex 2 Designated EHV charges'!$D:$P,10,FALSE)=0,"",VLOOKUP($A69,'Annex 2 Designated EHV charges'!$D:$P,10,FALSE)),"")</f>
        <v/>
      </c>
      <c r="F69" s="100" t="str">
        <f>IFERROR(IF(VLOOKUP($A69,'Annex 2 Designated EHV charges'!$D:$P,11,FALSE)=0,"",VLOOKUP($A69,'Annex 2 Designated EHV charges'!$D:$P,11,FALSE)),"")</f>
        <v/>
      </c>
      <c r="G69" s="101" t="str">
        <f>IFERROR(IF(VLOOKUP($A69,'Annex 2 Designated EHV charges'!$D:$P,12,FALSE)=0,"",VLOOKUP($A69,'Annex 2 Designated EHV charges'!$D:$P,12,FALSE)),"")</f>
        <v/>
      </c>
      <c r="H69" s="101" t="str">
        <f>IFERROR(IF(VLOOKUP($A69,'Annex 2 Designated EHV charges'!$D:$P,13,FALSE)=0,"",VLOOKUP($A69,'Annex 2 Designated EHV charges'!$D:$P,13,FALSE)),"")</f>
        <v/>
      </c>
    </row>
    <row r="70" spans="1:8" ht="12.75" customHeight="1" x14ac:dyDescent="0.2">
      <c r="A70" s="98" t="str">
        <f t="array" ref="A70">IFERROR(INDEX('Annex 2 Designated EHV charges'!$D$11:$D$58, MATCH(0, IF(ISBLANK('Annex 2 Designated EHV charges'!$D$11:$D$58),1, COUNTIF(A$4:$A69, 'Annex 2 Designated EHV charges'!$D$11:$D$58)), 0)),"")</f>
        <v/>
      </c>
      <c r="B70" s="97" t="str">
        <f>IF($A70="","",VLOOKUP($A70,'Annex 2 Designated EHV charges'!$D:$O,2,0))</f>
        <v/>
      </c>
      <c r="C70" s="98" t="str">
        <f>IF($A70="","",VLOOKUP($A70,'Annex 2 Designated EHV charges'!$D:$O,3,0))</f>
        <v/>
      </c>
      <c r="D70" s="97" t="str">
        <f>IF($A70="","",VLOOKUP($A70,'Annex 2 Designated EHV charges'!$D:$O,4,0))</f>
        <v/>
      </c>
      <c r="E70" s="99" t="str">
        <f>IFERROR(IF(VLOOKUP($A70,'Annex 2 Designated EHV charges'!$D:$P,10,FALSE)=0,"",VLOOKUP($A70,'Annex 2 Designated EHV charges'!$D:$P,10,FALSE)),"")</f>
        <v/>
      </c>
      <c r="F70" s="100" t="str">
        <f>IFERROR(IF(VLOOKUP($A70,'Annex 2 Designated EHV charges'!$D:$P,11,FALSE)=0,"",VLOOKUP($A70,'Annex 2 Designated EHV charges'!$D:$P,11,FALSE)),"")</f>
        <v/>
      </c>
      <c r="G70" s="101" t="str">
        <f>IFERROR(IF(VLOOKUP($A70,'Annex 2 Designated EHV charges'!$D:$P,12,FALSE)=0,"",VLOOKUP($A70,'Annex 2 Designated EHV charges'!$D:$P,12,FALSE)),"")</f>
        <v/>
      </c>
      <c r="H70" s="101" t="str">
        <f>IFERROR(IF(VLOOKUP($A70,'Annex 2 Designated EHV charges'!$D:$P,13,FALSE)=0,"",VLOOKUP($A70,'Annex 2 Designated EHV charges'!$D:$P,13,FALSE)),"")</f>
        <v/>
      </c>
    </row>
    <row r="71" spans="1:8" ht="12.75" customHeight="1" x14ac:dyDescent="0.2">
      <c r="A71" s="98" t="str">
        <f t="array" ref="A71">IFERROR(INDEX('Annex 2 Designated EHV charges'!$D$11:$D$58, MATCH(0, IF(ISBLANK('Annex 2 Designated EHV charges'!$D$11:$D$58),1, COUNTIF(A$4:$A70, 'Annex 2 Designated EHV charges'!$D$11:$D$58)), 0)),"")</f>
        <v/>
      </c>
      <c r="B71" s="97" t="str">
        <f>IF($A71="","",VLOOKUP($A71,'Annex 2 Designated EHV charges'!$D:$O,2,0))</f>
        <v/>
      </c>
      <c r="C71" s="98" t="str">
        <f>IF($A71="","",VLOOKUP($A71,'Annex 2 Designated EHV charges'!$D:$O,3,0))</f>
        <v/>
      </c>
      <c r="D71" s="97" t="str">
        <f>IF($A71="","",VLOOKUP($A71,'Annex 2 Designated EHV charges'!$D:$O,4,0))</f>
        <v/>
      </c>
      <c r="E71" s="99" t="str">
        <f>IFERROR(IF(VLOOKUP($A71,'Annex 2 Designated EHV charges'!$D:$P,10,FALSE)=0,"",VLOOKUP($A71,'Annex 2 Designated EHV charges'!$D:$P,10,FALSE)),"")</f>
        <v/>
      </c>
      <c r="F71" s="100" t="str">
        <f>IFERROR(IF(VLOOKUP($A71,'Annex 2 Designated EHV charges'!$D:$P,11,FALSE)=0,"",VLOOKUP($A71,'Annex 2 Designated EHV charges'!$D:$P,11,FALSE)),"")</f>
        <v/>
      </c>
      <c r="G71" s="101" t="str">
        <f>IFERROR(IF(VLOOKUP($A71,'Annex 2 Designated EHV charges'!$D:$P,12,FALSE)=0,"",VLOOKUP($A71,'Annex 2 Designated EHV charges'!$D:$P,12,FALSE)),"")</f>
        <v/>
      </c>
      <c r="H71" s="101" t="str">
        <f>IFERROR(IF(VLOOKUP($A71,'Annex 2 Designated EHV charges'!$D:$P,13,FALSE)=0,"",VLOOKUP($A71,'Annex 2 Designated EHV charges'!$D:$P,13,FALSE)),"")</f>
        <v/>
      </c>
    </row>
    <row r="72" spans="1:8" ht="12.75" customHeight="1" x14ac:dyDescent="0.2">
      <c r="A72" s="98" t="str">
        <f t="array" ref="A72">IFERROR(INDEX('Annex 2 Designated EHV charges'!$D$11:$D$58, MATCH(0, IF(ISBLANK('Annex 2 Designated EHV charges'!$D$11:$D$58),1, COUNTIF(A$4:$A71, 'Annex 2 Designated EHV charges'!$D$11:$D$58)), 0)),"")</f>
        <v/>
      </c>
      <c r="B72" s="97" t="str">
        <f>IF($A72="","",VLOOKUP($A72,'Annex 2 Designated EHV charges'!$D:$O,2,0))</f>
        <v/>
      </c>
      <c r="C72" s="98" t="str">
        <f>IF($A72="","",VLOOKUP($A72,'Annex 2 Designated EHV charges'!$D:$O,3,0))</f>
        <v/>
      </c>
      <c r="D72" s="97" t="str">
        <f>IF($A72="","",VLOOKUP($A72,'Annex 2 Designated EHV charges'!$D:$O,4,0))</f>
        <v/>
      </c>
      <c r="E72" s="99" t="str">
        <f>IFERROR(IF(VLOOKUP($A72,'Annex 2 Designated EHV charges'!$D:$P,10,FALSE)=0,"",VLOOKUP($A72,'Annex 2 Designated EHV charges'!$D:$P,10,FALSE)),"")</f>
        <v/>
      </c>
      <c r="F72" s="100" t="str">
        <f>IFERROR(IF(VLOOKUP($A72,'Annex 2 Designated EHV charges'!$D:$P,11,FALSE)=0,"",VLOOKUP($A72,'Annex 2 Designated EHV charges'!$D:$P,11,FALSE)),"")</f>
        <v/>
      </c>
      <c r="G72" s="101" t="str">
        <f>IFERROR(IF(VLOOKUP($A72,'Annex 2 Designated EHV charges'!$D:$P,12,FALSE)=0,"",VLOOKUP($A72,'Annex 2 Designated EHV charges'!$D:$P,12,FALSE)),"")</f>
        <v/>
      </c>
      <c r="H72" s="101" t="str">
        <f>IFERROR(IF(VLOOKUP($A72,'Annex 2 Designated EHV charges'!$D:$P,13,FALSE)=0,"",VLOOKUP($A72,'Annex 2 Designated EHV charges'!$D:$P,13,FALSE)),"")</f>
        <v/>
      </c>
    </row>
    <row r="73" spans="1:8" ht="12.75" customHeight="1" x14ac:dyDescent="0.2">
      <c r="A73" s="98" t="str">
        <f t="array" ref="A73">IFERROR(INDEX('Annex 2 Designated EHV charges'!$D$11:$D$58, MATCH(0, IF(ISBLANK('Annex 2 Designated EHV charges'!$D$11:$D$58),1, COUNTIF(A$4:$A72, 'Annex 2 Designated EHV charges'!$D$11:$D$58)), 0)),"")</f>
        <v/>
      </c>
      <c r="B73" s="97" t="str">
        <f>IF($A73="","",VLOOKUP($A73,'Annex 2 Designated EHV charges'!$D:$O,2,0))</f>
        <v/>
      </c>
      <c r="C73" s="98" t="str">
        <f>IF($A73="","",VLOOKUP($A73,'Annex 2 Designated EHV charges'!$D:$O,3,0))</f>
        <v/>
      </c>
      <c r="D73" s="97" t="str">
        <f>IF($A73="","",VLOOKUP($A73,'Annex 2 Designated EHV charges'!$D:$O,4,0))</f>
        <v/>
      </c>
      <c r="E73" s="99" t="str">
        <f>IFERROR(IF(VLOOKUP($A73,'Annex 2 Designated EHV charges'!$D:$P,10,FALSE)=0,"",VLOOKUP($A73,'Annex 2 Designated EHV charges'!$D:$P,10,FALSE)),"")</f>
        <v/>
      </c>
      <c r="F73" s="100" t="str">
        <f>IFERROR(IF(VLOOKUP($A73,'Annex 2 Designated EHV charges'!$D:$P,11,FALSE)=0,"",VLOOKUP($A73,'Annex 2 Designated EHV charges'!$D:$P,11,FALSE)),"")</f>
        <v/>
      </c>
      <c r="G73" s="101" t="str">
        <f>IFERROR(IF(VLOOKUP($A73,'Annex 2 Designated EHV charges'!$D:$P,12,FALSE)=0,"",VLOOKUP($A73,'Annex 2 Designated EHV charges'!$D:$P,12,FALSE)),"")</f>
        <v/>
      </c>
      <c r="H73" s="101" t="str">
        <f>IFERROR(IF(VLOOKUP($A73,'Annex 2 Designated EHV charges'!$D:$P,13,FALSE)=0,"",VLOOKUP($A73,'Annex 2 Designated EHV charges'!$D:$P,13,FALSE)),"")</f>
        <v/>
      </c>
    </row>
    <row r="74" spans="1:8" ht="12.75" customHeight="1" x14ac:dyDescent="0.2">
      <c r="A74" s="98" t="str">
        <f t="array" ref="A74">IFERROR(INDEX('Annex 2 Designated EHV charges'!$D$11:$D$58, MATCH(0, IF(ISBLANK('Annex 2 Designated EHV charges'!$D$11:$D$58),1, COUNTIF(A$4:$A73, 'Annex 2 Designated EHV charges'!$D$11:$D$58)), 0)),"")</f>
        <v/>
      </c>
      <c r="B74" s="97" t="str">
        <f>IF($A74="","",VLOOKUP($A74,'Annex 2 Designated EHV charges'!$D:$O,2,0))</f>
        <v/>
      </c>
      <c r="C74" s="98" t="str">
        <f>IF($A74="","",VLOOKUP($A74,'Annex 2 Designated EHV charges'!$D:$O,3,0))</f>
        <v/>
      </c>
      <c r="D74" s="97" t="str">
        <f>IF($A74="","",VLOOKUP($A74,'Annex 2 Designated EHV charges'!$D:$O,4,0))</f>
        <v/>
      </c>
      <c r="E74" s="99" t="str">
        <f>IFERROR(IF(VLOOKUP($A74,'Annex 2 Designated EHV charges'!$D:$P,10,FALSE)=0,"",VLOOKUP($A74,'Annex 2 Designated EHV charges'!$D:$P,10,FALSE)),"")</f>
        <v/>
      </c>
      <c r="F74" s="100" t="str">
        <f>IFERROR(IF(VLOOKUP($A74,'Annex 2 Designated EHV charges'!$D:$P,11,FALSE)=0,"",VLOOKUP($A74,'Annex 2 Designated EHV charges'!$D:$P,11,FALSE)),"")</f>
        <v/>
      </c>
      <c r="G74" s="101" t="str">
        <f>IFERROR(IF(VLOOKUP($A74,'Annex 2 Designated EHV charges'!$D:$P,12,FALSE)=0,"",VLOOKUP($A74,'Annex 2 Designated EHV charges'!$D:$P,12,FALSE)),"")</f>
        <v/>
      </c>
      <c r="H74" s="101" t="str">
        <f>IFERROR(IF(VLOOKUP($A74,'Annex 2 Designated EHV charges'!$D:$P,13,FALSE)=0,"",VLOOKUP($A74,'Annex 2 Designated EHV charges'!$D:$P,13,FALSE)),"")</f>
        <v/>
      </c>
    </row>
    <row r="75" spans="1:8" ht="12.75" customHeight="1" x14ac:dyDescent="0.2">
      <c r="A75" s="98" t="str">
        <f t="array" ref="A75">IFERROR(INDEX('Annex 2 Designated EHV charges'!$D$11:$D$58, MATCH(0, IF(ISBLANK('Annex 2 Designated EHV charges'!$D$11:$D$58),1, COUNTIF(A$4:$A74, 'Annex 2 Designated EHV charges'!$D$11:$D$58)), 0)),"")</f>
        <v/>
      </c>
      <c r="B75" s="97" t="str">
        <f>IF($A75="","",VLOOKUP($A75,'Annex 2 Designated EHV charges'!$D:$O,2,0))</f>
        <v/>
      </c>
      <c r="C75" s="98" t="str">
        <f>IF($A75="","",VLOOKUP($A75,'Annex 2 Designated EHV charges'!$D:$O,3,0))</f>
        <v/>
      </c>
      <c r="D75" s="97" t="str">
        <f>IF($A75="","",VLOOKUP($A75,'Annex 2 Designated EHV charges'!$D:$O,4,0))</f>
        <v/>
      </c>
      <c r="E75" s="99" t="str">
        <f>IFERROR(IF(VLOOKUP($A75,'Annex 2 Designated EHV charges'!$D:$P,10,FALSE)=0,"",VLOOKUP($A75,'Annex 2 Designated EHV charges'!$D:$P,10,FALSE)),"")</f>
        <v/>
      </c>
      <c r="F75" s="100" t="str">
        <f>IFERROR(IF(VLOOKUP($A75,'Annex 2 Designated EHV charges'!$D:$P,11,FALSE)=0,"",VLOOKUP($A75,'Annex 2 Designated EHV charges'!$D:$P,11,FALSE)),"")</f>
        <v/>
      </c>
      <c r="G75" s="101" t="str">
        <f>IFERROR(IF(VLOOKUP($A75,'Annex 2 Designated EHV charges'!$D:$P,12,FALSE)=0,"",VLOOKUP($A75,'Annex 2 Designated EHV charges'!$D:$P,12,FALSE)),"")</f>
        <v/>
      </c>
      <c r="H75" s="101" t="str">
        <f>IFERROR(IF(VLOOKUP($A75,'Annex 2 Designated EHV charges'!$D:$P,13,FALSE)=0,"",VLOOKUP($A75,'Annex 2 Designated EHV charges'!$D:$P,13,FALSE)),"")</f>
        <v/>
      </c>
    </row>
    <row r="76" spans="1:8" ht="12.75" customHeight="1" x14ac:dyDescent="0.2">
      <c r="A76" s="98" t="str">
        <f t="array" ref="A76">IFERROR(INDEX('Annex 2 Designated EHV charges'!$D$11:$D$58, MATCH(0, IF(ISBLANK('Annex 2 Designated EHV charges'!$D$11:$D$58),1, COUNTIF(A$4:$A75, 'Annex 2 Designated EHV charges'!$D$11:$D$58)), 0)),"")</f>
        <v/>
      </c>
      <c r="B76" s="97" t="str">
        <f>IF($A76="","",VLOOKUP($A76,'Annex 2 Designated EHV charges'!$D:$O,2,0))</f>
        <v/>
      </c>
      <c r="C76" s="98" t="str">
        <f>IF($A76="","",VLOOKUP($A76,'Annex 2 Designated EHV charges'!$D:$O,3,0))</f>
        <v/>
      </c>
      <c r="D76" s="97" t="str">
        <f>IF($A76="","",VLOOKUP($A76,'Annex 2 Designated EHV charges'!$D:$O,4,0))</f>
        <v/>
      </c>
      <c r="E76" s="99" t="str">
        <f>IFERROR(IF(VLOOKUP($A76,'Annex 2 Designated EHV charges'!$D:$P,10,FALSE)=0,"",VLOOKUP($A76,'Annex 2 Designated EHV charges'!$D:$P,10,FALSE)),"")</f>
        <v/>
      </c>
      <c r="F76" s="100" t="str">
        <f>IFERROR(IF(VLOOKUP($A76,'Annex 2 Designated EHV charges'!$D:$P,11,FALSE)=0,"",VLOOKUP($A76,'Annex 2 Designated EHV charges'!$D:$P,11,FALSE)),"")</f>
        <v/>
      </c>
      <c r="G76" s="101" t="str">
        <f>IFERROR(IF(VLOOKUP($A76,'Annex 2 Designated EHV charges'!$D:$P,12,FALSE)=0,"",VLOOKUP($A76,'Annex 2 Designated EHV charges'!$D:$P,12,FALSE)),"")</f>
        <v/>
      </c>
      <c r="H76" s="101" t="str">
        <f>IFERROR(IF(VLOOKUP($A76,'Annex 2 Designated EHV charges'!$D:$P,13,FALSE)=0,"",VLOOKUP($A76,'Annex 2 Designated EHV charges'!$D:$P,13,FALSE)),"")</f>
        <v/>
      </c>
    </row>
    <row r="77" spans="1:8" ht="12.75" customHeight="1" x14ac:dyDescent="0.2">
      <c r="A77" s="98" t="str">
        <f t="array" ref="A77">IFERROR(INDEX('Annex 2 Designated EHV charges'!$D$11:$D$58, MATCH(0, IF(ISBLANK('Annex 2 Designated EHV charges'!$D$11:$D$58),1, COUNTIF(A$4:$A76, 'Annex 2 Designated EHV charges'!$D$11:$D$58)), 0)),"")</f>
        <v/>
      </c>
      <c r="B77" s="97" t="str">
        <f>IF($A77="","",VLOOKUP($A77,'Annex 2 Designated EHV charges'!$D:$O,2,0))</f>
        <v/>
      </c>
      <c r="C77" s="98" t="str">
        <f>IF($A77="","",VLOOKUP($A77,'Annex 2 Designated EHV charges'!$D:$O,3,0))</f>
        <v/>
      </c>
      <c r="D77" s="97" t="str">
        <f>IF($A77="","",VLOOKUP($A77,'Annex 2 Designated EHV charges'!$D:$O,4,0))</f>
        <v/>
      </c>
      <c r="E77" s="99" t="str">
        <f>IFERROR(IF(VLOOKUP($A77,'Annex 2 Designated EHV charges'!$D:$P,10,FALSE)=0,"",VLOOKUP($A77,'Annex 2 Designated EHV charges'!$D:$P,10,FALSE)),"")</f>
        <v/>
      </c>
      <c r="F77" s="100" t="str">
        <f>IFERROR(IF(VLOOKUP($A77,'Annex 2 Designated EHV charges'!$D:$P,11,FALSE)=0,"",VLOOKUP($A77,'Annex 2 Designated EHV charges'!$D:$P,11,FALSE)),"")</f>
        <v/>
      </c>
      <c r="G77" s="101" t="str">
        <f>IFERROR(IF(VLOOKUP($A77,'Annex 2 Designated EHV charges'!$D:$P,12,FALSE)=0,"",VLOOKUP($A77,'Annex 2 Designated EHV charges'!$D:$P,12,FALSE)),"")</f>
        <v/>
      </c>
      <c r="H77" s="101" t="str">
        <f>IFERROR(IF(VLOOKUP($A77,'Annex 2 Designated EHV charges'!$D:$P,13,FALSE)=0,"",VLOOKUP($A77,'Annex 2 Designated EHV charges'!$D:$P,13,FALSE)),"")</f>
        <v/>
      </c>
    </row>
    <row r="78" spans="1:8" ht="12.75" customHeight="1" x14ac:dyDescent="0.2">
      <c r="A78" s="98" t="str">
        <f t="array" ref="A78">IFERROR(INDEX('Annex 2 Designated EHV charges'!$D$11:$D$58, MATCH(0, IF(ISBLANK('Annex 2 Designated EHV charges'!$D$11:$D$58),1, COUNTIF(A$4:$A77, 'Annex 2 Designated EHV charges'!$D$11:$D$58)), 0)),"")</f>
        <v/>
      </c>
      <c r="B78" s="97" t="str">
        <f>IF($A78="","",VLOOKUP($A78,'Annex 2 Designated EHV charges'!$D:$O,2,0))</f>
        <v/>
      </c>
      <c r="C78" s="98" t="str">
        <f>IF($A78="","",VLOOKUP($A78,'Annex 2 Designated EHV charges'!$D:$O,3,0))</f>
        <v/>
      </c>
      <c r="D78" s="97" t="str">
        <f>IF($A78="","",VLOOKUP($A78,'Annex 2 Designated EHV charges'!$D:$O,4,0))</f>
        <v/>
      </c>
      <c r="E78" s="99" t="str">
        <f>IFERROR(IF(VLOOKUP($A78,'Annex 2 Designated EHV charges'!$D:$P,10,FALSE)=0,"",VLOOKUP($A78,'Annex 2 Designated EHV charges'!$D:$P,10,FALSE)),"")</f>
        <v/>
      </c>
      <c r="F78" s="100" t="str">
        <f>IFERROR(IF(VLOOKUP($A78,'Annex 2 Designated EHV charges'!$D:$P,11,FALSE)=0,"",VLOOKUP($A78,'Annex 2 Designated EHV charges'!$D:$P,11,FALSE)),"")</f>
        <v/>
      </c>
      <c r="G78" s="101" t="str">
        <f>IFERROR(IF(VLOOKUP($A78,'Annex 2 Designated EHV charges'!$D:$P,12,FALSE)=0,"",VLOOKUP($A78,'Annex 2 Designated EHV charges'!$D:$P,12,FALSE)),"")</f>
        <v/>
      </c>
      <c r="H78" s="101" t="str">
        <f>IFERROR(IF(VLOOKUP($A78,'Annex 2 Designated EHV charges'!$D:$P,13,FALSE)=0,"",VLOOKUP($A78,'Annex 2 Designated EHV charges'!$D:$P,13,FALSE)),"")</f>
        <v/>
      </c>
    </row>
    <row r="79" spans="1:8" ht="12.75" customHeight="1" x14ac:dyDescent="0.2">
      <c r="A79" s="98" t="str">
        <f t="array" ref="A79">IFERROR(INDEX('Annex 2 Designated EHV charges'!$D$11:$D$58, MATCH(0, IF(ISBLANK('Annex 2 Designated EHV charges'!$D$11:$D$58),1, COUNTIF(A$4:$A78, 'Annex 2 Designated EHV charges'!$D$11:$D$58)), 0)),"")</f>
        <v/>
      </c>
      <c r="B79" s="97" t="str">
        <f>IF($A79="","",VLOOKUP($A79,'Annex 2 Designated EHV charges'!$D:$O,2,0))</f>
        <v/>
      </c>
      <c r="C79" s="98" t="str">
        <f>IF($A79="","",VLOOKUP($A79,'Annex 2 Designated EHV charges'!$D:$O,3,0))</f>
        <v/>
      </c>
      <c r="D79" s="97" t="str">
        <f>IF($A79="","",VLOOKUP($A79,'Annex 2 Designated EHV charges'!$D:$O,4,0))</f>
        <v/>
      </c>
      <c r="E79" s="99" t="str">
        <f>IFERROR(IF(VLOOKUP($A79,'Annex 2 Designated EHV charges'!$D:$P,10,FALSE)=0,"",VLOOKUP($A79,'Annex 2 Designated EHV charges'!$D:$P,10,FALSE)),"")</f>
        <v/>
      </c>
      <c r="F79" s="100" t="str">
        <f>IFERROR(IF(VLOOKUP($A79,'Annex 2 Designated EHV charges'!$D:$P,11,FALSE)=0,"",VLOOKUP($A79,'Annex 2 Designated EHV charges'!$D:$P,11,FALSE)),"")</f>
        <v/>
      </c>
      <c r="G79" s="101" t="str">
        <f>IFERROR(IF(VLOOKUP($A79,'Annex 2 Designated EHV charges'!$D:$P,12,FALSE)=0,"",VLOOKUP($A79,'Annex 2 Designated EHV charges'!$D:$P,12,FALSE)),"")</f>
        <v/>
      </c>
      <c r="H79" s="101" t="str">
        <f>IFERROR(IF(VLOOKUP($A79,'Annex 2 Designated EHV charges'!$D:$P,13,FALSE)=0,"",VLOOKUP($A79,'Annex 2 Designated EHV charges'!$D:$P,13,FALSE)),"")</f>
        <v/>
      </c>
    </row>
    <row r="80" spans="1:8" ht="12.75" customHeight="1" x14ac:dyDescent="0.2">
      <c r="A80" s="98" t="str">
        <f t="array" ref="A80">IFERROR(INDEX('Annex 2 Designated EHV charges'!$D$11:$D$58, MATCH(0, IF(ISBLANK('Annex 2 Designated EHV charges'!$D$11:$D$58),1, COUNTIF(A$4:$A79, 'Annex 2 Designated EHV charges'!$D$11:$D$58)), 0)),"")</f>
        <v/>
      </c>
      <c r="B80" s="97" t="str">
        <f>IF($A80="","",VLOOKUP($A80,'Annex 2 Designated EHV charges'!$D:$O,2,0))</f>
        <v/>
      </c>
      <c r="C80" s="98" t="str">
        <f>IF($A80="","",VLOOKUP($A80,'Annex 2 Designated EHV charges'!$D:$O,3,0))</f>
        <v/>
      </c>
      <c r="D80" s="97" t="str">
        <f>IF($A80="","",VLOOKUP($A80,'Annex 2 Designated EHV charges'!$D:$O,4,0))</f>
        <v/>
      </c>
      <c r="E80" s="99" t="str">
        <f>IFERROR(IF(VLOOKUP($A80,'Annex 2 Designated EHV charges'!$D:$P,10,FALSE)=0,"",VLOOKUP($A80,'Annex 2 Designated EHV charges'!$D:$P,10,FALSE)),"")</f>
        <v/>
      </c>
      <c r="F80" s="100" t="str">
        <f>IFERROR(IF(VLOOKUP($A80,'Annex 2 Designated EHV charges'!$D:$P,11,FALSE)=0,"",VLOOKUP($A80,'Annex 2 Designated EHV charges'!$D:$P,11,FALSE)),"")</f>
        <v/>
      </c>
      <c r="G80" s="101" t="str">
        <f>IFERROR(IF(VLOOKUP($A80,'Annex 2 Designated EHV charges'!$D:$P,12,FALSE)=0,"",VLOOKUP($A80,'Annex 2 Designated EHV charges'!$D:$P,12,FALSE)),"")</f>
        <v/>
      </c>
      <c r="H80" s="101" t="str">
        <f>IFERROR(IF(VLOOKUP($A80,'Annex 2 Designated EHV charges'!$D:$P,13,FALSE)=0,"",VLOOKUP($A80,'Annex 2 Designated EHV charges'!$D:$P,13,FALSE)),"")</f>
        <v/>
      </c>
    </row>
    <row r="81" spans="1:8" ht="12.75" customHeight="1" x14ac:dyDescent="0.2">
      <c r="A81" s="98" t="str">
        <f t="array" ref="A81">IFERROR(INDEX('Annex 2 Designated EHV charges'!$D$11:$D$58, MATCH(0, IF(ISBLANK('Annex 2 Designated EHV charges'!$D$11:$D$58),1, COUNTIF(A$4:$A80, 'Annex 2 Designated EHV charges'!$D$11:$D$58)), 0)),"")</f>
        <v/>
      </c>
      <c r="B81" s="97" t="str">
        <f>IF($A81="","",VLOOKUP($A81,'Annex 2 Designated EHV charges'!$D:$O,2,0))</f>
        <v/>
      </c>
      <c r="C81" s="98" t="str">
        <f>IF($A81="","",VLOOKUP($A81,'Annex 2 Designated EHV charges'!$D:$O,3,0))</f>
        <v/>
      </c>
      <c r="D81" s="97" t="str">
        <f>IF($A81="","",VLOOKUP($A81,'Annex 2 Designated EHV charges'!$D:$O,4,0))</f>
        <v/>
      </c>
      <c r="E81" s="99" t="str">
        <f>IFERROR(IF(VLOOKUP($A81,'Annex 2 Designated EHV charges'!$D:$P,10,FALSE)=0,"",VLOOKUP($A81,'Annex 2 Designated EHV charges'!$D:$P,10,FALSE)),"")</f>
        <v/>
      </c>
      <c r="F81" s="100" t="str">
        <f>IFERROR(IF(VLOOKUP($A81,'Annex 2 Designated EHV charges'!$D:$P,11,FALSE)=0,"",VLOOKUP($A81,'Annex 2 Designated EHV charges'!$D:$P,11,FALSE)),"")</f>
        <v/>
      </c>
      <c r="G81" s="101" t="str">
        <f>IFERROR(IF(VLOOKUP($A81,'Annex 2 Designated EHV charges'!$D:$P,12,FALSE)=0,"",VLOOKUP($A81,'Annex 2 Designated EHV charges'!$D:$P,12,FALSE)),"")</f>
        <v/>
      </c>
      <c r="H81" s="101" t="str">
        <f>IFERROR(IF(VLOOKUP($A81,'Annex 2 Designated EHV charges'!$D:$P,13,FALSE)=0,"",VLOOKUP($A81,'Annex 2 Designated EHV charges'!$D:$P,13,FALSE)),"")</f>
        <v/>
      </c>
    </row>
    <row r="82" spans="1:8" ht="12.75" customHeight="1" x14ac:dyDescent="0.2">
      <c r="A82" s="98" t="str">
        <f t="array" ref="A82">IFERROR(INDEX('Annex 2 Designated EHV charges'!$D$11:$D$58, MATCH(0, IF(ISBLANK('Annex 2 Designated EHV charges'!$D$11:$D$58),1, COUNTIF(A$4:$A81, 'Annex 2 Designated EHV charges'!$D$11:$D$58)), 0)),"")</f>
        <v/>
      </c>
      <c r="B82" s="97" t="str">
        <f>IF($A82="","",VLOOKUP($A82,'Annex 2 Designated EHV charges'!$D:$O,2,0))</f>
        <v/>
      </c>
      <c r="C82" s="98" t="str">
        <f>IF($A82="","",VLOOKUP($A82,'Annex 2 Designated EHV charges'!$D:$O,3,0))</f>
        <v/>
      </c>
      <c r="D82" s="97" t="str">
        <f>IF($A82="","",VLOOKUP($A82,'Annex 2 Designated EHV charges'!$D:$O,4,0))</f>
        <v/>
      </c>
      <c r="E82" s="99" t="str">
        <f>IFERROR(IF(VLOOKUP($A82,'Annex 2 Designated EHV charges'!$D:$P,10,FALSE)=0,"",VLOOKUP($A82,'Annex 2 Designated EHV charges'!$D:$P,10,FALSE)),"")</f>
        <v/>
      </c>
      <c r="F82" s="100" t="str">
        <f>IFERROR(IF(VLOOKUP($A82,'Annex 2 Designated EHV charges'!$D:$P,11,FALSE)=0,"",VLOOKUP($A82,'Annex 2 Designated EHV charges'!$D:$P,11,FALSE)),"")</f>
        <v/>
      </c>
      <c r="G82" s="101" t="str">
        <f>IFERROR(IF(VLOOKUP($A82,'Annex 2 Designated EHV charges'!$D:$P,12,FALSE)=0,"",VLOOKUP($A82,'Annex 2 Designated EHV charges'!$D:$P,12,FALSE)),"")</f>
        <v/>
      </c>
      <c r="H82" s="101" t="str">
        <f>IFERROR(IF(VLOOKUP($A82,'Annex 2 Designated EHV charges'!$D:$P,13,FALSE)=0,"",VLOOKUP($A82,'Annex 2 Designated EHV charges'!$D:$P,13,FALSE)),"")</f>
        <v/>
      </c>
    </row>
    <row r="83" spans="1:8" ht="12.75" customHeight="1" x14ac:dyDescent="0.2">
      <c r="A83" s="98" t="str">
        <f t="array" ref="A83">IFERROR(INDEX('Annex 2 Designated EHV charges'!$D$11:$D$58, MATCH(0, IF(ISBLANK('Annex 2 Designated EHV charges'!$D$11:$D$58),1, COUNTIF(A$4:$A82, 'Annex 2 Designated EHV charges'!$D$11:$D$58)), 0)),"")</f>
        <v/>
      </c>
      <c r="B83" s="97" t="str">
        <f>IF($A83="","",VLOOKUP($A83,'Annex 2 Designated EHV charges'!$D:$O,2,0))</f>
        <v/>
      </c>
      <c r="C83" s="98" t="str">
        <f>IF($A83="","",VLOOKUP($A83,'Annex 2 Designated EHV charges'!$D:$O,3,0))</f>
        <v/>
      </c>
      <c r="D83" s="97" t="str">
        <f>IF($A83="","",VLOOKUP($A83,'Annex 2 Designated EHV charges'!$D:$O,4,0))</f>
        <v/>
      </c>
      <c r="E83" s="99" t="str">
        <f>IFERROR(IF(VLOOKUP($A83,'Annex 2 Designated EHV charges'!$D:$P,10,FALSE)=0,"",VLOOKUP($A83,'Annex 2 Designated EHV charges'!$D:$P,10,FALSE)),"")</f>
        <v/>
      </c>
      <c r="F83" s="100" t="str">
        <f>IFERROR(IF(VLOOKUP($A83,'Annex 2 Designated EHV charges'!$D:$P,11,FALSE)=0,"",VLOOKUP($A83,'Annex 2 Designated EHV charges'!$D:$P,11,FALSE)),"")</f>
        <v/>
      </c>
      <c r="G83" s="101" t="str">
        <f>IFERROR(IF(VLOOKUP($A83,'Annex 2 Designated EHV charges'!$D:$P,12,FALSE)=0,"",VLOOKUP($A83,'Annex 2 Designated EHV charges'!$D:$P,12,FALSE)),"")</f>
        <v/>
      </c>
      <c r="H83" s="101" t="str">
        <f>IFERROR(IF(VLOOKUP($A83,'Annex 2 Designated EHV charges'!$D:$P,13,FALSE)=0,"",VLOOKUP($A83,'Annex 2 Designated EHV charges'!$D:$P,13,FALSE)),"")</f>
        <v/>
      </c>
    </row>
    <row r="84" spans="1:8" ht="12.75" customHeight="1" x14ac:dyDescent="0.2">
      <c r="A84" s="98" t="str">
        <f t="array" ref="A84">IFERROR(INDEX('Annex 2 Designated EHV charges'!$D$11:$D$58, MATCH(0, IF(ISBLANK('Annex 2 Designated EHV charges'!$D$11:$D$58),1, COUNTIF(A$4:$A83, 'Annex 2 Designated EHV charges'!$D$11:$D$58)), 0)),"")</f>
        <v/>
      </c>
      <c r="B84" s="97" t="str">
        <f>IF($A84="","",VLOOKUP($A84,'Annex 2 Designated EHV charges'!$D:$O,2,0))</f>
        <v/>
      </c>
      <c r="C84" s="98" t="str">
        <f>IF($A84="","",VLOOKUP($A84,'Annex 2 Designated EHV charges'!$D:$O,3,0))</f>
        <v/>
      </c>
      <c r="D84" s="97" t="str">
        <f>IF($A84="","",VLOOKUP($A84,'Annex 2 Designated EHV charges'!$D:$O,4,0))</f>
        <v/>
      </c>
      <c r="E84" s="99" t="str">
        <f>IFERROR(IF(VLOOKUP($A84,'Annex 2 Designated EHV charges'!$D:$P,10,FALSE)=0,"",VLOOKUP($A84,'Annex 2 Designated EHV charges'!$D:$P,10,FALSE)),"")</f>
        <v/>
      </c>
      <c r="F84" s="100" t="str">
        <f>IFERROR(IF(VLOOKUP($A84,'Annex 2 Designated EHV charges'!$D:$P,11,FALSE)=0,"",VLOOKUP($A84,'Annex 2 Designated EHV charges'!$D:$P,11,FALSE)),"")</f>
        <v/>
      </c>
      <c r="G84" s="101" t="str">
        <f>IFERROR(IF(VLOOKUP($A84,'Annex 2 Designated EHV charges'!$D:$P,12,FALSE)=0,"",VLOOKUP($A84,'Annex 2 Designated EHV charges'!$D:$P,12,FALSE)),"")</f>
        <v/>
      </c>
      <c r="H84" s="101" t="str">
        <f>IFERROR(IF(VLOOKUP($A84,'Annex 2 Designated EHV charges'!$D:$P,13,FALSE)=0,"",VLOOKUP($A84,'Annex 2 Designated EHV charges'!$D:$P,13,FALSE)),"")</f>
        <v/>
      </c>
    </row>
    <row r="85" spans="1:8" ht="12.75" customHeight="1" x14ac:dyDescent="0.2">
      <c r="A85" s="98" t="str">
        <f t="array" ref="A85">IFERROR(INDEX('Annex 2 Designated EHV charges'!$D$11:$D$58, MATCH(0, IF(ISBLANK('Annex 2 Designated EHV charges'!$D$11:$D$58),1, COUNTIF(A$4:$A84, 'Annex 2 Designated EHV charges'!$D$11:$D$58)), 0)),"")</f>
        <v/>
      </c>
      <c r="B85" s="97" t="str">
        <f>IF($A85="","",VLOOKUP($A85,'Annex 2 Designated EHV charges'!$D:$O,2,0))</f>
        <v/>
      </c>
      <c r="C85" s="98" t="str">
        <f>IF($A85="","",VLOOKUP($A85,'Annex 2 Designated EHV charges'!$D:$O,3,0))</f>
        <v/>
      </c>
      <c r="D85" s="97" t="str">
        <f>IF($A85="","",VLOOKUP($A85,'Annex 2 Designated EHV charges'!$D:$O,4,0))</f>
        <v/>
      </c>
      <c r="E85" s="99" t="str">
        <f>IFERROR(IF(VLOOKUP($A85,'Annex 2 Designated EHV charges'!$D:$P,10,FALSE)=0,"",VLOOKUP($A85,'Annex 2 Designated EHV charges'!$D:$P,10,FALSE)),"")</f>
        <v/>
      </c>
      <c r="F85" s="100" t="str">
        <f>IFERROR(IF(VLOOKUP($A85,'Annex 2 Designated EHV charges'!$D:$P,11,FALSE)=0,"",VLOOKUP($A85,'Annex 2 Designated EHV charges'!$D:$P,11,FALSE)),"")</f>
        <v/>
      </c>
      <c r="G85" s="101" t="str">
        <f>IFERROR(IF(VLOOKUP($A85,'Annex 2 Designated EHV charges'!$D:$P,12,FALSE)=0,"",VLOOKUP($A85,'Annex 2 Designated EHV charges'!$D:$P,12,FALSE)),"")</f>
        <v/>
      </c>
      <c r="H85" s="101" t="str">
        <f>IFERROR(IF(VLOOKUP($A85,'Annex 2 Designated EHV charges'!$D:$P,13,FALSE)=0,"",VLOOKUP($A85,'Annex 2 Designated EHV charges'!$D:$P,13,FALSE)),"")</f>
        <v/>
      </c>
    </row>
    <row r="86" spans="1:8" ht="12.75" customHeight="1" x14ac:dyDescent="0.2">
      <c r="A86" s="98" t="str">
        <f t="array" ref="A86">IFERROR(INDEX('Annex 2 Designated EHV charges'!$D$11:$D$58, MATCH(0, IF(ISBLANK('Annex 2 Designated EHV charges'!$D$11:$D$58),1, COUNTIF(A$4:$A85, 'Annex 2 Designated EHV charges'!$D$11:$D$58)), 0)),"")</f>
        <v/>
      </c>
      <c r="B86" s="97" t="str">
        <f>IF($A86="","",VLOOKUP($A86,'Annex 2 Designated EHV charges'!$D:$O,2,0))</f>
        <v/>
      </c>
      <c r="C86" s="98" t="str">
        <f>IF($A86="","",VLOOKUP($A86,'Annex 2 Designated EHV charges'!$D:$O,3,0))</f>
        <v/>
      </c>
      <c r="D86" s="97" t="str">
        <f>IF($A86="","",VLOOKUP($A86,'Annex 2 Designated EHV charges'!$D:$O,4,0))</f>
        <v/>
      </c>
      <c r="E86" s="99" t="str">
        <f>IFERROR(IF(VLOOKUP($A86,'Annex 2 Designated EHV charges'!$D:$P,10,FALSE)=0,"",VLOOKUP($A86,'Annex 2 Designated EHV charges'!$D:$P,10,FALSE)),"")</f>
        <v/>
      </c>
      <c r="F86" s="100" t="str">
        <f>IFERROR(IF(VLOOKUP($A86,'Annex 2 Designated EHV charges'!$D:$P,11,FALSE)=0,"",VLOOKUP($A86,'Annex 2 Designated EHV charges'!$D:$P,11,FALSE)),"")</f>
        <v/>
      </c>
      <c r="G86" s="101" t="str">
        <f>IFERROR(IF(VLOOKUP($A86,'Annex 2 Designated EHV charges'!$D:$P,12,FALSE)=0,"",VLOOKUP($A86,'Annex 2 Designated EHV charges'!$D:$P,12,FALSE)),"")</f>
        <v/>
      </c>
      <c r="H86" s="101" t="str">
        <f>IFERROR(IF(VLOOKUP($A86,'Annex 2 Designated EHV charges'!$D:$P,13,FALSE)=0,"",VLOOKUP($A86,'Annex 2 Designated EHV charges'!$D:$P,13,FALSE)),"")</f>
        <v/>
      </c>
    </row>
    <row r="87" spans="1:8" ht="12.75" customHeight="1" x14ac:dyDescent="0.2">
      <c r="A87" s="98" t="str">
        <f t="array" ref="A87">IFERROR(INDEX('Annex 2 Designated EHV charges'!$D$11:$D$58, MATCH(0, IF(ISBLANK('Annex 2 Designated EHV charges'!$D$11:$D$58),1, COUNTIF(A$4:$A86, 'Annex 2 Designated EHV charges'!$D$11:$D$58)), 0)),"")</f>
        <v/>
      </c>
      <c r="B87" s="97" t="str">
        <f>IF($A87="","",VLOOKUP($A87,'Annex 2 Designated EHV charges'!$D:$O,2,0))</f>
        <v/>
      </c>
      <c r="C87" s="98" t="str">
        <f>IF($A87="","",VLOOKUP($A87,'Annex 2 Designated EHV charges'!$D:$O,3,0))</f>
        <v/>
      </c>
      <c r="D87" s="97" t="str">
        <f>IF($A87="","",VLOOKUP($A87,'Annex 2 Designated EHV charges'!$D:$O,4,0))</f>
        <v/>
      </c>
      <c r="E87" s="99" t="str">
        <f>IFERROR(IF(VLOOKUP($A87,'Annex 2 Designated EHV charges'!$D:$P,10,FALSE)=0,"",VLOOKUP($A87,'Annex 2 Designated EHV charges'!$D:$P,10,FALSE)),"")</f>
        <v/>
      </c>
      <c r="F87" s="100" t="str">
        <f>IFERROR(IF(VLOOKUP($A87,'Annex 2 Designated EHV charges'!$D:$P,11,FALSE)=0,"",VLOOKUP($A87,'Annex 2 Designated EHV charges'!$D:$P,11,FALSE)),"")</f>
        <v/>
      </c>
      <c r="G87" s="101" t="str">
        <f>IFERROR(IF(VLOOKUP($A87,'Annex 2 Designated EHV charges'!$D:$P,12,FALSE)=0,"",VLOOKUP($A87,'Annex 2 Designated EHV charges'!$D:$P,12,FALSE)),"")</f>
        <v/>
      </c>
      <c r="H87" s="101" t="str">
        <f>IFERROR(IF(VLOOKUP($A87,'Annex 2 Designated EHV charges'!$D:$P,13,FALSE)=0,"",VLOOKUP($A87,'Annex 2 Designated EHV charges'!$D:$P,13,FALSE)),"")</f>
        <v/>
      </c>
    </row>
    <row r="88" spans="1:8" ht="12.75" customHeight="1" x14ac:dyDescent="0.2">
      <c r="A88" s="98" t="str">
        <f t="array" ref="A88">IFERROR(INDEX('Annex 2 Designated EHV charges'!$D$11:$D$58, MATCH(0, IF(ISBLANK('Annex 2 Designated EHV charges'!$D$11:$D$58),1, COUNTIF(A$4:$A87, 'Annex 2 Designated EHV charges'!$D$11:$D$58)), 0)),"")</f>
        <v/>
      </c>
      <c r="B88" s="97" t="str">
        <f>IF($A88="","",VLOOKUP($A88,'Annex 2 Designated EHV charges'!$D:$O,2,0))</f>
        <v/>
      </c>
      <c r="C88" s="98" t="str">
        <f>IF($A88="","",VLOOKUP($A88,'Annex 2 Designated EHV charges'!$D:$O,3,0))</f>
        <v/>
      </c>
      <c r="D88" s="97" t="str">
        <f>IF($A88="","",VLOOKUP($A88,'Annex 2 Designated EHV charges'!$D:$O,4,0))</f>
        <v/>
      </c>
      <c r="E88" s="99" t="str">
        <f>IFERROR(IF(VLOOKUP($A88,'Annex 2 Designated EHV charges'!$D:$P,10,FALSE)=0,"",VLOOKUP($A88,'Annex 2 Designated EHV charges'!$D:$P,10,FALSE)),"")</f>
        <v/>
      </c>
      <c r="F88" s="100" t="str">
        <f>IFERROR(IF(VLOOKUP($A88,'Annex 2 Designated EHV charges'!$D:$P,11,FALSE)=0,"",VLOOKUP($A88,'Annex 2 Designated EHV charges'!$D:$P,11,FALSE)),"")</f>
        <v/>
      </c>
      <c r="G88" s="101" t="str">
        <f>IFERROR(IF(VLOOKUP($A88,'Annex 2 Designated EHV charges'!$D:$P,12,FALSE)=0,"",VLOOKUP($A88,'Annex 2 Designated EHV charges'!$D:$P,12,FALSE)),"")</f>
        <v/>
      </c>
      <c r="H88" s="101" t="str">
        <f>IFERROR(IF(VLOOKUP($A88,'Annex 2 Designated EHV charges'!$D:$P,13,FALSE)=0,"",VLOOKUP($A88,'Annex 2 Designated EHV charges'!$D:$P,13,FALSE)),"")</f>
        <v/>
      </c>
    </row>
    <row r="89" spans="1:8" ht="12.75" customHeight="1" x14ac:dyDescent="0.2">
      <c r="A89" s="98" t="str">
        <f t="array" ref="A89">IFERROR(INDEX('Annex 2 Designated EHV charges'!$D$11:$D$58, MATCH(0, IF(ISBLANK('Annex 2 Designated EHV charges'!$D$11:$D$58),1, COUNTIF(A$4:$A88, 'Annex 2 Designated EHV charges'!$D$11:$D$58)), 0)),"")</f>
        <v/>
      </c>
      <c r="B89" s="97" t="str">
        <f>IF($A89="","",VLOOKUP($A89,'Annex 2 Designated EHV charges'!$D:$O,2,0))</f>
        <v/>
      </c>
      <c r="C89" s="98" t="str">
        <f>IF($A89="","",VLOOKUP($A89,'Annex 2 Designated EHV charges'!$D:$O,3,0))</f>
        <v/>
      </c>
      <c r="D89" s="97" t="str">
        <f>IF($A89="","",VLOOKUP($A89,'Annex 2 Designated EHV charges'!$D:$O,4,0))</f>
        <v/>
      </c>
      <c r="E89" s="99" t="str">
        <f>IFERROR(IF(VLOOKUP($A89,'Annex 2 Designated EHV charges'!$D:$P,10,FALSE)=0,"",VLOOKUP($A89,'Annex 2 Designated EHV charges'!$D:$P,10,FALSE)),"")</f>
        <v/>
      </c>
      <c r="F89" s="100" t="str">
        <f>IFERROR(IF(VLOOKUP($A89,'Annex 2 Designated EHV charges'!$D:$P,11,FALSE)=0,"",VLOOKUP($A89,'Annex 2 Designated EHV charges'!$D:$P,11,FALSE)),"")</f>
        <v/>
      </c>
      <c r="G89" s="101" t="str">
        <f>IFERROR(IF(VLOOKUP($A89,'Annex 2 Designated EHV charges'!$D:$P,12,FALSE)=0,"",VLOOKUP($A89,'Annex 2 Designated EHV charges'!$D:$P,12,FALSE)),"")</f>
        <v/>
      </c>
      <c r="H89" s="101" t="str">
        <f>IFERROR(IF(VLOOKUP($A89,'Annex 2 Designated EHV charges'!$D:$P,13,FALSE)=0,"",VLOOKUP($A89,'Annex 2 Designated EHV charges'!$D:$P,13,FALSE)),"")</f>
        <v/>
      </c>
    </row>
    <row r="90" spans="1:8" ht="12.75" customHeight="1" x14ac:dyDescent="0.2">
      <c r="A90" s="98" t="str">
        <f t="array" ref="A90">IFERROR(INDEX('Annex 2 Designated EHV charges'!$D$11:$D$58, MATCH(0, IF(ISBLANK('Annex 2 Designated EHV charges'!$D$11:$D$58),1, COUNTIF(A$4:$A89, 'Annex 2 Designated EHV charges'!$D$11:$D$58)), 0)),"")</f>
        <v/>
      </c>
      <c r="B90" s="97" t="str">
        <f>IF($A90="","",VLOOKUP($A90,'Annex 2 Designated EHV charges'!$D:$O,2,0))</f>
        <v/>
      </c>
      <c r="C90" s="98" t="str">
        <f>IF($A90="","",VLOOKUP($A90,'Annex 2 Designated EHV charges'!$D:$O,3,0))</f>
        <v/>
      </c>
      <c r="D90" s="97" t="str">
        <f>IF($A90="","",VLOOKUP($A90,'Annex 2 Designated EHV charges'!$D:$O,4,0))</f>
        <v/>
      </c>
      <c r="E90" s="99" t="str">
        <f>IFERROR(IF(VLOOKUP($A90,'Annex 2 Designated EHV charges'!$D:$P,10,FALSE)=0,"",VLOOKUP($A90,'Annex 2 Designated EHV charges'!$D:$P,10,FALSE)),"")</f>
        <v/>
      </c>
      <c r="F90" s="100" t="str">
        <f>IFERROR(IF(VLOOKUP($A90,'Annex 2 Designated EHV charges'!$D:$P,11,FALSE)=0,"",VLOOKUP($A90,'Annex 2 Designated EHV charges'!$D:$P,11,FALSE)),"")</f>
        <v/>
      </c>
      <c r="G90" s="101" t="str">
        <f>IFERROR(IF(VLOOKUP($A90,'Annex 2 Designated EHV charges'!$D:$P,12,FALSE)=0,"",VLOOKUP($A90,'Annex 2 Designated EHV charges'!$D:$P,12,FALSE)),"")</f>
        <v/>
      </c>
      <c r="H90" s="101" t="str">
        <f>IFERROR(IF(VLOOKUP($A90,'Annex 2 Designated EHV charges'!$D:$P,13,FALSE)=0,"",VLOOKUP($A90,'Annex 2 Designated EHV charges'!$D:$P,13,FALSE)),"")</f>
        <v/>
      </c>
    </row>
    <row r="91" spans="1:8" ht="12.75" customHeight="1" x14ac:dyDescent="0.2">
      <c r="A91" s="98" t="str">
        <f t="array" ref="A91">IFERROR(INDEX('Annex 2 Designated EHV charges'!$D$11:$D$58, MATCH(0, IF(ISBLANK('Annex 2 Designated EHV charges'!$D$11:$D$58),1, COUNTIF(A$4:$A90, 'Annex 2 Designated EHV charges'!$D$11:$D$58)), 0)),"")</f>
        <v/>
      </c>
      <c r="B91" s="97" t="str">
        <f>IF($A91="","",VLOOKUP($A91,'Annex 2 Designated EHV charges'!$D:$O,2,0))</f>
        <v/>
      </c>
      <c r="C91" s="98" t="str">
        <f>IF($A91="","",VLOOKUP($A91,'Annex 2 Designated EHV charges'!$D:$O,3,0))</f>
        <v/>
      </c>
      <c r="D91" s="97" t="str">
        <f>IF($A91="","",VLOOKUP($A91,'Annex 2 Designated EHV charges'!$D:$O,4,0))</f>
        <v/>
      </c>
      <c r="E91" s="99" t="str">
        <f>IFERROR(IF(VLOOKUP($A91,'Annex 2 Designated EHV charges'!$D:$P,10,FALSE)=0,"",VLOOKUP($A91,'Annex 2 Designated EHV charges'!$D:$P,10,FALSE)),"")</f>
        <v/>
      </c>
      <c r="F91" s="100" t="str">
        <f>IFERROR(IF(VLOOKUP($A91,'Annex 2 Designated EHV charges'!$D:$P,11,FALSE)=0,"",VLOOKUP($A91,'Annex 2 Designated EHV charges'!$D:$P,11,FALSE)),"")</f>
        <v/>
      </c>
      <c r="G91" s="101" t="str">
        <f>IFERROR(IF(VLOOKUP($A91,'Annex 2 Designated EHV charges'!$D:$P,12,FALSE)=0,"",VLOOKUP($A91,'Annex 2 Designated EHV charges'!$D:$P,12,FALSE)),"")</f>
        <v/>
      </c>
      <c r="H91" s="101" t="str">
        <f>IFERROR(IF(VLOOKUP($A91,'Annex 2 Designated EHV charges'!$D:$P,13,FALSE)=0,"",VLOOKUP($A91,'Annex 2 Designated EHV charges'!$D:$P,13,FALSE)),"")</f>
        <v/>
      </c>
    </row>
    <row r="92" spans="1:8" ht="12.75" customHeight="1" x14ac:dyDescent="0.2">
      <c r="A92" s="98" t="str">
        <f t="array" ref="A92">IFERROR(INDEX('Annex 2 Designated EHV charges'!$D$11:$D$58, MATCH(0, IF(ISBLANK('Annex 2 Designated EHV charges'!$D$11:$D$58),1, COUNTIF(A$4:$A91, 'Annex 2 Designated EHV charges'!$D$11:$D$58)), 0)),"")</f>
        <v/>
      </c>
      <c r="B92" s="97" t="str">
        <f>IF($A92="","",VLOOKUP($A92,'Annex 2 Designated EHV charges'!$D:$O,2,0))</f>
        <v/>
      </c>
      <c r="C92" s="98" t="str">
        <f>IF($A92="","",VLOOKUP($A92,'Annex 2 Designated EHV charges'!$D:$O,3,0))</f>
        <v/>
      </c>
      <c r="D92" s="97" t="str">
        <f>IF($A92="","",VLOOKUP($A92,'Annex 2 Designated EHV charges'!$D:$O,4,0))</f>
        <v/>
      </c>
      <c r="E92" s="99" t="str">
        <f>IFERROR(IF(VLOOKUP($A92,'Annex 2 Designated EHV charges'!$D:$P,10,FALSE)=0,"",VLOOKUP($A92,'Annex 2 Designated EHV charges'!$D:$P,10,FALSE)),"")</f>
        <v/>
      </c>
      <c r="F92" s="100" t="str">
        <f>IFERROR(IF(VLOOKUP($A92,'Annex 2 Designated EHV charges'!$D:$P,11,FALSE)=0,"",VLOOKUP($A92,'Annex 2 Designated EHV charges'!$D:$P,11,FALSE)),"")</f>
        <v/>
      </c>
      <c r="G92" s="101" t="str">
        <f>IFERROR(IF(VLOOKUP($A92,'Annex 2 Designated EHV charges'!$D:$P,12,FALSE)=0,"",VLOOKUP($A92,'Annex 2 Designated EHV charges'!$D:$P,12,FALSE)),"")</f>
        <v/>
      </c>
      <c r="H92" s="101" t="str">
        <f>IFERROR(IF(VLOOKUP($A92,'Annex 2 Designated EHV charges'!$D:$P,13,FALSE)=0,"",VLOOKUP($A92,'Annex 2 Designated EHV charges'!$D:$P,13,FALSE)),"")</f>
        <v/>
      </c>
    </row>
    <row r="93" spans="1:8" ht="12.75" customHeight="1" x14ac:dyDescent="0.2">
      <c r="A93" s="98" t="str">
        <f t="array" ref="A93">IFERROR(INDEX('Annex 2 Designated EHV charges'!$D$11:$D$58, MATCH(0, IF(ISBLANK('Annex 2 Designated EHV charges'!$D$11:$D$58),1, COUNTIF(A$4:$A92, 'Annex 2 Designated EHV charges'!$D$11:$D$58)), 0)),"")</f>
        <v/>
      </c>
      <c r="B93" s="97" t="str">
        <f>IF($A93="","",VLOOKUP($A93,'Annex 2 Designated EHV charges'!$D:$O,2,0))</f>
        <v/>
      </c>
      <c r="C93" s="98" t="str">
        <f>IF($A93="","",VLOOKUP($A93,'Annex 2 Designated EHV charges'!$D:$O,3,0))</f>
        <v/>
      </c>
      <c r="D93" s="97" t="str">
        <f>IF($A93="","",VLOOKUP($A93,'Annex 2 Designated EHV charges'!$D:$O,4,0))</f>
        <v/>
      </c>
      <c r="E93" s="99" t="str">
        <f>IFERROR(IF(VLOOKUP($A93,'Annex 2 Designated EHV charges'!$D:$P,10,FALSE)=0,"",VLOOKUP($A93,'Annex 2 Designated EHV charges'!$D:$P,10,FALSE)),"")</f>
        <v/>
      </c>
      <c r="F93" s="100" t="str">
        <f>IFERROR(IF(VLOOKUP($A93,'Annex 2 Designated EHV charges'!$D:$P,11,FALSE)=0,"",VLOOKUP($A93,'Annex 2 Designated EHV charges'!$D:$P,11,FALSE)),"")</f>
        <v/>
      </c>
      <c r="G93" s="101" t="str">
        <f>IFERROR(IF(VLOOKUP($A93,'Annex 2 Designated EHV charges'!$D:$P,12,FALSE)=0,"",VLOOKUP($A93,'Annex 2 Designated EHV charges'!$D:$P,12,FALSE)),"")</f>
        <v/>
      </c>
      <c r="H93" s="101" t="str">
        <f>IFERROR(IF(VLOOKUP($A93,'Annex 2 Designated EHV charges'!$D:$P,13,FALSE)=0,"",VLOOKUP($A93,'Annex 2 Designated EHV charges'!$D:$P,13,FALSE)),"")</f>
        <v/>
      </c>
    </row>
    <row r="94" spans="1:8" ht="12.75" customHeight="1" x14ac:dyDescent="0.2">
      <c r="A94" s="98" t="str">
        <f t="array" ref="A94">IFERROR(INDEX('Annex 2 Designated EHV charges'!$D$11:$D$58, MATCH(0, IF(ISBLANK('Annex 2 Designated EHV charges'!$D$11:$D$58),1, COUNTIF(A$4:$A93, 'Annex 2 Designated EHV charges'!$D$11:$D$58)), 0)),"")</f>
        <v/>
      </c>
      <c r="B94" s="97" t="str">
        <f>IF($A94="","",VLOOKUP($A94,'Annex 2 Designated EHV charges'!$D:$O,2,0))</f>
        <v/>
      </c>
      <c r="C94" s="98" t="str">
        <f>IF($A94="","",VLOOKUP($A94,'Annex 2 Designated EHV charges'!$D:$O,3,0))</f>
        <v/>
      </c>
      <c r="D94" s="97" t="str">
        <f>IF($A94="","",VLOOKUP($A94,'Annex 2 Designated EHV charges'!$D:$O,4,0))</f>
        <v/>
      </c>
      <c r="E94" s="99" t="str">
        <f>IFERROR(IF(VLOOKUP($A94,'Annex 2 Designated EHV charges'!$D:$P,10,FALSE)=0,"",VLOOKUP($A94,'Annex 2 Designated EHV charges'!$D:$P,10,FALSE)),"")</f>
        <v/>
      </c>
      <c r="F94" s="100" t="str">
        <f>IFERROR(IF(VLOOKUP($A94,'Annex 2 Designated EHV charges'!$D:$P,11,FALSE)=0,"",VLOOKUP($A94,'Annex 2 Designated EHV charges'!$D:$P,11,FALSE)),"")</f>
        <v/>
      </c>
      <c r="G94" s="101" t="str">
        <f>IFERROR(IF(VLOOKUP($A94,'Annex 2 Designated EHV charges'!$D:$P,12,FALSE)=0,"",VLOOKUP($A94,'Annex 2 Designated EHV charges'!$D:$P,12,FALSE)),"")</f>
        <v/>
      </c>
      <c r="H94" s="101" t="str">
        <f>IFERROR(IF(VLOOKUP($A94,'Annex 2 Designated EHV charges'!$D:$P,13,FALSE)=0,"",VLOOKUP($A94,'Annex 2 Designated EHV charges'!$D:$P,13,FALSE)),"")</f>
        <v/>
      </c>
    </row>
    <row r="95" spans="1:8" ht="12.75" customHeight="1" x14ac:dyDescent="0.2">
      <c r="A95" s="98" t="str">
        <f t="array" ref="A95">IFERROR(INDEX('Annex 2 Designated EHV charges'!$D$11:$D$58, MATCH(0, IF(ISBLANK('Annex 2 Designated EHV charges'!$D$11:$D$58),1, COUNTIF(A$4:$A94, 'Annex 2 Designated EHV charges'!$D$11:$D$58)), 0)),"")</f>
        <v/>
      </c>
      <c r="B95" s="97" t="str">
        <f>IF($A95="","",VLOOKUP($A95,'Annex 2 Designated EHV charges'!$D:$O,2,0))</f>
        <v/>
      </c>
      <c r="C95" s="98" t="str">
        <f>IF($A95="","",VLOOKUP($A95,'Annex 2 Designated EHV charges'!$D:$O,3,0))</f>
        <v/>
      </c>
      <c r="D95" s="97" t="str">
        <f>IF($A95="","",VLOOKUP($A95,'Annex 2 Designated EHV charges'!$D:$O,4,0))</f>
        <v/>
      </c>
      <c r="E95" s="99" t="str">
        <f>IFERROR(IF(VLOOKUP($A95,'Annex 2 Designated EHV charges'!$D:$P,10,FALSE)=0,"",VLOOKUP($A95,'Annex 2 Designated EHV charges'!$D:$P,10,FALSE)),"")</f>
        <v/>
      </c>
      <c r="F95" s="100" t="str">
        <f>IFERROR(IF(VLOOKUP($A95,'Annex 2 Designated EHV charges'!$D:$P,11,FALSE)=0,"",VLOOKUP($A95,'Annex 2 Designated EHV charges'!$D:$P,11,FALSE)),"")</f>
        <v/>
      </c>
      <c r="G95" s="101" t="str">
        <f>IFERROR(IF(VLOOKUP($A95,'Annex 2 Designated EHV charges'!$D:$P,12,FALSE)=0,"",VLOOKUP($A95,'Annex 2 Designated EHV charges'!$D:$P,12,FALSE)),"")</f>
        <v/>
      </c>
      <c r="H95" s="101" t="str">
        <f>IFERROR(IF(VLOOKUP($A95,'Annex 2 Designated EHV charges'!$D:$P,13,FALSE)=0,"",VLOOKUP($A95,'Annex 2 Designated EHV charges'!$D:$P,13,FALSE)),"")</f>
        <v/>
      </c>
    </row>
    <row r="96" spans="1:8" ht="12.75" customHeight="1" x14ac:dyDescent="0.2">
      <c r="A96" s="98" t="str">
        <f t="array" ref="A96">IFERROR(INDEX('Annex 2 Designated EHV charges'!$D$11:$D$58, MATCH(0, IF(ISBLANK('Annex 2 Designated EHV charges'!$D$11:$D$58),1, COUNTIF(A$4:$A95, 'Annex 2 Designated EHV charges'!$D$11:$D$58)), 0)),"")</f>
        <v/>
      </c>
      <c r="B96" s="97" t="str">
        <f>IF($A96="","",VLOOKUP($A96,'Annex 2 Designated EHV charges'!$D:$O,2,0))</f>
        <v/>
      </c>
      <c r="C96" s="98" t="str">
        <f>IF($A96="","",VLOOKUP($A96,'Annex 2 Designated EHV charges'!$D:$O,3,0))</f>
        <v/>
      </c>
      <c r="D96" s="97" t="str">
        <f>IF($A96="","",VLOOKUP($A96,'Annex 2 Designated EHV charges'!$D:$O,4,0))</f>
        <v/>
      </c>
      <c r="E96" s="99" t="str">
        <f>IFERROR(IF(VLOOKUP($A96,'Annex 2 Designated EHV charges'!$D:$P,10,FALSE)=0,"",VLOOKUP($A96,'Annex 2 Designated EHV charges'!$D:$P,10,FALSE)),"")</f>
        <v/>
      </c>
      <c r="F96" s="100" t="str">
        <f>IFERROR(IF(VLOOKUP($A96,'Annex 2 Designated EHV charges'!$D:$P,11,FALSE)=0,"",VLOOKUP($A96,'Annex 2 Designated EHV charges'!$D:$P,11,FALSE)),"")</f>
        <v/>
      </c>
      <c r="G96" s="101" t="str">
        <f>IFERROR(IF(VLOOKUP($A96,'Annex 2 Designated EHV charges'!$D:$P,12,FALSE)=0,"",VLOOKUP($A96,'Annex 2 Designated EHV charges'!$D:$P,12,FALSE)),"")</f>
        <v/>
      </c>
      <c r="H96" s="101" t="str">
        <f>IFERROR(IF(VLOOKUP($A96,'Annex 2 Designated EHV charges'!$D:$P,13,FALSE)=0,"",VLOOKUP($A96,'Annex 2 Designated EHV charges'!$D:$P,13,FALSE)),"")</f>
        <v/>
      </c>
    </row>
    <row r="97" spans="1:8" ht="12.75" customHeight="1" x14ac:dyDescent="0.2">
      <c r="A97" s="98" t="str">
        <f t="array" ref="A97">IFERROR(INDEX('Annex 2 Designated EHV charges'!$D$11:$D$58, MATCH(0, IF(ISBLANK('Annex 2 Designated EHV charges'!$D$11:$D$58),1, COUNTIF(A$4:$A96, 'Annex 2 Designated EHV charges'!$D$11:$D$58)), 0)),"")</f>
        <v/>
      </c>
      <c r="B97" s="97" t="str">
        <f>IF($A97="","",VLOOKUP($A97,'Annex 2 Designated EHV charges'!$D:$O,2,0))</f>
        <v/>
      </c>
      <c r="C97" s="98" t="str">
        <f>IF($A97="","",VLOOKUP($A97,'Annex 2 Designated EHV charges'!$D:$O,3,0))</f>
        <v/>
      </c>
      <c r="D97" s="97" t="str">
        <f>IF($A97="","",VLOOKUP($A97,'Annex 2 Designated EHV charges'!$D:$O,4,0))</f>
        <v/>
      </c>
      <c r="E97" s="99" t="str">
        <f>IFERROR(IF(VLOOKUP($A97,'Annex 2 Designated EHV charges'!$D:$P,10,FALSE)=0,"",VLOOKUP($A97,'Annex 2 Designated EHV charges'!$D:$P,10,FALSE)),"")</f>
        <v/>
      </c>
      <c r="F97" s="100" t="str">
        <f>IFERROR(IF(VLOOKUP($A97,'Annex 2 Designated EHV charges'!$D:$P,11,FALSE)=0,"",VLOOKUP($A97,'Annex 2 Designated EHV charges'!$D:$P,11,FALSE)),"")</f>
        <v/>
      </c>
      <c r="G97" s="101" t="str">
        <f>IFERROR(IF(VLOOKUP($A97,'Annex 2 Designated EHV charges'!$D:$P,12,FALSE)=0,"",VLOOKUP($A97,'Annex 2 Designated EHV charges'!$D:$P,12,FALSE)),"")</f>
        <v/>
      </c>
      <c r="H97" s="101" t="str">
        <f>IFERROR(IF(VLOOKUP($A97,'Annex 2 Designated EHV charges'!$D:$P,13,FALSE)=0,"",VLOOKUP($A97,'Annex 2 Designated EHV charges'!$D:$P,13,FALSE)),"")</f>
        <v/>
      </c>
    </row>
    <row r="98" spans="1:8" ht="12.75" customHeight="1" x14ac:dyDescent="0.2">
      <c r="A98" s="98" t="str">
        <f t="array" ref="A98">IFERROR(INDEX('Annex 2 Designated EHV charges'!$D$11:$D$58, MATCH(0, IF(ISBLANK('Annex 2 Designated EHV charges'!$D$11:$D$58),1, COUNTIF(A$4:$A97, 'Annex 2 Designated EHV charges'!$D$11:$D$58)), 0)),"")</f>
        <v/>
      </c>
      <c r="B98" s="97" t="str">
        <f>IF($A98="","",VLOOKUP($A98,'Annex 2 Designated EHV charges'!$D:$O,2,0))</f>
        <v/>
      </c>
      <c r="C98" s="98" t="str">
        <f>IF($A98="","",VLOOKUP($A98,'Annex 2 Designated EHV charges'!$D:$O,3,0))</f>
        <v/>
      </c>
      <c r="D98" s="97" t="str">
        <f>IF($A98="","",VLOOKUP($A98,'Annex 2 Designated EHV charges'!$D:$O,4,0))</f>
        <v/>
      </c>
      <c r="E98" s="99" t="str">
        <f>IFERROR(IF(VLOOKUP($A98,'Annex 2 Designated EHV charges'!$D:$P,10,FALSE)=0,"",VLOOKUP($A98,'Annex 2 Designated EHV charges'!$D:$P,10,FALSE)),"")</f>
        <v/>
      </c>
      <c r="F98" s="100" t="str">
        <f>IFERROR(IF(VLOOKUP($A98,'Annex 2 Designated EHV charges'!$D:$P,11,FALSE)=0,"",VLOOKUP($A98,'Annex 2 Designated EHV charges'!$D:$P,11,FALSE)),"")</f>
        <v/>
      </c>
      <c r="G98" s="101" t="str">
        <f>IFERROR(IF(VLOOKUP($A98,'Annex 2 Designated EHV charges'!$D:$P,12,FALSE)=0,"",VLOOKUP($A98,'Annex 2 Designated EHV charges'!$D:$P,12,FALSE)),"")</f>
        <v/>
      </c>
      <c r="H98" s="101" t="str">
        <f>IFERROR(IF(VLOOKUP($A98,'Annex 2 Designated EHV charges'!$D:$P,13,FALSE)=0,"",VLOOKUP($A98,'Annex 2 Designated EHV charges'!$D:$P,13,FALSE)),"")</f>
        <v/>
      </c>
    </row>
    <row r="99" spans="1:8" ht="12.75" customHeight="1" x14ac:dyDescent="0.2">
      <c r="A99" s="98" t="str">
        <f t="array" ref="A99">IFERROR(INDEX('Annex 2 Designated EHV charges'!$D$11:$D$58, MATCH(0, IF(ISBLANK('Annex 2 Designated EHV charges'!$D$11:$D$58),1, COUNTIF(A$4:$A98, 'Annex 2 Designated EHV charges'!$D$11:$D$58)), 0)),"")</f>
        <v/>
      </c>
      <c r="B99" s="97" t="str">
        <f>IF($A99="","",VLOOKUP($A99,'Annex 2 Designated EHV charges'!$D:$O,2,0))</f>
        <v/>
      </c>
      <c r="C99" s="98" t="str">
        <f>IF($A99="","",VLOOKUP($A99,'Annex 2 Designated EHV charges'!$D:$O,3,0))</f>
        <v/>
      </c>
      <c r="D99" s="97" t="str">
        <f>IF($A99="","",VLOOKUP($A99,'Annex 2 Designated EHV charges'!$D:$O,4,0))</f>
        <v/>
      </c>
      <c r="E99" s="99" t="str">
        <f>IFERROR(IF(VLOOKUP($A99,'Annex 2 Designated EHV charges'!$D:$P,10,FALSE)=0,"",VLOOKUP($A99,'Annex 2 Designated EHV charges'!$D:$P,10,FALSE)),"")</f>
        <v/>
      </c>
      <c r="F99" s="100" t="str">
        <f>IFERROR(IF(VLOOKUP($A99,'Annex 2 Designated EHV charges'!$D:$P,11,FALSE)=0,"",VLOOKUP($A99,'Annex 2 Designated EHV charges'!$D:$P,11,FALSE)),"")</f>
        <v/>
      </c>
      <c r="G99" s="101" t="str">
        <f>IFERROR(IF(VLOOKUP($A99,'Annex 2 Designated EHV charges'!$D:$P,12,FALSE)=0,"",VLOOKUP($A99,'Annex 2 Designated EHV charges'!$D:$P,12,FALSE)),"")</f>
        <v/>
      </c>
      <c r="H99" s="101" t="str">
        <f>IFERROR(IF(VLOOKUP($A99,'Annex 2 Designated EHV charges'!$D:$P,13,FALSE)=0,"",VLOOKUP($A99,'Annex 2 Designated EHV charges'!$D:$P,13,FALSE)),"")</f>
        <v/>
      </c>
    </row>
    <row r="100" spans="1:8" ht="12.75" customHeight="1" x14ac:dyDescent="0.2">
      <c r="A100" s="98" t="str">
        <f t="array" ref="A100">IFERROR(INDEX('Annex 2 Designated EHV charges'!$D$11:$D$58, MATCH(0, IF(ISBLANK('Annex 2 Designated EHV charges'!$D$11:$D$58),1, COUNTIF(A$4:$A99, 'Annex 2 Designated EHV charges'!$D$11:$D$58)), 0)),"")</f>
        <v/>
      </c>
      <c r="B100" s="97" t="str">
        <f>IF($A100="","",VLOOKUP($A100,'Annex 2 Designated EHV charges'!$D:$O,2,0))</f>
        <v/>
      </c>
      <c r="C100" s="98" t="str">
        <f>IF($A100="","",VLOOKUP($A100,'Annex 2 Designated EHV charges'!$D:$O,3,0))</f>
        <v/>
      </c>
      <c r="D100" s="97" t="str">
        <f>IF($A100="","",VLOOKUP($A100,'Annex 2 Designated EHV charges'!$D:$O,4,0))</f>
        <v/>
      </c>
      <c r="E100" s="99" t="str">
        <f>IFERROR(IF(VLOOKUP($A100,'Annex 2 Designated EHV charges'!$D:$P,10,FALSE)=0,"",VLOOKUP($A100,'Annex 2 Designated EHV charges'!$D:$P,10,FALSE)),"")</f>
        <v/>
      </c>
      <c r="F100" s="100" t="str">
        <f>IFERROR(IF(VLOOKUP($A100,'Annex 2 Designated EHV charges'!$D:$P,11,FALSE)=0,"",VLOOKUP($A100,'Annex 2 Designated EHV charges'!$D:$P,11,FALSE)),"")</f>
        <v/>
      </c>
      <c r="G100" s="101" t="str">
        <f>IFERROR(IF(VLOOKUP($A100,'Annex 2 Designated EHV charges'!$D:$P,12,FALSE)=0,"",VLOOKUP($A100,'Annex 2 Designated EHV charges'!$D:$P,12,FALSE)),"")</f>
        <v/>
      </c>
      <c r="H100" s="101" t="str">
        <f>IFERROR(IF(VLOOKUP($A100,'Annex 2 Designated EHV charges'!$D:$P,13,FALSE)=0,"",VLOOKUP($A100,'Annex 2 Designated EHV charges'!$D:$P,13,FALSE)),"")</f>
        <v/>
      </c>
    </row>
    <row r="101" spans="1:8" ht="12.75" customHeight="1" x14ac:dyDescent="0.2">
      <c r="A101" s="98" t="str">
        <f t="array" ref="A101">IFERROR(INDEX('Annex 2 Designated EHV charges'!$D$11:$D$58, MATCH(0, IF(ISBLANK('Annex 2 Designated EHV charges'!$D$11:$D$58),1, COUNTIF(A$4:$A100, 'Annex 2 Designated EHV charges'!$D$11:$D$58)), 0)),"")</f>
        <v/>
      </c>
      <c r="B101" s="97" t="str">
        <f>IF($A101="","",VLOOKUP($A101,'Annex 2 Designated EHV charges'!$D:$O,2,0))</f>
        <v/>
      </c>
      <c r="C101" s="98" t="str">
        <f>IF($A101="","",VLOOKUP($A101,'Annex 2 Designated EHV charges'!$D:$O,3,0))</f>
        <v/>
      </c>
      <c r="D101" s="97" t="str">
        <f>IF($A101="","",VLOOKUP($A101,'Annex 2 Designated EHV charges'!$D:$O,4,0))</f>
        <v/>
      </c>
      <c r="E101" s="99" t="str">
        <f>IFERROR(IF(VLOOKUP($A101,'Annex 2 Designated EHV charges'!$D:$P,10,FALSE)=0,"",VLOOKUP($A101,'Annex 2 Designated EHV charges'!$D:$P,10,FALSE)),"")</f>
        <v/>
      </c>
      <c r="F101" s="100" t="str">
        <f>IFERROR(IF(VLOOKUP($A101,'Annex 2 Designated EHV charges'!$D:$P,11,FALSE)=0,"",VLOOKUP($A101,'Annex 2 Designated EHV charges'!$D:$P,11,FALSE)),"")</f>
        <v/>
      </c>
      <c r="G101" s="101" t="str">
        <f>IFERROR(IF(VLOOKUP($A101,'Annex 2 Designated EHV charges'!$D:$P,12,FALSE)=0,"",VLOOKUP($A101,'Annex 2 Designated EHV charges'!$D:$P,12,FALSE)),"")</f>
        <v/>
      </c>
      <c r="H101" s="101" t="str">
        <f>IFERROR(IF(VLOOKUP($A101,'Annex 2 Designated EHV charges'!$D:$P,13,FALSE)=0,"",VLOOKUP($A101,'Annex 2 Designated EHV charges'!$D:$P,13,FALSE)),"")</f>
        <v/>
      </c>
    </row>
    <row r="102" spans="1:8" ht="12.75" customHeight="1" x14ac:dyDescent="0.2">
      <c r="A102" s="98" t="str">
        <f t="array" ref="A102">IFERROR(INDEX('Annex 2 Designated EHV charges'!$D$11:$D$58, MATCH(0, IF(ISBLANK('Annex 2 Designated EHV charges'!$D$11:$D$58),1, COUNTIF(A$4:$A101, 'Annex 2 Designated EHV charges'!$D$11:$D$58)), 0)),"")</f>
        <v/>
      </c>
      <c r="B102" s="97" t="str">
        <f>IF($A102="","",VLOOKUP($A102,'Annex 2 Designated EHV charges'!$D:$O,2,0))</f>
        <v/>
      </c>
      <c r="C102" s="98" t="str">
        <f>IF($A102="","",VLOOKUP($A102,'Annex 2 Designated EHV charges'!$D:$O,3,0))</f>
        <v/>
      </c>
      <c r="D102" s="97" t="str">
        <f>IF($A102="","",VLOOKUP($A102,'Annex 2 Designated EHV charges'!$D:$O,4,0))</f>
        <v/>
      </c>
      <c r="E102" s="99" t="str">
        <f>IFERROR(IF(VLOOKUP($A102,'Annex 2 Designated EHV charges'!$D:$P,10,FALSE)=0,"",VLOOKUP($A102,'Annex 2 Designated EHV charges'!$D:$P,10,FALSE)),"")</f>
        <v/>
      </c>
      <c r="F102" s="100" t="str">
        <f>IFERROR(IF(VLOOKUP($A102,'Annex 2 Designated EHV charges'!$D:$P,11,FALSE)=0,"",VLOOKUP($A102,'Annex 2 Designated EHV charges'!$D:$P,11,FALSE)),"")</f>
        <v/>
      </c>
      <c r="G102" s="101" t="str">
        <f>IFERROR(IF(VLOOKUP($A102,'Annex 2 Designated EHV charges'!$D:$P,12,FALSE)=0,"",VLOOKUP($A102,'Annex 2 Designated EHV charges'!$D:$P,12,FALSE)),"")</f>
        <v/>
      </c>
      <c r="H102" s="101" t="str">
        <f>IFERROR(IF(VLOOKUP($A102,'Annex 2 Designated EHV charges'!$D:$P,13,FALSE)=0,"",VLOOKUP($A102,'Annex 2 Designated EHV charges'!$D:$P,13,FALSE)),"")</f>
        <v/>
      </c>
    </row>
    <row r="103" spans="1:8" ht="12.75" customHeight="1" x14ac:dyDescent="0.2">
      <c r="A103" s="98" t="str">
        <f t="array" ref="A103">IFERROR(INDEX('Annex 2 Designated EHV charges'!$D$11:$D$58, MATCH(0, IF(ISBLANK('Annex 2 Designated EHV charges'!$D$11:$D$58),1, COUNTIF(A$4:$A102, 'Annex 2 Designated EHV charges'!$D$11:$D$58)), 0)),"")</f>
        <v/>
      </c>
      <c r="B103" s="97" t="str">
        <f>IF($A103="","",VLOOKUP($A103,'Annex 2 Designated EHV charges'!$D:$O,2,0))</f>
        <v/>
      </c>
      <c r="C103" s="98" t="str">
        <f>IF($A103="","",VLOOKUP($A103,'Annex 2 Designated EHV charges'!$D:$O,3,0))</f>
        <v/>
      </c>
      <c r="D103" s="97" t="str">
        <f>IF($A103="","",VLOOKUP($A103,'Annex 2 Designated EHV charges'!$D:$O,4,0))</f>
        <v/>
      </c>
      <c r="E103" s="99" t="str">
        <f>IFERROR(IF(VLOOKUP($A103,'Annex 2 Designated EHV charges'!$D:$P,10,FALSE)=0,"",VLOOKUP($A103,'Annex 2 Designated EHV charges'!$D:$P,10,FALSE)),"")</f>
        <v/>
      </c>
      <c r="F103" s="100" t="str">
        <f>IFERROR(IF(VLOOKUP($A103,'Annex 2 Designated EHV charges'!$D:$P,11,FALSE)=0,"",VLOOKUP($A103,'Annex 2 Designated EHV charges'!$D:$P,11,FALSE)),"")</f>
        <v/>
      </c>
      <c r="G103" s="101" t="str">
        <f>IFERROR(IF(VLOOKUP($A103,'Annex 2 Designated EHV charges'!$D:$P,12,FALSE)=0,"",VLOOKUP($A103,'Annex 2 Designated EHV charges'!$D:$P,12,FALSE)),"")</f>
        <v/>
      </c>
      <c r="H103" s="101" t="str">
        <f>IFERROR(IF(VLOOKUP($A103,'Annex 2 Designated EHV charges'!$D:$P,13,FALSE)=0,"",VLOOKUP($A103,'Annex 2 Designated EHV charges'!$D:$P,13,FALSE)),"")</f>
        <v/>
      </c>
    </row>
    <row r="104" spans="1:8" ht="12.75" customHeight="1" x14ac:dyDescent="0.2">
      <c r="A104" s="98" t="str">
        <f t="array" ref="A104">IFERROR(INDEX('Annex 2 Designated EHV charges'!$D$11:$D$58, MATCH(0, IF(ISBLANK('Annex 2 Designated EHV charges'!$D$11:$D$58),1, COUNTIF(A$4:$A103, 'Annex 2 Designated EHV charges'!$D$11:$D$58)), 0)),"")</f>
        <v/>
      </c>
      <c r="B104" s="97" t="str">
        <f>IF($A104="","",VLOOKUP($A104,'Annex 2 Designated EHV charges'!$D:$O,2,0))</f>
        <v/>
      </c>
      <c r="C104" s="98" t="str">
        <f>IF($A104="","",VLOOKUP($A104,'Annex 2 Designated EHV charges'!$D:$O,3,0))</f>
        <v/>
      </c>
      <c r="D104" s="97" t="str">
        <f>IF($A104="","",VLOOKUP($A104,'Annex 2 Designated EHV charges'!$D:$O,4,0))</f>
        <v/>
      </c>
      <c r="E104" s="99" t="str">
        <f>IFERROR(IF(VLOOKUP($A104,'Annex 2 Designated EHV charges'!$D:$P,10,FALSE)=0,"",VLOOKUP($A104,'Annex 2 Designated EHV charges'!$D:$P,10,FALSE)),"")</f>
        <v/>
      </c>
      <c r="F104" s="100" t="str">
        <f>IFERROR(IF(VLOOKUP($A104,'Annex 2 Designated EHV charges'!$D:$P,11,FALSE)=0,"",VLOOKUP($A104,'Annex 2 Designated EHV charges'!$D:$P,11,FALSE)),"")</f>
        <v/>
      </c>
      <c r="G104" s="101" t="str">
        <f>IFERROR(IF(VLOOKUP($A104,'Annex 2 Designated EHV charges'!$D:$P,12,FALSE)=0,"",VLOOKUP($A104,'Annex 2 Designated EHV charges'!$D:$P,12,FALSE)),"")</f>
        <v/>
      </c>
      <c r="H104" s="101" t="str">
        <f>IFERROR(IF(VLOOKUP($A104,'Annex 2 Designated EHV charges'!$D:$P,13,FALSE)=0,"",VLOOKUP($A104,'Annex 2 Designated EHV charges'!$D:$P,13,FALSE)),"")</f>
        <v/>
      </c>
    </row>
    <row r="105" spans="1:8" ht="12.75" customHeight="1" x14ac:dyDescent="0.2">
      <c r="A105" s="98" t="str">
        <f t="array" ref="A105">IFERROR(INDEX('Annex 2 Designated EHV charges'!$D$11:$D$58, MATCH(0, IF(ISBLANK('Annex 2 Designated EHV charges'!$D$11:$D$58),1, COUNTIF(A$4:$A104, 'Annex 2 Designated EHV charges'!$D$11:$D$58)), 0)),"")</f>
        <v/>
      </c>
      <c r="B105" s="97" t="str">
        <f>IF($A105="","",VLOOKUP($A105,'Annex 2 Designated EHV charges'!$D:$O,2,0))</f>
        <v/>
      </c>
      <c r="C105" s="98" t="str">
        <f>IF($A105="","",VLOOKUP($A105,'Annex 2 Designated EHV charges'!$D:$O,3,0))</f>
        <v/>
      </c>
      <c r="D105" s="97" t="str">
        <f>IF($A105="","",VLOOKUP($A105,'Annex 2 Designated EHV charges'!$D:$O,4,0))</f>
        <v/>
      </c>
      <c r="E105" s="99" t="str">
        <f>IFERROR(IF(VLOOKUP($A105,'Annex 2 Designated EHV charges'!$D:$P,10,FALSE)=0,"",VLOOKUP($A105,'Annex 2 Designated EHV charges'!$D:$P,10,FALSE)),"")</f>
        <v/>
      </c>
      <c r="F105" s="100" t="str">
        <f>IFERROR(IF(VLOOKUP($A105,'Annex 2 Designated EHV charges'!$D:$P,11,FALSE)=0,"",VLOOKUP($A105,'Annex 2 Designated EHV charges'!$D:$P,11,FALSE)),"")</f>
        <v/>
      </c>
      <c r="G105" s="101" t="str">
        <f>IFERROR(IF(VLOOKUP($A105,'Annex 2 Designated EHV charges'!$D:$P,12,FALSE)=0,"",VLOOKUP($A105,'Annex 2 Designated EHV charges'!$D:$P,12,FALSE)),"")</f>
        <v/>
      </c>
      <c r="H105" s="101" t="str">
        <f>IFERROR(IF(VLOOKUP($A105,'Annex 2 Designated EHV charges'!$D:$P,13,FALSE)=0,"",VLOOKUP($A105,'Annex 2 Designated EHV charges'!$D:$P,13,FALSE)),"")</f>
        <v/>
      </c>
    </row>
    <row r="106" spans="1:8" ht="12.75" customHeight="1" x14ac:dyDescent="0.2">
      <c r="A106" s="98" t="str">
        <f t="array" ref="A106">IFERROR(INDEX('Annex 2 Designated EHV charges'!$D$11:$D$58, MATCH(0, IF(ISBLANK('Annex 2 Designated EHV charges'!$D$11:$D$58),1, COUNTIF(A$4:$A105, 'Annex 2 Designated EHV charges'!$D$11:$D$58)), 0)),"")</f>
        <v/>
      </c>
      <c r="B106" s="97" t="str">
        <f>IF($A106="","",VLOOKUP($A106,'Annex 2 Designated EHV charges'!$D:$O,2,0))</f>
        <v/>
      </c>
      <c r="C106" s="98" t="str">
        <f>IF($A106="","",VLOOKUP($A106,'Annex 2 Designated EHV charges'!$D:$O,3,0))</f>
        <v/>
      </c>
      <c r="D106" s="97" t="str">
        <f>IF($A106="","",VLOOKUP($A106,'Annex 2 Designated EHV charges'!$D:$O,4,0))</f>
        <v/>
      </c>
      <c r="E106" s="99" t="str">
        <f>IFERROR(IF(VLOOKUP($A106,'Annex 2 Designated EHV charges'!$D:$P,10,FALSE)=0,"",VLOOKUP($A106,'Annex 2 Designated EHV charges'!$D:$P,10,FALSE)),"")</f>
        <v/>
      </c>
      <c r="F106" s="100" t="str">
        <f>IFERROR(IF(VLOOKUP($A106,'Annex 2 Designated EHV charges'!$D:$P,11,FALSE)=0,"",VLOOKUP($A106,'Annex 2 Designated EHV charges'!$D:$P,11,FALSE)),"")</f>
        <v/>
      </c>
      <c r="G106" s="101" t="str">
        <f>IFERROR(IF(VLOOKUP($A106,'Annex 2 Designated EHV charges'!$D:$P,12,FALSE)=0,"",VLOOKUP($A106,'Annex 2 Designated EHV charges'!$D:$P,12,FALSE)),"")</f>
        <v/>
      </c>
      <c r="H106" s="101" t="str">
        <f>IFERROR(IF(VLOOKUP($A106,'Annex 2 Designated EHV charges'!$D:$P,13,FALSE)=0,"",VLOOKUP($A106,'Annex 2 Designated EHV charges'!$D:$P,13,FALSE)),"")</f>
        <v/>
      </c>
    </row>
    <row r="107" spans="1:8" ht="12.75" customHeight="1" x14ac:dyDescent="0.2">
      <c r="A107" s="98" t="str">
        <f t="array" ref="A107">IFERROR(INDEX('Annex 2 Designated EHV charges'!$D$11:$D$58, MATCH(0, IF(ISBLANK('Annex 2 Designated EHV charges'!$D$11:$D$58),1, COUNTIF(A$4:$A106, 'Annex 2 Designated EHV charges'!$D$11:$D$58)), 0)),"")</f>
        <v/>
      </c>
      <c r="B107" s="97" t="str">
        <f>IF($A107="","",VLOOKUP($A107,'Annex 2 Designated EHV charges'!$D:$O,2,0))</f>
        <v/>
      </c>
      <c r="C107" s="98" t="str">
        <f>IF($A107="","",VLOOKUP($A107,'Annex 2 Designated EHV charges'!$D:$O,3,0))</f>
        <v/>
      </c>
      <c r="D107" s="97" t="str">
        <f>IF($A107="","",VLOOKUP($A107,'Annex 2 Designated EHV charges'!$D:$O,4,0))</f>
        <v/>
      </c>
      <c r="E107" s="99" t="str">
        <f>IFERROR(IF(VLOOKUP($A107,'Annex 2 Designated EHV charges'!$D:$P,10,FALSE)=0,"",VLOOKUP($A107,'Annex 2 Designated EHV charges'!$D:$P,10,FALSE)),"")</f>
        <v/>
      </c>
      <c r="F107" s="100" t="str">
        <f>IFERROR(IF(VLOOKUP($A107,'Annex 2 Designated EHV charges'!$D:$P,11,FALSE)=0,"",VLOOKUP($A107,'Annex 2 Designated EHV charges'!$D:$P,11,FALSE)),"")</f>
        <v/>
      </c>
      <c r="G107" s="101" t="str">
        <f>IFERROR(IF(VLOOKUP($A107,'Annex 2 Designated EHV charges'!$D:$P,12,FALSE)=0,"",VLOOKUP($A107,'Annex 2 Designated EHV charges'!$D:$P,12,FALSE)),"")</f>
        <v/>
      </c>
      <c r="H107" s="101" t="str">
        <f>IFERROR(IF(VLOOKUP($A107,'Annex 2 Designated EHV charges'!$D:$P,13,FALSE)=0,"",VLOOKUP($A107,'Annex 2 Designated EHV charges'!$D:$P,13,FALSE)),"")</f>
        <v/>
      </c>
    </row>
    <row r="108" spans="1:8" ht="12.75" customHeight="1" x14ac:dyDescent="0.2">
      <c r="A108" s="98" t="str">
        <f t="array" ref="A108">IFERROR(INDEX('Annex 2 Designated EHV charges'!$D$11:$D$58, MATCH(0, IF(ISBLANK('Annex 2 Designated EHV charges'!$D$11:$D$58),1, COUNTIF(A$4:$A107, 'Annex 2 Designated EHV charges'!$D$11:$D$58)), 0)),"")</f>
        <v/>
      </c>
      <c r="B108" s="97" t="str">
        <f>IF($A108="","",VLOOKUP($A108,'Annex 2 Designated EHV charges'!$D:$O,2,0))</f>
        <v/>
      </c>
      <c r="C108" s="98" t="str">
        <f>IF($A108="","",VLOOKUP($A108,'Annex 2 Designated EHV charges'!$D:$O,3,0))</f>
        <v/>
      </c>
      <c r="D108" s="97" t="str">
        <f>IF($A108="","",VLOOKUP($A108,'Annex 2 Designated EHV charges'!$D:$O,4,0))</f>
        <v/>
      </c>
      <c r="E108" s="99" t="str">
        <f>IFERROR(IF(VLOOKUP($A108,'Annex 2 Designated EHV charges'!$D:$P,10,FALSE)=0,"",VLOOKUP($A108,'Annex 2 Designated EHV charges'!$D:$P,10,FALSE)),"")</f>
        <v/>
      </c>
      <c r="F108" s="100" t="str">
        <f>IFERROR(IF(VLOOKUP($A108,'Annex 2 Designated EHV charges'!$D:$P,11,FALSE)=0,"",VLOOKUP($A108,'Annex 2 Designated EHV charges'!$D:$P,11,FALSE)),"")</f>
        <v/>
      </c>
      <c r="G108" s="101" t="str">
        <f>IFERROR(IF(VLOOKUP($A108,'Annex 2 Designated EHV charges'!$D:$P,12,FALSE)=0,"",VLOOKUP($A108,'Annex 2 Designated EHV charges'!$D:$P,12,FALSE)),"")</f>
        <v/>
      </c>
      <c r="H108" s="101" t="str">
        <f>IFERROR(IF(VLOOKUP($A108,'Annex 2 Designated EHV charges'!$D:$P,13,FALSE)=0,"",VLOOKUP($A108,'Annex 2 Designated EHV charges'!$D:$P,13,FALSE)),"")</f>
        <v/>
      </c>
    </row>
    <row r="109" spans="1:8" ht="12.75" customHeight="1" x14ac:dyDescent="0.2">
      <c r="A109" s="98" t="str">
        <f t="array" ref="A109">IFERROR(INDEX('Annex 2 Designated EHV charges'!$D$11:$D$58, MATCH(0, IF(ISBLANK('Annex 2 Designated EHV charges'!$D$11:$D$58),1, COUNTIF(A$4:$A108, 'Annex 2 Designated EHV charges'!$D$11:$D$58)), 0)),"")</f>
        <v/>
      </c>
      <c r="B109" s="97" t="str">
        <f>IF($A109="","",VLOOKUP($A109,'Annex 2 Designated EHV charges'!$D:$O,2,0))</f>
        <v/>
      </c>
      <c r="C109" s="98" t="str">
        <f>IF($A109="","",VLOOKUP($A109,'Annex 2 Designated EHV charges'!$D:$O,3,0))</f>
        <v/>
      </c>
      <c r="D109" s="97" t="str">
        <f>IF($A109="","",VLOOKUP($A109,'Annex 2 Designated EHV charges'!$D:$O,4,0))</f>
        <v/>
      </c>
      <c r="E109" s="99" t="str">
        <f>IFERROR(IF(VLOOKUP($A109,'Annex 2 Designated EHV charges'!$D:$P,10,FALSE)=0,"",VLOOKUP($A109,'Annex 2 Designated EHV charges'!$D:$P,10,FALSE)),"")</f>
        <v/>
      </c>
      <c r="F109" s="100" t="str">
        <f>IFERROR(IF(VLOOKUP($A109,'Annex 2 Designated EHV charges'!$D:$P,11,FALSE)=0,"",VLOOKUP($A109,'Annex 2 Designated EHV charges'!$D:$P,11,FALSE)),"")</f>
        <v/>
      </c>
      <c r="G109" s="101" t="str">
        <f>IFERROR(IF(VLOOKUP($A109,'Annex 2 Designated EHV charges'!$D:$P,12,FALSE)=0,"",VLOOKUP($A109,'Annex 2 Designated EHV charges'!$D:$P,12,FALSE)),"")</f>
        <v/>
      </c>
      <c r="H109" s="101" t="str">
        <f>IFERROR(IF(VLOOKUP($A109,'Annex 2 Designated EHV charges'!$D:$P,13,FALSE)=0,"",VLOOKUP($A109,'Annex 2 Designated EHV charges'!$D:$P,13,FALSE)),"")</f>
        <v/>
      </c>
    </row>
    <row r="110" spans="1:8" ht="12.75" customHeight="1" x14ac:dyDescent="0.2">
      <c r="A110" s="98" t="str">
        <f t="array" ref="A110">IFERROR(INDEX('Annex 2 Designated EHV charges'!$D$11:$D$58, MATCH(0, IF(ISBLANK('Annex 2 Designated EHV charges'!$D$11:$D$58),1, COUNTIF(A$4:$A109, 'Annex 2 Designated EHV charges'!$D$11:$D$58)), 0)),"")</f>
        <v/>
      </c>
      <c r="B110" s="97" t="str">
        <f>IF($A110="","",VLOOKUP($A110,'Annex 2 Designated EHV charges'!$D:$O,2,0))</f>
        <v/>
      </c>
      <c r="C110" s="98" t="str">
        <f>IF($A110="","",VLOOKUP($A110,'Annex 2 Designated EHV charges'!$D:$O,3,0))</f>
        <v/>
      </c>
      <c r="D110" s="97" t="str">
        <f>IF($A110="","",VLOOKUP($A110,'Annex 2 Designated EHV charges'!$D:$O,4,0))</f>
        <v/>
      </c>
      <c r="E110" s="99" t="str">
        <f>IFERROR(IF(VLOOKUP($A110,'Annex 2 Designated EHV charges'!$D:$P,10,FALSE)=0,"",VLOOKUP($A110,'Annex 2 Designated EHV charges'!$D:$P,10,FALSE)),"")</f>
        <v/>
      </c>
      <c r="F110" s="100" t="str">
        <f>IFERROR(IF(VLOOKUP($A110,'Annex 2 Designated EHV charges'!$D:$P,11,FALSE)=0,"",VLOOKUP($A110,'Annex 2 Designated EHV charges'!$D:$P,11,FALSE)),"")</f>
        <v/>
      </c>
      <c r="G110" s="101" t="str">
        <f>IFERROR(IF(VLOOKUP($A110,'Annex 2 Designated EHV charges'!$D:$P,12,FALSE)=0,"",VLOOKUP($A110,'Annex 2 Designated EHV charges'!$D:$P,12,FALSE)),"")</f>
        <v/>
      </c>
      <c r="H110" s="101" t="str">
        <f>IFERROR(IF(VLOOKUP($A110,'Annex 2 Designated EHV charges'!$D:$P,13,FALSE)=0,"",VLOOKUP($A110,'Annex 2 Designated EHV charges'!$D:$P,13,FALSE)),"")</f>
        <v/>
      </c>
    </row>
    <row r="111" spans="1:8" ht="12.75" customHeight="1" x14ac:dyDescent="0.2">
      <c r="A111" s="98" t="str">
        <f t="array" ref="A111">IFERROR(INDEX('Annex 2 Designated EHV charges'!$D$11:$D$58, MATCH(0, IF(ISBLANK('Annex 2 Designated EHV charges'!$D$11:$D$58),1, COUNTIF(A$4:$A110, 'Annex 2 Designated EHV charges'!$D$11:$D$58)), 0)),"")</f>
        <v/>
      </c>
      <c r="B111" s="97" t="str">
        <f>IF($A111="","",VLOOKUP($A111,'Annex 2 Designated EHV charges'!$D:$O,2,0))</f>
        <v/>
      </c>
      <c r="C111" s="98" t="str">
        <f>IF($A111="","",VLOOKUP($A111,'Annex 2 Designated EHV charges'!$D:$O,3,0))</f>
        <v/>
      </c>
      <c r="D111" s="97" t="str">
        <f>IF($A111="","",VLOOKUP($A111,'Annex 2 Designated EHV charges'!$D:$O,4,0))</f>
        <v/>
      </c>
      <c r="E111" s="99" t="str">
        <f>IFERROR(IF(VLOOKUP($A111,'Annex 2 Designated EHV charges'!$D:$P,10,FALSE)=0,"",VLOOKUP($A111,'Annex 2 Designated EHV charges'!$D:$P,10,FALSE)),"")</f>
        <v/>
      </c>
      <c r="F111" s="100" t="str">
        <f>IFERROR(IF(VLOOKUP($A111,'Annex 2 Designated EHV charges'!$D:$P,11,FALSE)=0,"",VLOOKUP($A111,'Annex 2 Designated EHV charges'!$D:$P,11,FALSE)),"")</f>
        <v/>
      </c>
      <c r="G111" s="101" t="str">
        <f>IFERROR(IF(VLOOKUP($A111,'Annex 2 Designated EHV charges'!$D:$P,12,FALSE)=0,"",VLOOKUP($A111,'Annex 2 Designated EHV charges'!$D:$P,12,FALSE)),"")</f>
        <v/>
      </c>
      <c r="H111" s="101" t="str">
        <f>IFERROR(IF(VLOOKUP($A111,'Annex 2 Designated EHV charges'!$D:$P,13,FALSE)=0,"",VLOOKUP($A111,'Annex 2 Designated EHV charges'!$D:$P,13,FALSE)),"")</f>
        <v/>
      </c>
    </row>
    <row r="112" spans="1:8" ht="12.75" customHeight="1" x14ac:dyDescent="0.2">
      <c r="A112" s="98" t="str">
        <f t="array" ref="A112">IFERROR(INDEX('Annex 2 Designated EHV charges'!$D$11:$D$58, MATCH(0, IF(ISBLANK('Annex 2 Designated EHV charges'!$D$11:$D$58),1, COUNTIF(A$4:$A111, 'Annex 2 Designated EHV charges'!$D$11:$D$58)), 0)),"")</f>
        <v/>
      </c>
      <c r="B112" s="97" t="str">
        <f>IF($A112="","",VLOOKUP($A112,'Annex 2 Designated EHV charges'!$D:$O,2,0))</f>
        <v/>
      </c>
      <c r="C112" s="98" t="str">
        <f>IF($A112="","",VLOOKUP($A112,'Annex 2 Designated EHV charges'!$D:$O,3,0))</f>
        <v/>
      </c>
      <c r="D112" s="97" t="str">
        <f>IF($A112="","",VLOOKUP($A112,'Annex 2 Designated EHV charges'!$D:$O,4,0))</f>
        <v/>
      </c>
      <c r="E112" s="99" t="str">
        <f>IFERROR(IF(VLOOKUP($A112,'Annex 2 Designated EHV charges'!$D:$P,10,FALSE)=0,"",VLOOKUP($A112,'Annex 2 Designated EHV charges'!$D:$P,10,FALSE)),"")</f>
        <v/>
      </c>
      <c r="F112" s="100" t="str">
        <f>IFERROR(IF(VLOOKUP($A112,'Annex 2 Designated EHV charges'!$D:$P,11,FALSE)=0,"",VLOOKUP($A112,'Annex 2 Designated EHV charges'!$D:$P,11,FALSE)),"")</f>
        <v/>
      </c>
      <c r="G112" s="101" t="str">
        <f>IFERROR(IF(VLOOKUP($A112,'Annex 2 Designated EHV charges'!$D:$P,12,FALSE)=0,"",VLOOKUP($A112,'Annex 2 Designated EHV charges'!$D:$P,12,FALSE)),"")</f>
        <v/>
      </c>
      <c r="H112" s="101" t="str">
        <f>IFERROR(IF(VLOOKUP($A112,'Annex 2 Designated EHV charges'!$D:$P,13,FALSE)=0,"",VLOOKUP($A112,'Annex 2 Designated EHV charges'!$D:$P,13,FALSE)),"")</f>
        <v/>
      </c>
    </row>
    <row r="113" spans="1:8" ht="12.75" customHeight="1" x14ac:dyDescent="0.2">
      <c r="A113" s="98" t="str">
        <f t="array" ref="A113">IFERROR(INDEX('Annex 2 Designated EHV charges'!$D$11:$D$58, MATCH(0, IF(ISBLANK('Annex 2 Designated EHV charges'!$D$11:$D$58),1, COUNTIF(A$4:$A112, 'Annex 2 Designated EHV charges'!$D$11:$D$58)), 0)),"")</f>
        <v/>
      </c>
      <c r="B113" s="97" t="str">
        <f>IF($A113="","",VLOOKUP($A113,'Annex 2 Designated EHV charges'!$D:$O,2,0))</f>
        <v/>
      </c>
      <c r="C113" s="98" t="str">
        <f>IF($A113="","",VLOOKUP($A113,'Annex 2 Designated EHV charges'!$D:$O,3,0))</f>
        <v/>
      </c>
      <c r="D113" s="97" t="str">
        <f>IF($A113="","",VLOOKUP($A113,'Annex 2 Designated EHV charges'!$D:$O,4,0))</f>
        <v/>
      </c>
      <c r="E113" s="99" t="str">
        <f>IFERROR(IF(VLOOKUP($A113,'Annex 2 Designated EHV charges'!$D:$P,10,FALSE)=0,"",VLOOKUP($A113,'Annex 2 Designated EHV charges'!$D:$P,10,FALSE)),"")</f>
        <v/>
      </c>
      <c r="F113" s="100" t="str">
        <f>IFERROR(IF(VLOOKUP($A113,'Annex 2 Designated EHV charges'!$D:$P,11,FALSE)=0,"",VLOOKUP($A113,'Annex 2 Designated EHV charges'!$D:$P,11,FALSE)),"")</f>
        <v/>
      </c>
      <c r="G113" s="101" t="str">
        <f>IFERROR(IF(VLOOKUP($A113,'Annex 2 Designated EHV charges'!$D:$P,12,FALSE)=0,"",VLOOKUP($A113,'Annex 2 Designated EHV charges'!$D:$P,12,FALSE)),"")</f>
        <v/>
      </c>
      <c r="H113" s="101" t="str">
        <f>IFERROR(IF(VLOOKUP($A113,'Annex 2 Designated EHV charges'!$D:$P,13,FALSE)=0,"",VLOOKUP($A113,'Annex 2 Designated EHV charges'!$D:$P,13,FALSE)),"")</f>
        <v/>
      </c>
    </row>
    <row r="114" spans="1:8" ht="12.75" customHeight="1" x14ac:dyDescent="0.2">
      <c r="A114" s="98" t="str">
        <f t="array" ref="A114">IFERROR(INDEX('Annex 2 Designated EHV charges'!$D$11:$D$58, MATCH(0, IF(ISBLANK('Annex 2 Designated EHV charges'!$D$11:$D$58),1, COUNTIF(A$4:$A113, 'Annex 2 Designated EHV charges'!$D$11:$D$58)), 0)),"")</f>
        <v/>
      </c>
      <c r="B114" s="97" t="str">
        <f>IF($A114="","",VLOOKUP($A114,'Annex 2 Designated EHV charges'!$D:$O,2,0))</f>
        <v/>
      </c>
      <c r="C114" s="98" t="str">
        <f>IF($A114="","",VLOOKUP($A114,'Annex 2 Designated EHV charges'!$D:$O,3,0))</f>
        <v/>
      </c>
      <c r="D114" s="97" t="str">
        <f>IF($A114="","",VLOOKUP($A114,'Annex 2 Designated EHV charges'!$D:$O,4,0))</f>
        <v/>
      </c>
      <c r="E114" s="99" t="str">
        <f>IFERROR(IF(VLOOKUP($A114,'Annex 2 Designated EHV charges'!$D:$P,10,FALSE)=0,"",VLOOKUP($A114,'Annex 2 Designated EHV charges'!$D:$P,10,FALSE)),"")</f>
        <v/>
      </c>
      <c r="F114" s="100" t="str">
        <f>IFERROR(IF(VLOOKUP($A114,'Annex 2 Designated EHV charges'!$D:$P,11,FALSE)=0,"",VLOOKUP($A114,'Annex 2 Designated EHV charges'!$D:$P,11,FALSE)),"")</f>
        <v/>
      </c>
      <c r="G114" s="101" t="str">
        <f>IFERROR(IF(VLOOKUP($A114,'Annex 2 Designated EHV charges'!$D:$P,12,FALSE)=0,"",VLOOKUP($A114,'Annex 2 Designated EHV charges'!$D:$P,12,FALSE)),"")</f>
        <v/>
      </c>
      <c r="H114" s="101" t="str">
        <f>IFERROR(IF(VLOOKUP($A114,'Annex 2 Designated EHV charges'!$D:$P,13,FALSE)=0,"",VLOOKUP($A114,'Annex 2 Designated EHV charges'!$D:$P,13,FALSE)),"")</f>
        <v/>
      </c>
    </row>
    <row r="115" spans="1:8" ht="12.75" customHeight="1" x14ac:dyDescent="0.2">
      <c r="A115" s="98" t="str">
        <f t="array" ref="A115">IFERROR(INDEX('Annex 2 Designated EHV charges'!$D$11:$D$58, MATCH(0, IF(ISBLANK('Annex 2 Designated EHV charges'!$D$11:$D$58),1, COUNTIF(A$4:$A114, 'Annex 2 Designated EHV charges'!$D$11:$D$58)), 0)),"")</f>
        <v/>
      </c>
      <c r="B115" s="97" t="str">
        <f>IF($A115="","",VLOOKUP($A115,'Annex 2 Designated EHV charges'!$D:$O,2,0))</f>
        <v/>
      </c>
      <c r="C115" s="98" t="str">
        <f>IF($A115="","",VLOOKUP($A115,'Annex 2 Designated EHV charges'!$D:$O,3,0))</f>
        <v/>
      </c>
      <c r="D115" s="97" t="str">
        <f>IF($A115="","",VLOOKUP($A115,'Annex 2 Designated EHV charges'!$D:$O,4,0))</f>
        <v/>
      </c>
      <c r="E115" s="99" t="str">
        <f>IFERROR(IF(VLOOKUP($A115,'Annex 2 Designated EHV charges'!$D:$P,10,FALSE)=0,"",VLOOKUP($A115,'Annex 2 Designated EHV charges'!$D:$P,10,FALSE)),"")</f>
        <v/>
      </c>
      <c r="F115" s="100" t="str">
        <f>IFERROR(IF(VLOOKUP($A115,'Annex 2 Designated EHV charges'!$D:$P,11,FALSE)=0,"",VLOOKUP($A115,'Annex 2 Designated EHV charges'!$D:$P,11,FALSE)),"")</f>
        <v/>
      </c>
      <c r="G115" s="101" t="str">
        <f>IFERROR(IF(VLOOKUP($A115,'Annex 2 Designated EHV charges'!$D:$P,12,FALSE)=0,"",VLOOKUP($A115,'Annex 2 Designated EHV charges'!$D:$P,12,FALSE)),"")</f>
        <v/>
      </c>
      <c r="H115" s="101" t="str">
        <f>IFERROR(IF(VLOOKUP($A115,'Annex 2 Designated EHV charges'!$D:$P,13,FALSE)=0,"",VLOOKUP($A115,'Annex 2 Designated EHV charges'!$D:$P,13,FALSE)),"")</f>
        <v/>
      </c>
    </row>
    <row r="116" spans="1:8" ht="12.75" customHeight="1" x14ac:dyDescent="0.2">
      <c r="A116" s="98" t="str">
        <f t="array" ref="A116">IFERROR(INDEX('Annex 2 Designated EHV charges'!$D$11:$D$58, MATCH(0, IF(ISBLANK('Annex 2 Designated EHV charges'!$D$11:$D$58),1, COUNTIF(A$4:$A115, 'Annex 2 Designated EHV charges'!$D$11:$D$58)), 0)),"")</f>
        <v/>
      </c>
      <c r="B116" s="97" t="str">
        <f>IF($A116="","",VLOOKUP($A116,'Annex 2 Designated EHV charges'!$D:$O,2,0))</f>
        <v/>
      </c>
      <c r="C116" s="98" t="str">
        <f>IF($A116="","",VLOOKUP($A116,'Annex 2 Designated EHV charges'!$D:$O,3,0))</f>
        <v/>
      </c>
      <c r="D116" s="97" t="str">
        <f>IF($A116="","",VLOOKUP($A116,'Annex 2 Designated EHV charges'!$D:$O,4,0))</f>
        <v/>
      </c>
      <c r="E116" s="99" t="str">
        <f>IFERROR(IF(VLOOKUP($A116,'Annex 2 Designated EHV charges'!$D:$P,10,FALSE)=0,"",VLOOKUP($A116,'Annex 2 Designated EHV charges'!$D:$P,10,FALSE)),"")</f>
        <v/>
      </c>
      <c r="F116" s="100" t="str">
        <f>IFERROR(IF(VLOOKUP($A116,'Annex 2 Designated EHV charges'!$D:$P,11,FALSE)=0,"",VLOOKUP($A116,'Annex 2 Designated EHV charges'!$D:$P,11,FALSE)),"")</f>
        <v/>
      </c>
      <c r="G116" s="101" t="str">
        <f>IFERROR(IF(VLOOKUP($A116,'Annex 2 Designated EHV charges'!$D:$P,12,FALSE)=0,"",VLOOKUP($A116,'Annex 2 Designated EHV charges'!$D:$P,12,FALSE)),"")</f>
        <v/>
      </c>
      <c r="H116" s="101" t="str">
        <f>IFERROR(IF(VLOOKUP($A116,'Annex 2 Designated EHV charges'!$D:$P,13,FALSE)=0,"",VLOOKUP($A116,'Annex 2 Designated EHV charges'!$D:$P,13,FALSE)),"")</f>
        <v/>
      </c>
    </row>
    <row r="117" spans="1:8" ht="12.75" customHeight="1" x14ac:dyDescent="0.2">
      <c r="A117" s="98" t="str">
        <f t="array" ref="A117">IFERROR(INDEX('Annex 2 Designated EHV charges'!$D$11:$D$58, MATCH(0, IF(ISBLANK('Annex 2 Designated EHV charges'!$D$11:$D$58),1, COUNTIF(A$4:$A116, 'Annex 2 Designated EHV charges'!$D$11:$D$58)), 0)),"")</f>
        <v/>
      </c>
      <c r="B117" s="97" t="str">
        <f>IF($A117="","",VLOOKUP($A117,'Annex 2 Designated EHV charges'!$D:$O,2,0))</f>
        <v/>
      </c>
      <c r="C117" s="98" t="str">
        <f>IF($A117="","",VLOOKUP($A117,'Annex 2 Designated EHV charges'!$D:$O,3,0))</f>
        <v/>
      </c>
      <c r="D117" s="97" t="str">
        <f>IF($A117="","",VLOOKUP($A117,'Annex 2 Designated EHV charges'!$D:$O,4,0))</f>
        <v/>
      </c>
      <c r="E117" s="99" t="str">
        <f>IFERROR(IF(VLOOKUP($A117,'Annex 2 Designated EHV charges'!$D:$P,10,FALSE)=0,"",VLOOKUP($A117,'Annex 2 Designated EHV charges'!$D:$P,10,FALSE)),"")</f>
        <v/>
      </c>
      <c r="F117" s="100" t="str">
        <f>IFERROR(IF(VLOOKUP($A117,'Annex 2 Designated EHV charges'!$D:$P,11,FALSE)=0,"",VLOOKUP($A117,'Annex 2 Designated EHV charges'!$D:$P,11,FALSE)),"")</f>
        <v/>
      </c>
      <c r="G117" s="101" t="str">
        <f>IFERROR(IF(VLOOKUP($A117,'Annex 2 Designated EHV charges'!$D:$P,12,FALSE)=0,"",VLOOKUP($A117,'Annex 2 Designated EHV charges'!$D:$P,12,FALSE)),"")</f>
        <v/>
      </c>
      <c r="H117" s="101" t="str">
        <f>IFERROR(IF(VLOOKUP($A117,'Annex 2 Designated EHV charges'!$D:$P,13,FALSE)=0,"",VLOOKUP($A117,'Annex 2 Designated EHV charges'!$D:$P,13,FALSE)),"")</f>
        <v/>
      </c>
    </row>
    <row r="118" spans="1:8" ht="12.75" customHeight="1" x14ac:dyDescent="0.2">
      <c r="A118" s="98" t="str">
        <f t="array" ref="A118">IFERROR(INDEX('Annex 2 Designated EHV charges'!$D$11:$D$58, MATCH(0, IF(ISBLANK('Annex 2 Designated EHV charges'!$D$11:$D$58),1, COUNTIF(A$4:$A117, 'Annex 2 Designated EHV charges'!$D$11:$D$58)), 0)),"")</f>
        <v/>
      </c>
      <c r="B118" s="97" t="str">
        <f>IF($A118="","",VLOOKUP($A118,'Annex 2 Designated EHV charges'!$D:$O,2,0))</f>
        <v/>
      </c>
      <c r="C118" s="98" t="str">
        <f>IF($A118="","",VLOOKUP($A118,'Annex 2 Designated EHV charges'!$D:$O,3,0))</f>
        <v/>
      </c>
      <c r="D118" s="97" t="str">
        <f>IF($A118="","",VLOOKUP($A118,'Annex 2 Designated EHV charges'!$D:$O,4,0))</f>
        <v/>
      </c>
      <c r="E118" s="99" t="str">
        <f>IFERROR(IF(VLOOKUP($A118,'Annex 2 Designated EHV charges'!$D:$P,10,FALSE)=0,"",VLOOKUP($A118,'Annex 2 Designated EHV charges'!$D:$P,10,FALSE)),"")</f>
        <v/>
      </c>
      <c r="F118" s="100" t="str">
        <f>IFERROR(IF(VLOOKUP($A118,'Annex 2 Designated EHV charges'!$D:$P,11,FALSE)=0,"",VLOOKUP($A118,'Annex 2 Designated EHV charges'!$D:$P,11,FALSE)),"")</f>
        <v/>
      </c>
      <c r="G118" s="101" t="str">
        <f>IFERROR(IF(VLOOKUP($A118,'Annex 2 Designated EHV charges'!$D:$P,12,FALSE)=0,"",VLOOKUP($A118,'Annex 2 Designated EHV charges'!$D:$P,12,FALSE)),"")</f>
        <v/>
      </c>
      <c r="H118" s="101" t="str">
        <f>IFERROR(IF(VLOOKUP($A118,'Annex 2 Designated EHV charges'!$D:$P,13,FALSE)=0,"",VLOOKUP($A118,'Annex 2 Designated EHV charges'!$D:$P,13,FALSE)),"")</f>
        <v/>
      </c>
    </row>
    <row r="119" spans="1:8" ht="12.75" customHeight="1" x14ac:dyDescent="0.2">
      <c r="A119" s="98" t="str">
        <f t="array" ref="A119">IFERROR(INDEX('Annex 2 Designated EHV charges'!$D$11:$D$58, MATCH(0, IF(ISBLANK('Annex 2 Designated EHV charges'!$D$11:$D$58),1, COUNTIF(A$4:$A118, 'Annex 2 Designated EHV charges'!$D$11:$D$58)), 0)),"")</f>
        <v/>
      </c>
      <c r="B119" s="97" t="str">
        <f>IF($A119="","",VLOOKUP($A119,'Annex 2 Designated EHV charges'!$D:$O,2,0))</f>
        <v/>
      </c>
      <c r="C119" s="98" t="str">
        <f>IF($A119="","",VLOOKUP($A119,'Annex 2 Designated EHV charges'!$D:$O,3,0))</f>
        <v/>
      </c>
      <c r="D119" s="97" t="str">
        <f>IF($A119="","",VLOOKUP($A119,'Annex 2 Designated EHV charges'!$D:$O,4,0))</f>
        <v/>
      </c>
      <c r="E119" s="99" t="str">
        <f>IFERROR(IF(VLOOKUP($A119,'Annex 2 Designated EHV charges'!$D:$P,10,FALSE)=0,"",VLOOKUP($A119,'Annex 2 Designated EHV charges'!$D:$P,10,FALSE)),"")</f>
        <v/>
      </c>
      <c r="F119" s="100" t="str">
        <f>IFERROR(IF(VLOOKUP($A119,'Annex 2 Designated EHV charges'!$D:$P,11,FALSE)=0,"",VLOOKUP($A119,'Annex 2 Designated EHV charges'!$D:$P,11,FALSE)),"")</f>
        <v/>
      </c>
      <c r="G119" s="101" t="str">
        <f>IFERROR(IF(VLOOKUP($A119,'Annex 2 Designated EHV charges'!$D:$P,12,FALSE)=0,"",VLOOKUP($A119,'Annex 2 Designated EHV charges'!$D:$P,12,FALSE)),"")</f>
        <v/>
      </c>
      <c r="H119" s="101" t="str">
        <f>IFERROR(IF(VLOOKUP($A119,'Annex 2 Designated EHV charges'!$D:$P,13,FALSE)=0,"",VLOOKUP($A119,'Annex 2 Designated EHV charges'!$D:$P,13,FALSE)),"")</f>
        <v/>
      </c>
    </row>
    <row r="120" spans="1:8" ht="12.75" customHeight="1" x14ac:dyDescent="0.2">
      <c r="A120" s="98" t="str">
        <f t="array" ref="A120">IFERROR(INDEX('Annex 2 Designated EHV charges'!$D$11:$D$58, MATCH(0, IF(ISBLANK('Annex 2 Designated EHV charges'!$D$11:$D$58),1, COUNTIF(A$4:$A119, 'Annex 2 Designated EHV charges'!$D$11:$D$58)), 0)),"")</f>
        <v/>
      </c>
      <c r="B120" s="97" t="str">
        <f>IF($A120="","",VLOOKUP($A120,'Annex 2 Designated EHV charges'!$D:$O,2,0))</f>
        <v/>
      </c>
      <c r="C120" s="98" t="str">
        <f>IF($A120="","",VLOOKUP($A120,'Annex 2 Designated EHV charges'!$D:$O,3,0))</f>
        <v/>
      </c>
      <c r="D120" s="97" t="str">
        <f>IF($A120="","",VLOOKUP($A120,'Annex 2 Designated EHV charges'!$D:$O,4,0))</f>
        <v/>
      </c>
      <c r="E120" s="99" t="str">
        <f>IFERROR(IF(VLOOKUP($A120,'Annex 2 Designated EHV charges'!$D:$P,10,FALSE)=0,"",VLOOKUP($A120,'Annex 2 Designated EHV charges'!$D:$P,10,FALSE)),"")</f>
        <v/>
      </c>
      <c r="F120" s="100" t="str">
        <f>IFERROR(IF(VLOOKUP($A120,'Annex 2 Designated EHV charges'!$D:$P,11,FALSE)=0,"",VLOOKUP($A120,'Annex 2 Designated EHV charges'!$D:$P,11,FALSE)),"")</f>
        <v/>
      </c>
      <c r="G120" s="101" t="str">
        <f>IFERROR(IF(VLOOKUP($A120,'Annex 2 Designated EHV charges'!$D:$P,12,FALSE)=0,"",VLOOKUP($A120,'Annex 2 Designated EHV charges'!$D:$P,12,FALSE)),"")</f>
        <v/>
      </c>
      <c r="H120" s="101" t="str">
        <f>IFERROR(IF(VLOOKUP($A120,'Annex 2 Designated EHV charges'!$D:$P,13,FALSE)=0,"",VLOOKUP($A120,'Annex 2 Designated EHV charges'!$D:$P,13,FALSE)),"")</f>
        <v/>
      </c>
    </row>
    <row r="121" spans="1:8" ht="12.75" customHeight="1" x14ac:dyDescent="0.2">
      <c r="A121" s="98" t="str">
        <f t="array" ref="A121">IFERROR(INDEX('Annex 2 Designated EHV charges'!$D$11:$D$58, MATCH(0, IF(ISBLANK('Annex 2 Designated EHV charges'!$D$11:$D$58),1, COUNTIF(A$4:$A120, 'Annex 2 Designated EHV charges'!$D$11:$D$58)), 0)),"")</f>
        <v/>
      </c>
      <c r="B121" s="97" t="str">
        <f>IF($A121="","",VLOOKUP($A121,'Annex 2 Designated EHV charges'!$D:$O,2,0))</f>
        <v/>
      </c>
      <c r="C121" s="98" t="str">
        <f>IF($A121="","",VLOOKUP($A121,'Annex 2 Designated EHV charges'!$D:$O,3,0))</f>
        <v/>
      </c>
      <c r="D121" s="97" t="str">
        <f>IF($A121="","",VLOOKUP($A121,'Annex 2 Designated EHV charges'!$D:$O,4,0))</f>
        <v/>
      </c>
      <c r="E121" s="99" t="str">
        <f>IFERROR(IF(VLOOKUP($A121,'Annex 2 Designated EHV charges'!$D:$P,10,FALSE)=0,"",VLOOKUP($A121,'Annex 2 Designated EHV charges'!$D:$P,10,FALSE)),"")</f>
        <v/>
      </c>
      <c r="F121" s="100" t="str">
        <f>IFERROR(IF(VLOOKUP($A121,'Annex 2 Designated EHV charges'!$D:$P,11,FALSE)=0,"",VLOOKUP($A121,'Annex 2 Designated EHV charges'!$D:$P,11,FALSE)),"")</f>
        <v/>
      </c>
      <c r="G121" s="101" t="str">
        <f>IFERROR(IF(VLOOKUP($A121,'Annex 2 Designated EHV charges'!$D:$P,12,FALSE)=0,"",VLOOKUP($A121,'Annex 2 Designated EHV charges'!$D:$P,12,FALSE)),"")</f>
        <v/>
      </c>
      <c r="H121" s="101" t="str">
        <f>IFERROR(IF(VLOOKUP($A121,'Annex 2 Designated EHV charges'!$D:$P,13,FALSE)=0,"",VLOOKUP($A121,'Annex 2 Designated EHV charges'!$D:$P,13,FALSE)),"")</f>
        <v/>
      </c>
    </row>
    <row r="122" spans="1:8" ht="12.75" customHeight="1" x14ac:dyDescent="0.2">
      <c r="A122" s="98" t="str">
        <f t="array" ref="A122">IFERROR(INDEX('Annex 2 Designated EHV charges'!$D$11:$D$58, MATCH(0, IF(ISBLANK('Annex 2 Designated EHV charges'!$D$11:$D$58),1, COUNTIF(A$4:$A121, 'Annex 2 Designated EHV charges'!$D$11:$D$58)), 0)),"")</f>
        <v/>
      </c>
      <c r="B122" s="97" t="str">
        <f>IF($A122="","",VLOOKUP($A122,'Annex 2 Designated EHV charges'!$D:$O,2,0))</f>
        <v/>
      </c>
      <c r="C122" s="98" t="str">
        <f>IF($A122="","",VLOOKUP($A122,'Annex 2 Designated EHV charges'!$D:$O,3,0))</f>
        <v/>
      </c>
      <c r="D122" s="97" t="str">
        <f>IF($A122="","",VLOOKUP($A122,'Annex 2 Designated EHV charges'!$D:$O,4,0))</f>
        <v/>
      </c>
      <c r="E122" s="99" t="str">
        <f>IFERROR(IF(VLOOKUP($A122,'Annex 2 Designated EHV charges'!$D:$P,10,FALSE)=0,"",VLOOKUP($A122,'Annex 2 Designated EHV charges'!$D:$P,10,FALSE)),"")</f>
        <v/>
      </c>
      <c r="F122" s="100" t="str">
        <f>IFERROR(IF(VLOOKUP($A122,'Annex 2 Designated EHV charges'!$D:$P,11,FALSE)=0,"",VLOOKUP($A122,'Annex 2 Designated EHV charges'!$D:$P,11,FALSE)),"")</f>
        <v/>
      </c>
      <c r="G122" s="101" t="str">
        <f>IFERROR(IF(VLOOKUP($A122,'Annex 2 Designated EHV charges'!$D:$P,12,FALSE)=0,"",VLOOKUP($A122,'Annex 2 Designated EHV charges'!$D:$P,12,FALSE)),"")</f>
        <v/>
      </c>
      <c r="H122" s="101" t="str">
        <f>IFERROR(IF(VLOOKUP($A122,'Annex 2 Designated EHV charges'!$D:$P,13,FALSE)=0,"",VLOOKUP($A122,'Annex 2 Designated EHV charges'!$D:$P,13,FALSE)),"")</f>
        <v/>
      </c>
    </row>
    <row r="123" spans="1:8" ht="12.75" customHeight="1" x14ac:dyDescent="0.2">
      <c r="A123" s="98" t="str">
        <f t="array" ref="A123">IFERROR(INDEX('Annex 2 Designated EHV charges'!$D$11:$D$58, MATCH(0, IF(ISBLANK('Annex 2 Designated EHV charges'!$D$11:$D$58),1, COUNTIF(A$4:$A122, 'Annex 2 Designated EHV charges'!$D$11:$D$58)), 0)),"")</f>
        <v/>
      </c>
      <c r="B123" s="97" t="str">
        <f>IF($A123="","",VLOOKUP($A123,'Annex 2 Designated EHV charges'!$D:$O,2,0))</f>
        <v/>
      </c>
      <c r="C123" s="98" t="str">
        <f>IF($A123="","",VLOOKUP($A123,'Annex 2 Designated EHV charges'!$D:$O,3,0))</f>
        <v/>
      </c>
      <c r="D123" s="97" t="str">
        <f>IF($A123="","",VLOOKUP($A123,'Annex 2 Designated EHV charges'!$D:$O,4,0))</f>
        <v/>
      </c>
      <c r="E123" s="99" t="str">
        <f>IFERROR(IF(VLOOKUP($A123,'Annex 2 Designated EHV charges'!$D:$P,10,FALSE)=0,"",VLOOKUP($A123,'Annex 2 Designated EHV charges'!$D:$P,10,FALSE)),"")</f>
        <v/>
      </c>
      <c r="F123" s="100" t="str">
        <f>IFERROR(IF(VLOOKUP($A123,'Annex 2 Designated EHV charges'!$D:$P,11,FALSE)=0,"",VLOOKUP($A123,'Annex 2 Designated EHV charges'!$D:$P,11,FALSE)),"")</f>
        <v/>
      </c>
      <c r="G123" s="101" t="str">
        <f>IFERROR(IF(VLOOKUP($A123,'Annex 2 Designated EHV charges'!$D:$P,12,FALSE)=0,"",VLOOKUP($A123,'Annex 2 Designated EHV charges'!$D:$P,12,FALSE)),"")</f>
        <v/>
      </c>
      <c r="H123" s="101" t="str">
        <f>IFERROR(IF(VLOOKUP($A123,'Annex 2 Designated EHV charges'!$D:$P,13,FALSE)=0,"",VLOOKUP($A123,'Annex 2 Designated EHV charges'!$D:$P,13,FALSE)),"")</f>
        <v/>
      </c>
    </row>
    <row r="124" spans="1:8" ht="12.75" customHeight="1" x14ac:dyDescent="0.2">
      <c r="A124" s="98" t="str">
        <f t="array" ref="A124">IFERROR(INDEX('Annex 2 Designated EHV charges'!$D$11:$D$58, MATCH(0, IF(ISBLANK('Annex 2 Designated EHV charges'!$D$11:$D$58),1, COUNTIF(A$4:$A123, 'Annex 2 Designated EHV charges'!$D$11:$D$58)), 0)),"")</f>
        <v/>
      </c>
      <c r="B124" s="97" t="str">
        <f>IF($A124="","",VLOOKUP($A124,'Annex 2 Designated EHV charges'!$D:$O,2,0))</f>
        <v/>
      </c>
      <c r="C124" s="98" t="str">
        <f>IF($A124="","",VLOOKUP($A124,'Annex 2 Designated EHV charges'!$D:$O,3,0))</f>
        <v/>
      </c>
      <c r="D124" s="97" t="str">
        <f>IF($A124="","",VLOOKUP($A124,'Annex 2 Designated EHV charges'!$D:$O,4,0))</f>
        <v/>
      </c>
      <c r="E124" s="99" t="str">
        <f>IFERROR(IF(VLOOKUP($A124,'Annex 2 Designated EHV charges'!$D:$P,10,FALSE)=0,"",VLOOKUP($A124,'Annex 2 Designated EHV charges'!$D:$P,10,FALSE)),"")</f>
        <v/>
      </c>
      <c r="F124" s="100" t="str">
        <f>IFERROR(IF(VLOOKUP($A124,'Annex 2 Designated EHV charges'!$D:$P,11,FALSE)=0,"",VLOOKUP($A124,'Annex 2 Designated EHV charges'!$D:$P,11,FALSE)),"")</f>
        <v/>
      </c>
      <c r="G124" s="101" t="str">
        <f>IFERROR(IF(VLOOKUP($A124,'Annex 2 Designated EHV charges'!$D:$P,12,FALSE)=0,"",VLOOKUP($A124,'Annex 2 Designated EHV charges'!$D:$P,12,FALSE)),"")</f>
        <v/>
      </c>
      <c r="H124" s="101" t="str">
        <f>IFERROR(IF(VLOOKUP($A124,'Annex 2 Designated EHV charges'!$D:$P,13,FALSE)=0,"",VLOOKUP($A124,'Annex 2 Designated EHV charges'!$D:$P,13,FALSE)),"")</f>
        <v/>
      </c>
    </row>
    <row r="125" spans="1:8" ht="12.75" customHeight="1" x14ac:dyDescent="0.2">
      <c r="A125" s="98" t="str">
        <f t="array" ref="A125">IFERROR(INDEX('Annex 2 Designated EHV charges'!$D$11:$D$58, MATCH(0, IF(ISBLANK('Annex 2 Designated EHV charges'!$D$11:$D$58),1, COUNTIF(A$4:$A124, 'Annex 2 Designated EHV charges'!$D$11:$D$58)), 0)),"")</f>
        <v/>
      </c>
      <c r="B125" s="97" t="str">
        <f>IF($A125="","",VLOOKUP($A125,'Annex 2 Designated EHV charges'!$D:$O,2,0))</f>
        <v/>
      </c>
      <c r="C125" s="98" t="str">
        <f>IF($A125="","",VLOOKUP($A125,'Annex 2 Designated EHV charges'!$D:$O,3,0))</f>
        <v/>
      </c>
      <c r="D125" s="97" t="str">
        <f>IF($A125="","",VLOOKUP($A125,'Annex 2 Designated EHV charges'!$D:$O,4,0))</f>
        <v/>
      </c>
      <c r="E125" s="99" t="str">
        <f>IFERROR(IF(VLOOKUP($A125,'Annex 2 Designated EHV charges'!$D:$P,10,FALSE)=0,"",VLOOKUP($A125,'Annex 2 Designated EHV charges'!$D:$P,10,FALSE)),"")</f>
        <v/>
      </c>
      <c r="F125" s="100" t="str">
        <f>IFERROR(IF(VLOOKUP($A125,'Annex 2 Designated EHV charges'!$D:$P,11,FALSE)=0,"",VLOOKUP($A125,'Annex 2 Designated EHV charges'!$D:$P,11,FALSE)),"")</f>
        <v/>
      </c>
      <c r="G125" s="101" t="str">
        <f>IFERROR(IF(VLOOKUP($A125,'Annex 2 Designated EHV charges'!$D:$P,12,FALSE)=0,"",VLOOKUP($A125,'Annex 2 Designated EHV charges'!$D:$P,12,FALSE)),"")</f>
        <v/>
      </c>
      <c r="H125" s="101" t="str">
        <f>IFERROR(IF(VLOOKUP($A125,'Annex 2 Designated EHV charges'!$D:$P,13,FALSE)=0,"",VLOOKUP($A125,'Annex 2 Designated EHV charges'!$D:$P,13,FALSE)),"")</f>
        <v/>
      </c>
    </row>
    <row r="126" spans="1:8" ht="12.75" customHeight="1" x14ac:dyDescent="0.2">
      <c r="A126" s="98" t="str">
        <f t="array" ref="A126">IFERROR(INDEX('Annex 2 Designated EHV charges'!$D$11:$D$58, MATCH(0, IF(ISBLANK('Annex 2 Designated EHV charges'!$D$11:$D$58),1, COUNTIF(A$4:$A125, 'Annex 2 Designated EHV charges'!$D$11:$D$58)), 0)),"")</f>
        <v/>
      </c>
      <c r="B126" s="97" t="str">
        <f>IF($A126="","",VLOOKUP($A126,'Annex 2 Designated EHV charges'!$D:$O,2,0))</f>
        <v/>
      </c>
      <c r="C126" s="98" t="str">
        <f>IF($A126="","",VLOOKUP($A126,'Annex 2 Designated EHV charges'!$D:$O,3,0))</f>
        <v/>
      </c>
      <c r="D126" s="97" t="str">
        <f>IF($A126="","",VLOOKUP($A126,'Annex 2 Designated EHV charges'!$D:$O,4,0))</f>
        <v/>
      </c>
      <c r="E126" s="99" t="str">
        <f>IFERROR(IF(VLOOKUP($A126,'Annex 2 Designated EHV charges'!$D:$P,10,FALSE)=0,"",VLOOKUP($A126,'Annex 2 Designated EHV charges'!$D:$P,10,FALSE)),"")</f>
        <v/>
      </c>
      <c r="F126" s="100" t="str">
        <f>IFERROR(IF(VLOOKUP($A126,'Annex 2 Designated EHV charges'!$D:$P,11,FALSE)=0,"",VLOOKUP($A126,'Annex 2 Designated EHV charges'!$D:$P,11,FALSE)),"")</f>
        <v/>
      </c>
      <c r="G126" s="101" t="str">
        <f>IFERROR(IF(VLOOKUP($A126,'Annex 2 Designated EHV charges'!$D:$P,12,FALSE)=0,"",VLOOKUP($A126,'Annex 2 Designated EHV charges'!$D:$P,12,FALSE)),"")</f>
        <v/>
      </c>
      <c r="H126" s="101" t="str">
        <f>IFERROR(IF(VLOOKUP($A126,'Annex 2 Designated EHV charges'!$D:$P,13,FALSE)=0,"",VLOOKUP($A126,'Annex 2 Designated EHV charges'!$D:$P,13,FALSE)),"")</f>
        <v/>
      </c>
    </row>
    <row r="127" spans="1:8" ht="12.75" customHeight="1" x14ac:dyDescent="0.2">
      <c r="A127" s="98" t="str">
        <f t="array" ref="A127">IFERROR(INDEX('Annex 2 Designated EHV charges'!$D$11:$D$58, MATCH(0, IF(ISBLANK('Annex 2 Designated EHV charges'!$D$11:$D$58),1, COUNTIF(A$4:$A126, 'Annex 2 Designated EHV charges'!$D$11:$D$58)), 0)),"")</f>
        <v/>
      </c>
      <c r="B127" s="97" t="str">
        <f>IF($A127="","",VLOOKUP($A127,'Annex 2 Designated EHV charges'!$D:$O,2,0))</f>
        <v/>
      </c>
      <c r="C127" s="98" t="str">
        <f>IF($A127="","",VLOOKUP($A127,'Annex 2 Designated EHV charges'!$D:$O,3,0))</f>
        <v/>
      </c>
      <c r="D127" s="97" t="str">
        <f>IF($A127="","",VLOOKUP($A127,'Annex 2 Designated EHV charges'!$D:$O,4,0))</f>
        <v/>
      </c>
      <c r="E127" s="99" t="str">
        <f>IFERROR(IF(VLOOKUP($A127,'Annex 2 Designated EHV charges'!$D:$P,10,FALSE)=0,"",VLOOKUP($A127,'Annex 2 Designated EHV charges'!$D:$P,10,FALSE)),"")</f>
        <v/>
      </c>
      <c r="F127" s="100" t="str">
        <f>IFERROR(IF(VLOOKUP($A127,'Annex 2 Designated EHV charges'!$D:$P,11,FALSE)=0,"",VLOOKUP($A127,'Annex 2 Designated EHV charges'!$D:$P,11,FALSE)),"")</f>
        <v/>
      </c>
      <c r="G127" s="101" t="str">
        <f>IFERROR(IF(VLOOKUP($A127,'Annex 2 Designated EHV charges'!$D:$P,12,FALSE)=0,"",VLOOKUP($A127,'Annex 2 Designated EHV charges'!$D:$P,12,FALSE)),"")</f>
        <v/>
      </c>
      <c r="H127" s="101" t="str">
        <f>IFERROR(IF(VLOOKUP($A127,'Annex 2 Designated EHV charges'!$D:$P,13,FALSE)=0,"",VLOOKUP($A127,'Annex 2 Designated EHV charges'!$D:$P,13,FALSE)),"")</f>
        <v/>
      </c>
    </row>
    <row r="128" spans="1:8" ht="12.75" customHeight="1" x14ac:dyDescent="0.2">
      <c r="A128" s="98" t="str">
        <f t="array" ref="A128">IFERROR(INDEX('Annex 2 Designated EHV charges'!$D$11:$D$58, MATCH(0, IF(ISBLANK('Annex 2 Designated EHV charges'!$D$11:$D$58),1, COUNTIF(A$4:$A127, 'Annex 2 Designated EHV charges'!$D$11:$D$58)), 0)),"")</f>
        <v/>
      </c>
      <c r="B128" s="97" t="str">
        <f>IF($A128="","",VLOOKUP($A128,'Annex 2 Designated EHV charges'!$D:$O,2,0))</f>
        <v/>
      </c>
      <c r="C128" s="98" t="str">
        <f>IF($A128="","",VLOOKUP($A128,'Annex 2 Designated EHV charges'!$D:$O,3,0))</f>
        <v/>
      </c>
      <c r="D128" s="97" t="str">
        <f>IF($A128="","",VLOOKUP($A128,'Annex 2 Designated EHV charges'!$D:$O,4,0))</f>
        <v/>
      </c>
      <c r="E128" s="99" t="str">
        <f>IFERROR(IF(VLOOKUP($A128,'Annex 2 Designated EHV charges'!$D:$P,10,FALSE)=0,"",VLOOKUP($A128,'Annex 2 Designated EHV charges'!$D:$P,10,FALSE)),"")</f>
        <v/>
      </c>
      <c r="F128" s="100" t="str">
        <f>IFERROR(IF(VLOOKUP($A128,'Annex 2 Designated EHV charges'!$D:$P,11,FALSE)=0,"",VLOOKUP($A128,'Annex 2 Designated EHV charges'!$D:$P,11,FALSE)),"")</f>
        <v/>
      </c>
      <c r="G128" s="101" t="str">
        <f>IFERROR(IF(VLOOKUP($A128,'Annex 2 Designated EHV charges'!$D:$P,12,FALSE)=0,"",VLOOKUP($A128,'Annex 2 Designated EHV charges'!$D:$P,12,FALSE)),"")</f>
        <v/>
      </c>
      <c r="H128" s="101" t="str">
        <f>IFERROR(IF(VLOOKUP($A128,'Annex 2 Designated EHV charges'!$D:$P,13,FALSE)=0,"",VLOOKUP($A128,'Annex 2 Designated EHV charges'!$D:$P,13,FALSE)),"")</f>
        <v/>
      </c>
    </row>
    <row r="129" spans="1:8" ht="12.75" customHeight="1" x14ac:dyDescent="0.2">
      <c r="A129" s="98" t="str">
        <f t="array" ref="A129">IFERROR(INDEX('Annex 2 Designated EHV charges'!$D$11:$D$58, MATCH(0, IF(ISBLANK('Annex 2 Designated EHV charges'!$D$11:$D$58),1, COUNTIF(A$4:$A128, 'Annex 2 Designated EHV charges'!$D$11:$D$58)), 0)),"")</f>
        <v/>
      </c>
      <c r="B129" s="97" t="str">
        <f>IF($A129="","",VLOOKUP($A129,'Annex 2 Designated EHV charges'!$D:$O,2,0))</f>
        <v/>
      </c>
      <c r="C129" s="98" t="str">
        <f>IF($A129="","",VLOOKUP($A129,'Annex 2 Designated EHV charges'!$D:$O,3,0))</f>
        <v/>
      </c>
      <c r="D129" s="97" t="str">
        <f>IF($A129="","",VLOOKUP($A129,'Annex 2 Designated EHV charges'!$D:$O,4,0))</f>
        <v/>
      </c>
      <c r="E129" s="99" t="str">
        <f>IFERROR(IF(VLOOKUP($A129,'Annex 2 Designated EHV charges'!$D:$P,10,FALSE)=0,"",VLOOKUP($A129,'Annex 2 Designated EHV charges'!$D:$P,10,FALSE)),"")</f>
        <v/>
      </c>
      <c r="F129" s="100" t="str">
        <f>IFERROR(IF(VLOOKUP($A129,'Annex 2 Designated EHV charges'!$D:$P,11,FALSE)=0,"",VLOOKUP($A129,'Annex 2 Designated EHV charges'!$D:$P,11,FALSE)),"")</f>
        <v/>
      </c>
      <c r="G129" s="101" t="str">
        <f>IFERROR(IF(VLOOKUP($A129,'Annex 2 Designated EHV charges'!$D:$P,12,FALSE)=0,"",VLOOKUP($A129,'Annex 2 Designated EHV charges'!$D:$P,12,FALSE)),"")</f>
        <v/>
      </c>
      <c r="H129" s="101" t="str">
        <f>IFERROR(IF(VLOOKUP($A129,'Annex 2 Designated EHV charges'!$D:$P,13,FALSE)=0,"",VLOOKUP($A129,'Annex 2 Designated EHV charges'!$D:$P,13,FALSE)),"")</f>
        <v/>
      </c>
    </row>
    <row r="130" spans="1:8" ht="12.75" customHeight="1" x14ac:dyDescent="0.2">
      <c r="A130" s="98" t="str">
        <f t="array" ref="A130">IFERROR(INDEX('Annex 2 Designated EHV charges'!$D$11:$D$58, MATCH(0, IF(ISBLANK('Annex 2 Designated EHV charges'!$D$11:$D$58),1, COUNTIF(A$4:$A129, 'Annex 2 Designated EHV charges'!$D$11:$D$58)), 0)),"")</f>
        <v/>
      </c>
      <c r="B130" s="97" t="str">
        <f>IF($A130="","",VLOOKUP($A130,'Annex 2 Designated EHV charges'!$D:$O,2,0))</f>
        <v/>
      </c>
      <c r="C130" s="98" t="str">
        <f>IF($A130="","",VLOOKUP($A130,'Annex 2 Designated EHV charges'!$D:$O,3,0))</f>
        <v/>
      </c>
      <c r="D130" s="97" t="str">
        <f>IF($A130="","",VLOOKUP($A130,'Annex 2 Designated EHV charges'!$D:$O,4,0))</f>
        <v/>
      </c>
      <c r="E130" s="99" t="str">
        <f>IFERROR(IF(VLOOKUP($A130,'Annex 2 Designated EHV charges'!$D:$P,10,FALSE)=0,"",VLOOKUP($A130,'Annex 2 Designated EHV charges'!$D:$P,10,FALSE)),"")</f>
        <v/>
      </c>
      <c r="F130" s="100" t="str">
        <f>IFERROR(IF(VLOOKUP($A130,'Annex 2 Designated EHV charges'!$D:$P,11,FALSE)=0,"",VLOOKUP($A130,'Annex 2 Designated EHV charges'!$D:$P,11,FALSE)),"")</f>
        <v/>
      </c>
      <c r="G130" s="101" t="str">
        <f>IFERROR(IF(VLOOKUP($A130,'Annex 2 Designated EHV charges'!$D:$P,12,FALSE)=0,"",VLOOKUP($A130,'Annex 2 Designated EHV charges'!$D:$P,12,FALSE)),"")</f>
        <v/>
      </c>
      <c r="H130" s="101" t="str">
        <f>IFERROR(IF(VLOOKUP($A130,'Annex 2 Designated EHV charges'!$D:$P,13,FALSE)=0,"",VLOOKUP($A130,'Annex 2 Designated EHV charges'!$D:$P,13,FALSE)),"")</f>
        <v/>
      </c>
    </row>
    <row r="131" spans="1:8" ht="12.75" customHeight="1" x14ac:dyDescent="0.2">
      <c r="A131" s="98" t="str">
        <f t="array" ref="A131">IFERROR(INDEX('Annex 2 Designated EHV charges'!$D$11:$D$58, MATCH(0, IF(ISBLANK('Annex 2 Designated EHV charges'!$D$11:$D$58),1, COUNTIF(A$4:$A130, 'Annex 2 Designated EHV charges'!$D$11:$D$58)), 0)),"")</f>
        <v/>
      </c>
      <c r="B131" s="97" t="str">
        <f>IF($A131="","",VLOOKUP($A131,'Annex 2 Designated EHV charges'!$D:$O,2,0))</f>
        <v/>
      </c>
      <c r="C131" s="98" t="str">
        <f>IF($A131="","",VLOOKUP($A131,'Annex 2 Designated EHV charges'!$D:$O,3,0))</f>
        <v/>
      </c>
      <c r="D131" s="97" t="str">
        <f>IF($A131="","",VLOOKUP($A131,'Annex 2 Designated EHV charges'!$D:$O,4,0))</f>
        <v/>
      </c>
      <c r="E131" s="99" t="str">
        <f>IFERROR(IF(VLOOKUP($A131,'Annex 2 Designated EHV charges'!$D:$P,10,FALSE)=0,"",VLOOKUP($A131,'Annex 2 Designated EHV charges'!$D:$P,10,FALSE)),"")</f>
        <v/>
      </c>
      <c r="F131" s="100" t="str">
        <f>IFERROR(IF(VLOOKUP($A131,'Annex 2 Designated EHV charges'!$D:$P,11,FALSE)=0,"",VLOOKUP($A131,'Annex 2 Designated EHV charges'!$D:$P,11,FALSE)),"")</f>
        <v/>
      </c>
      <c r="G131" s="101" t="str">
        <f>IFERROR(IF(VLOOKUP($A131,'Annex 2 Designated EHV charges'!$D:$P,12,FALSE)=0,"",VLOOKUP($A131,'Annex 2 Designated EHV charges'!$D:$P,12,FALSE)),"")</f>
        <v/>
      </c>
      <c r="H131" s="101" t="str">
        <f>IFERROR(IF(VLOOKUP($A131,'Annex 2 Designated EHV charges'!$D:$P,13,FALSE)=0,"",VLOOKUP($A131,'Annex 2 Designated EHV charges'!$D:$P,13,FALSE)),"")</f>
        <v/>
      </c>
    </row>
    <row r="132" spans="1:8" ht="12.75" customHeight="1" x14ac:dyDescent="0.2">
      <c r="A132" s="98" t="str">
        <f t="array" ref="A132">IFERROR(INDEX('Annex 2 Designated EHV charges'!$D$11:$D$58, MATCH(0, IF(ISBLANK('Annex 2 Designated EHV charges'!$D$11:$D$58),1, COUNTIF(A$4:$A131, 'Annex 2 Designated EHV charges'!$D$11:$D$58)), 0)),"")</f>
        <v/>
      </c>
      <c r="B132" s="97" t="str">
        <f>IF($A132="","",VLOOKUP($A132,'Annex 2 Designated EHV charges'!$D:$O,2,0))</f>
        <v/>
      </c>
      <c r="C132" s="98" t="str">
        <f>IF($A132="","",VLOOKUP($A132,'Annex 2 Designated EHV charges'!$D:$O,3,0))</f>
        <v/>
      </c>
      <c r="D132" s="97" t="str">
        <f>IF($A132="","",VLOOKUP($A132,'Annex 2 Designated EHV charges'!$D:$O,4,0))</f>
        <v/>
      </c>
      <c r="E132" s="99" t="str">
        <f>IFERROR(IF(VLOOKUP($A132,'Annex 2 Designated EHV charges'!$D:$P,10,FALSE)=0,"",VLOOKUP($A132,'Annex 2 Designated EHV charges'!$D:$P,10,FALSE)),"")</f>
        <v/>
      </c>
      <c r="F132" s="100" t="str">
        <f>IFERROR(IF(VLOOKUP($A132,'Annex 2 Designated EHV charges'!$D:$P,11,FALSE)=0,"",VLOOKUP($A132,'Annex 2 Designated EHV charges'!$D:$P,11,FALSE)),"")</f>
        <v/>
      </c>
      <c r="G132" s="101" t="str">
        <f>IFERROR(IF(VLOOKUP($A132,'Annex 2 Designated EHV charges'!$D:$P,12,FALSE)=0,"",VLOOKUP($A132,'Annex 2 Designated EHV charges'!$D:$P,12,FALSE)),"")</f>
        <v/>
      </c>
      <c r="H132" s="101" t="str">
        <f>IFERROR(IF(VLOOKUP($A132,'Annex 2 Designated EHV charges'!$D:$P,13,FALSE)=0,"",VLOOKUP($A132,'Annex 2 Designated EHV charges'!$D:$P,13,FALSE)),"")</f>
        <v/>
      </c>
    </row>
    <row r="133" spans="1:8" ht="12.75" customHeight="1" x14ac:dyDescent="0.2">
      <c r="A133" s="98" t="str">
        <f t="array" ref="A133">IFERROR(INDEX('Annex 2 Designated EHV charges'!$D$11:$D$58, MATCH(0, IF(ISBLANK('Annex 2 Designated EHV charges'!$D$11:$D$58),1, COUNTIF(A$4:$A132, 'Annex 2 Designated EHV charges'!$D$11:$D$58)), 0)),"")</f>
        <v/>
      </c>
      <c r="B133" s="97" t="str">
        <f>IF($A133="","",VLOOKUP($A133,'Annex 2 Designated EHV charges'!$D:$O,2,0))</f>
        <v/>
      </c>
      <c r="C133" s="98" t="str">
        <f>IF($A133="","",VLOOKUP($A133,'Annex 2 Designated EHV charges'!$D:$O,3,0))</f>
        <v/>
      </c>
      <c r="D133" s="97" t="str">
        <f>IF($A133="","",VLOOKUP($A133,'Annex 2 Designated EHV charges'!$D:$O,4,0))</f>
        <v/>
      </c>
      <c r="E133" s="99" t="str">
        <f>IFERROR(IF(VLOOKUP($A133,'Annex 2 Designated EHV charges'!$D:$P,10,FALSE)=0,"",VLOOKUP($A133,'Annex 2 Designated EHV charges'!$D:$P,10,FALSE)),"")</f>
        <v/>
      </c>
      <c r="F133" s="100" t="str">
        <f>IFERROR(IF(VLOOKUP($A133,'Annex 2 Designated EHV charges'!$D:$P,11,FALSE)=0,"",VLOOKUP($A133,'Annex 2 Designated EHV charges'!$D:$P,11,FALSE)),"")</f>
        <v/>
      </c>
      <c r="G133" s="101" t="str">
        <f>IFERROR(IF(VLOOKUP($A133,'Annex 2 Designated EHV charges'!$D:$P,12,FALSE)=0,"",VLOOKUP($A133,'Annex 2 Designated EHV charges'!$D:$P,12,FALSE)),"")</f>
        <v/>
      </c>
      <c r="H133" s="101" t="str">
        <f>IFERROR(IF(VLOOKUP($A133,'Annex 2 Designated EHV charges'!$D:$P,13,FALSE)=0,"",VLOOKUP($A133,'Annex 2 Designated EHV charges'!$D:$P,13,FALSE)),"")</f>
        <v/>
      </c>
    </row>
    <row r="134" spans="1:8" ht="12.75" customHeight="1" x14ac:dyDescent="0.2">
      <c r="A134" s="98" t="str">
        <f t="array" ref="A134">IFERROR(INDEX('Annex 2 Designated EHV charges'!$D$11:$D$58, MATCH(0, IF(ISBLANK('Annex 2 Designated EHV charges'!$D$11:$D$58),1, COUNTIF(A$4:$A133, 'Annex 2 Designated EHV charges'!$D$11:$D$58)), 0)),"")</f>
        <v/>
      </c>
      <c r="B134" s="97" t="str">
        <f>IF($A134="","",VLOOKUP($A134,'Annex 2 Designated EHV charges'!$D:$O,2,0))</f>
        <v/>
      </c>
      <c r="C134" s="98" t="str">
        <f>IF($A134="","",VLOOKUP($A134,'Annex 2 Designated EHV charges'!$D:$O,3,0))</f>
        <v/>
      </c>
      <c r="D134" s="97" t="str">
        <f>IF($A134="","",VLOOKUP($A134,'Annex 2 Designated EHV charges'!$D:$O,4,0))</f>
        <v/>
      </c>
      <c r="E134" s="99" t="str">
        <f>IFERROR(IF(VLOOKUP($A134,'Annex 2 Designated EHV charges'!$D:$P,10,FALSE)=0,"",VLOOKUP($A134,'Annex 2 Designated EHV charges'!$D:$P,10,FALSE)),"")</f>
        <v/>
      </c>
      <c r="F134" s="100" t="str">
        <f>IFERROR(IF(VLOOKUP($A134,'Annex 2 Designated EHV charges'!$D:$P,11,FALSE)=0,"",VLOOKUP($A134,'Annex 2 Designated EHV charges'!$D:$P,11,FALSE)),"")</f>
        <v/>
      </c>
      <c r="G134" s="101" t="str">
        <f>IFERROR(IF(VLOOKUP($A134,'Annex 2 Designated EHV charges'!$D:$P,12,FALSE)=0,"",VLOOKUP($A134,'Annex 2 Designated EHV charges'!$D:$P,12,FALSE)),"")</f>
        <v/>
      </c>
      <c r="H134" s="101" t="str">
        <f>IFERROR(IF(VLOOKUP($A134,'Annex 2 Designated EHV charges'!$D:$P,13,FALSE)=0,"",VLOOKUP($A134,'Annex 2 Designated EHV charges'!$D:$P,13,FALSE)),"")</f>
        <v/>
      </c>
    </row>
    <row r="135" spans="1:8" ht="12.75" customHeight="1" x14ac:dyDescent="0.2">
      <c r="A135" s="98" t="str">
        <f t="array" ref="A135">IFERROR(INDEX('Annex 2 Designated EHV charges'!$D$11:$D$58, MATCH(0, IF(ISBLANK('Annex 2 Designated EHV charges'!$D$11:$D$58),1, COUNTIF(A$4:$A134, 'Annex 2 Designated EHV charges'!$D$11:$D$58)), 0)),"")</f>
        <v/>
      </c>
      <c r="B135" s="97" t="str">
        <f>IF($A135="","",VLOOKUP($A135,'Annex 2 Designated EHV charges'!$D:$O,2,0))</f>
        <v/>
      </c>
      <c r="C135" s="98" t="str">
        <f>IF($A135="","",VLOOKUP($A135,'Annex 2 Designated EHV charges'!$D:$O,3,0))</f>
        <v/>
      </c>
      <c r="D135" s="97" t="str">
        <f>IF($A135="","",VLOOKUP($A135,'Annex 2 Designated EHV charges'!$D:$O,4,0))</f>
        <v/>
      </c>
      <c r="E135" s="99" t="str">
        <f>IFERROR(IF(VLOOKUP($A135,'Annex 2 Designated EHV charges'!$D:$P,10,FALSE)=0,"",VLOOKUP($A135,'Annex 2 Designated EHV charges'!$D:$P,10,FALSE)),"")</f>
        <v/>
      </c>
      <c r="F135" s="100" t="str">
        <f>IFERROR(IF(VLOOKUP($A135,'Annex 2 Designated EHV charges'!$D:$P,11,FALSE)=0,"",VLOOKUP($A135,'Annex 2 Designated EHV charges'!$D:$P,11,FALSE)),"")</f>
        <v/>
      </c>
      <c r="G135" s="101" t="str">
        <f>IFERROR(IF(VLOOKUP($A135,'Annex 2 Designated EHV charges'!$D:$P,12,FALSE)=0,"",VLOOKUP($A135,'Annex 2 Designated EHV charges'!$D:$P,12,FALSE)),"")</f>
        <v/>
      </c>
      <c r="H135" s="101" t="str">
        <f>IFERROR(IF(VLOOKUP($A135,'Annex 2 Designated EHV charges'!$D:$P,13,FALSE)=0,"",VLOOKUP($A135,'Annex 2 Designated EHV charges'!$D:$P,13,FALSE)),"")</f>
        <v/>
      </c>
    </row>
    <row r="136" spans="1:8" ht="12.75" customHeight="1" x14ac:dyDescent="0.2">
      <c r="A136" s="98" t="str">
        <f t="array" ref="A136">IFERROR(INDEX('Annex 2 Designated EHV charges'!$D$11:$D$58, MATCH(0, IF(ISBLANK('Annex 2 Designated EHV charges'!$D$11:$D$58),1, COUNTIF(A$4:$A135, 'Annex 2 Designated EHV charges'!$D$11:$D$58)), 0)),"")</f>
        <v/>
      </c>
      <c r="B136" s="97" t="str">
        <f>IF($A136="","",VLOOKUP($A136,'Annex 2 Designated EHV charges'!$D:$O,2,0))</f>
        <v/>
      </c>
      <c r="C136" s="98" t="str">
        <f>IF($A136="","",VLOOKUP($A136,'Annex 2 Designated EHV charges'!$D:$O,3,0))</f>
        <v/>
      </c>
      <c r="D136" s="97" t="str">
        <f>IF($A136="","",VLOOKUP($A136,'Annex 2 Designated EHV charges'!$D:$O,4,0))</f>
        <v/>
      </c>
      <c r="E136" s="99" t="str">
        <f>IFERROR(IF(VLOOKUP($A136,'Annex 2 Designated EHV charges'!$D:$P,10,FALSE)=0,"",VLOOKUP($A136,'Annex 2 Designated EHV charges'!$D:$P,10,FALSE)),"")</f>
        <v/>
      </c>
      <c r="F136" s="100" t="str">
        <f>IFERROR(IF(VLOOKUP($A136,'Annex 2 Designated EHV charges'!$D:$P,11,FALSE)=0,"",VLOOKUP($A136,'Annex 2 Designated EHV charges'!$D:$P,11,FALSE)),"")</f>
        <v/>
      </c>
      <c r="G136" s="101" t="str">
        <f>IFERROR(IF(VLOOKUP($A136,'Annex 2 Designated EHV charges'!$D:$P,12,FALSE)=0,"",VLOOKUP($A136,'Annex 2 Designated EHV charges'!$D:$P,12,FALSE)),"")</f>
        <v/>
      </c>
      <c r="H136" s="101" t="str">
        <f>IFERROR(IF(VLOOKUP($A136,'Annex 2 Designated EHV charges'!$D:$P,13,FALSE)=0,"",VLOOKUP($A136,'Annex 2 Designated EHV charges'!$D:$P,13,FALSE)),"")</f>
        <v/>
      </c>
    </row>
    <row r="137" spans="1:8" ht="12.75" customHeight="1" x14ac:dyDescent="0.2">
      <c r="A137" s="98" t="str">
        <f t="array" ref="A137">IFERROR(INDEX('Annex 2 Designated EHV charges'!$D$11:$D$58, MATCH(0, IF(ISBLANK('Annex 2 Designated EHV charges'!$D$11:$D$58),1, COUNTIF(A$4:$A136, 'Annex 2 Designated EHV charges'!$D$11:$D$58)), 0)),"")</f>
        <v/>
      </c>
      <c r="B137" s="97" t="str">
        <f>IF($A137="","",VLOOKUP($A137,'Annex 2 Designated EHV charges'!$D:$O,2,0))</f>
        <v/>
      </c>
      <c r="C137" s="98" t="str">
        <f>IF($A137="","",VLOOKUP($A137,'Annex 2 Designated EHV charges'!$D:$O,3,0))</f>
        <v/>
      </c>
      <c r="D137" s="97" t="str">
        <f>IF($A137="","",VLOOKUP($A137,'Annex 2 Designated EHV charges'!$D:$O,4,0))</f>
        <v/>
      </c>
      <c r="E137" s="99" t="str">
        <f>IFERROR(IF(VLOOKUP($A137,'Annex 2 Designated EHV charges'!$D:$P,10,FALSE)=0,"",VLOOKUP($A137,'Annex 2 Designated EHV charges'!$D:$P,10,FALSE)),"")</f>
        <v/>
      </c>
      <c r="F137" s="100" t="str">
        <f>IFERROR(IF(VLOOKUP($A137,'Annex 2 Designated EHV charges'!$D:$P,11,FALSE)=0,"",VLOOKUP($A137,'Annex 2 Designated EHV charges'!$D:$P,11,FALSE)),"")</f>
        <v/>
      </c>
      <c r="G137" s="101" t="str">
        <f>IFERROR(IF(VLOOKUP($A137,'Annex 2 Designated EHV charges'!$D:$P,12,FALSE)=0,"",VLOOKUP($A137,'Annex 2 Designated EHV charges'!$D:$P,12,FALSE)),"")</f>
        <v/>
      </c>
      <c r="H137" s="101" t="str">
        <f>IFERROR(IF(VLOOKUP($A137,'Annex 2 Designated EHV charges'!$D:$P,13,FALSE)=0,"",VLOOKUP($A137,'Annex 2 Designated EHV charges'!$D:$P,13,FALSE)),"")</f>
        <v/>
      </c>
    </row>
    <row r="138" spans="1:8" ht="12.75" customHeight="1" x14ac:dyDescent="0.2">
      <c r="A138" s="98" t="str">
        <f t="array" ref="A138">IFERROR(INDEX('Annex 2 Designated EHV charges'!$D$11:$D$58, MATCH(0, IF(ISBLANK('Annex 2 Designated EHV charges'!$D$11:$D$58),1, COUNTIF(A$4:$A137, 'Annex 2 Designated EHV charges'!$D$11:$D$58)), 0)),"")</f>
        <v/>
      </c>
      <c r="B138" s="97" t="str">
        <f>IF($A138="","",VLOOKUP($A138,'Annex 2 Designated EHV charges'!$D:$O,2,0))</f>
        <v/>
      </c>
      <c r="C138" s="98" t="str">
        <f>IF($A138="","",VLOOKUP($A138,'Annex 2 Designated EHV charges'!$D:$O,3,0))</f>
        <v/>
      </c>
      <c r="D138" s="97" t="str">
        <f>IF($A138="","",VLOOKUP($A138,'Annex 2 Designated EHV charges'!$D:$O,4,0))</f>
        <v/>
      </c>
      <c r="E138" s="99" t="str">
        <f>IFERROR(IF(VLOOKUP($A138,'Annex 2 Designated EHV charges'!$D:$P,10,FALSE)=0,"",VLOOKUP($A138,'Annex 2 Designated EHV charges'!$D:$P,10,FALSE)),"")</f>
        <v/>
      </c>
      <c r="F138" s="100" t="str">
        <f>IFERROR(IF(VLOOKUP($A138,'Annex 2 Designated EHV charges'!$D:$P,11,FALSE)=0,"",VLOOKUP($A138,'Annex 2 Designated EHV charges'!$D:$P,11,FALSE)),"")</f>
        <v/>
      </c>
      <c r="G138" s="101" t="str">
        <f>IFERROR(IF(VLOOKUP($A138,'Annex 2 Designated EHV charges'!$D:$P,12,FALSE)=0,"",VLOOKUP($A138,'Annex 2 Designated EHV charges'!$D:$P,12,FALSE)),"")</f>
        <v/>
      </c>
      <c r="H138" s="101" t="str">
        <f>IFERROR(IF(VLOOKUP($A138,'Annex 2 Designated EHV charges'!$D:$P,13,FALSE)=0,"",VLOOKUP($A138,'Annex 2 Designated EHV charges'!$D:$P,13,FALSE)),"")</f>
        <v/>
      </c>
    </row>
    <row r="139" spans="1:8" ht="12.75" customHeight="1" x14ac:dyDescent="0.2">
      <c r="A139" s="98" t="str">
        <f t="array" ref="A139">IFERROR(INDEX('Annex 2 Designated EHV charges'!$D$11:$D$58, MATCH(0, IF(ISBLANK('Annex 2 Designated EHV charges'!$D$11:$D$58),1, COUNTIF(A$4:$A138, 'Annex 2 Designated EHV charges'!$D$11:$D$58)), 0)),"")</f>
        <v/>
      </c>
      <c r="B139" s="97" t="str">
        <f>IF($A139="","",VLOOKUP($A139,'Annex 2 Designated EHV charges'!$D:$O,2,0))</f>
        <v/>
      </c>
      <c r="C139" s="98" t="str">
        <f>IF($A139="","",VLOOKUP($A139,'Annex 2 Designated EHV charges'!$D:$O,3,0))</f>
        <v/>
      </c>
      <c r="D139" s="97" t="str">
        <f>IF($A139="","",VLOOKUP($A139,'Annex 2 Designated EHV charges'!$D:$O,4,0))</f>
        <v/>
      </c>
      <c r="E139" s="99" t="str">
        <f>IFERROR(IF(VLOOKUP($A139,'Annex 2 Designated EHV charges'!$D:$P,10,FALSE)=0,"",VLOOKUP($A139,'Annex 2 Designated EHV charges'!$D:$P,10,FALSE)),"")</f>
        <v/>
      </c>
      <c r="F139" s="100" t="str">
        <f>IFERROR(IF(VLOOKUP($A139,'Annex 2 Designated EHV charges'!$D:$P,11,FALSE)=0,"",VLOOKUP($A139,'Annex 2 Designated EHV charges'!$D:$P,11,FALSE)),"")</f>
        <v/>
      </c>
      <c r="G139" s="101" t="str">
        <f>IFERROR(IF(VLOOKUP($A139,'Annex 2 Designated EHV charges'!$D:$P,12,FALSE)=0,"",VLOOKUP($A139,'Annex 2 Designated EHV charges'!$D:$P,12,FALSE)),"")</f>
        <v/>
      </c>
      <c r="H139" s="101" t="str">
        <f>IFERROR(IF(VLOOKUP($A139,'Annex 2 Designated EHV charges'!$D:$P,13,FALSE)=0,"",VLOOKUP($A139,'Annex 2 Designated EHV charges'!$D:$P,13,FALSE)),"")</f>
        <v/>
      </c>
    </row>
    <row r="140" spans="1:8" ht="12.75" customHeight="1" x14ac:dyDescent="0.2">
      <c r="A140" s="98" t="str">
        <f t="array" ref="A140">IFERROR(INDEX('Annex 2 Designated EHV charges'!$D$11:$D$58, MATCH(0, IF(ISBLANK('Annex 2 Designated EHV charges'!$D$11:$D$58),1, COUNTIF(A$4:$A139, 'Annex 2 Designated EHV charges'!$D$11:$D$58)), 0)),"")</f>
        <v/>
      </c>
      <c r="B140" s="97" t="str">
        <f>IF($A140="","",VLOOKUP($A140,'Annex 2 Designated EHV charges'!$D:$O,2,0))</f>
        <v/>
      </c>
      <c r="C140" s="98" t="str">
        <f>IF($A140="","",VLOOKUP($A140,'Annex 2 Designated EHV charges'!$D:$O,3,0))</f>
        <v/>
      </c>
      <c r="D140" s="97" t="str">
        <f>IF($A140="","",VLOOKUP($A140,'Annex 2 Designated EHV charges'!$D:$O,4,0))</f>
        <v/>
      </c>
      <c r="E140" s="99" t="str">
        <f>IFERROR(IF(VLOOKUP($A140,'Annex 2 Designated EHV charges'!$D:$P,10,FALSE)=0,"",VLOOKUP($A140,'Annex 2 Designated EHV charges'!$D:$P,10,FALSE)),"")</f>
        <v/>
      </c>
      <c r="F140" s="100" t="str">
        <f>IFERROR(IF(VLOOKUP($A140,'Annex 2 Designated EHV charges'!$D:$P,11,FALSE)=0,"",VLOOKUP($A140,'Annex 2 Designated EHV charges'!$D:$P,11,FALSE)),"")</f>
        <v/>
      </c>
      <c r="G140" s="101" t="str">
        <f>IFERROR(IF(VLOOKUP($A140,'Annex 2 Designated EHV charges'!$D:$P,12,FALSE)=0,"",VLOOKUP($A140,'Annex 2 Designated EHV charges'!$D:$P,12,FALSE)),"")</f>
        <v/>
      </c>
      <c r="H140" s="101" t="str">
        <f>IFERROR(IF(VLOOKUP($A140,'Annex 2 Designated EHV charges'!$D:$P,13,FALSE)=0,"",VLOOKUP($A140,'Annex 2 Designated EHV charges'!$D:$P,13,FALSE)),"")</f>
        <v/>
      </c>
    </row>
    <row r="141" spans="1:8" ht="12.75" customHeight="1" x14ac:dyDescent="0.2">
      <c r="A141" s="98" t="str">
        <f t="array" ref="A141">IFERROR(INDEX('Annex 2 Designated EHV charges'!$D$11:$D$58, MATCH(0, IF(ISBLANK('Annex 2 Designated EHV charges'!$D$11:$D$58),1, COUNTIF(A$4:$A140, 'Annex 2 Designated EHV charges'!$D$11:$D$58)), 0)),"")</f>
        <v/>
      </c>
      <c r="B141" s="97" t="str">
        <f>IF($A141="","",VLOOKUP($A141,'Annex 2 Designated EHV charges'!$D:$O,2,0))</f>
        <v/>
      </c>
      <c r="C141" s="98" t="str">
        <f>IF($A141="","",VLOOKUP($A141,'Annex 2 Designated EHV charges'!$D:$O,3,0))</f>
        <v/>
      </c>
      <c r="D141" s="97" t="str">
        <f>IF($A141="","",VLOOKUP($A141,'Annex 2 Designated EHV charges'!$D:$O,4,0))</f>
        <v/>
      </c>
      <c r="E141" s="99" t="str">
        <f>IFERROR(IF(VLOOKUP($A141,'Annex 2 Designated EHV charges'!$D:$P,10,FALSE)=0,"",VLOOKUP($A141,'Annex 2 Designated EHV charges'!$D:$P,10,FALSE)),"")</f>
        <v/>
      </c>
      <c r="F141" s="100" t="str">
        <f>IFERROR(IF(VLOOKUP($A141,'Annex 2 Designated EHV charges'!$D:$P,11,FALSE)=0,"",VLOOKUP($A141,'Annex 2 Designated EHV charges'!$D:$P,11,FALSE)),"")</f>
        <v/>
      </c>
      <c r="G141" s="101" t="str">
        <f>IFERROR(IF(VLOOKUP($A141,'Annex 2 Designated EHV charges'!$D:$P,12,FALSE)=0,"",VLOOKUP($A141,'Annex 2 Designated EHV charges'!$D:$P,12,FALSE)),"")</f>
        <v/>
      </c>
      <c r="H141" s="101" t="str">
        <f>IFERROR(IF(VLOOKUP($A141,'Annex 2 Designated EHV charges'!$D:$P,13,FALSE)=0,"",VLOOKUP($A141,'Annex 2 Designated EHV charges'!$D:$P,13,FALSE)),"")</f>
        <v/>
      </c>
    </row>
    <row r="142" spans="1:8" ht="12.75" customHeight="1" x14ac:dyDescent="0.2">
      <c r="A142" s="98" t="str">
        <f t="array" ref="A142">IFERROR(INDEX('Annex 2 Designated EHV charges'!$D$11:$D$58, MATCH(0, IF(ISBLANK('Annex 2 Designated EHV charges'!$D$11:$D$58),1, COUNTIF(A$4:$A141, 'Annex 2 Designated EHV charges'!$D$11:$D$58)), 0)),"")</f>
        <v/>
      </c>
      <c r="B142" s="97" t="str">
        <f>IF($A142="","",VLOOKUP($A142,'Annex 2 Designated EHV charges'!$D:$O,2,0))</f>
        <v/>
      </c>
      <c r="C142" s="98" t="str">
        <f>IF($A142="","",VLOOKUP($A142,'Annex 2 Designated EHV charges'!$D:$O,3,0))</f>
        <v/>
      </c>
      <c r="D142" s="97" t="str">
        <f>IF($A142="","",VLOOKUP($A142,'Annex 2 Designated EHV charges'!$D:$O,4,0))</f>
        <v/>
      </c>
      <c r="E142" s="99" t="str">
        <f>IFERROR(IF(VLOOKUP($A142,'Annex 2 Designated EHV charges'!$D:$P,10,FALSE)=0,"",VLOOKUP($A142,'Annex 2 Designated EHV charges'!$D:$P,10,FALSE)),"")</f>
        <v/>
      </c>
      <c r="F142" s="100" t="str">
        <f>IFERROR(IF(VLOOKUP($A142,'Annex 2 Designated EHV charges'!$D:$P,11,FALSE)=0,"",VLOOKUP($A142,'Annex 2 Designated EHV charges'!$D:$P,11,FALSE)),"")</f>
        <v/>
      </c>
      <c r="G142" s="101" t="str">
        <f>IFERROR(IF(VLOOKUP($A142,'Annex 2 Designated EHV charges'!$D:$P,12,FALSE)=0,"",VLOOKUP($A142,'Annex 2 Designated EHV charges'!$D:$P,12,FALSE)),"")</f>
        <v/>
      </c>
      <c r="H142" s="101" t="str">
        <f>IFERROR(IF(VLOOKUP($A142,'Annex 2 Designated EHV charges'!$D:$P,13,FALSE)=0,"",VLOOKUP($A142,'Annex 2 Designated EHV charges'!$D:$P,13,FALSE)),"")</f>
        <v/>
      </c>
    </row>
    <row r="143" spans="1:8" ht="12.75" customHeight="1" x14ac:dyDescent="0.2">
      <c r="A143" s="98" t="str">
        <f t="array" ref="A143">IFERROR(INDEX('Annex 2 Designated EHV charges'!$D$11:$D$58, MATCH(0, IF(ISBLANK('Annex 2 Designated EHV charges'!$D$11:$D$58),1, COUNTIF(A$4:$A142, 'Annex 2 Designated EHV charges'!$D$11:$D$58)), 0)),"")</f>
        <v/>
      </c>
      <c r="B143" s="97" t="str">
        <f>IF($A143="","",VLOOKUP($A143,'Annex 2 Designated EHV charges'!$D:$O,2,0))</f>
        <v/>
      </c>
      <c r="C143" s="98" t="str">
        <f>IF($A143="","",VLOOKUP($A143,'Annex 2 Designated EHV charges'!$D:$O,3,0))</f>
        <v/>
      </c>
      <c r="D143" s="97" t="str">
        <f>IF($A143="","",VLOOKUP($A143,'Annex 2 Designated EHV charges'!$D:$O,4,0))</f>
        <v/>
      </c>
      <c r="E143" s="99" t="str">
        <f>IFERROR(IF(VLOOKUP($A143,'Annex 2 Designated EHV charges'!$D:$P,10,FALSE)=0,"",VLOOKUP($A143,'Annex 2 Designated EHV charges'!$D:$P,10,FALSE)),"")</f>
        <v/>
      </c>
      <c r="F143" s="100" t="str">
        <f>IFERROR(IF(VLOOKUP($A143,'Annex 2 Designated EHV charges'!$D:$P,11,FALSE)=0,"",VLOOKUP($A143,'Annex 2 Designated EHV charges'!$D:$P,11,FALSE)),"")</f>
        <v/>
      </c>
      <c r="G143" s="101" t="str">
        <f>IFERROR(IF(VLOOKUP($A143,'Annex 2 Designated EHV charges'!$D:$P,12,FALSE)=0,"",VLOOKUP($A143,'Annex 2 Designated EHV charges'!$D:$P,12,FALSE)),"")</f>
        <v/>
      </c>
      <c r="H143" s="101" t="str">
        <f>IFERROR(IF(VLOOKUP($A143,'Annex 2 Designated EHV charges'!$D:$P,13,FALSE)=0,"",VLOOKUP($A143,'Annex 2 Designated EHV charges'!$D:$P,13,FALSE)),"")</f>
        <v/>
      </c>
    </row>
    <row r="144" spans="1:8" ht="12.75" customHeight="1" x14ac:dyDescent="0.2">
      <c r="A144" s="98" t="str">
        <f t="array" ref="A144">IFERROR(INDEX('Annex 2 Designated EHV charges'!$D$11:$D$58, MATCH(0, IF(ISBLANK('Annex 2 Designated EHV charges'!$D$11:$D$58),1, COUNTIF(A$4:$A143, 'Annex 2 Designated EHV charges'!$D$11:$D$58)), 0)),"")</f>
        <v/>
      </c>
      <c r="B144" s="97" t="str">
        <f>IF($A144="","",VLOOKUP($A144,'Annex 2 Designated EHV charges'!$D:$O,2,0))</f>
        <v/>
      </c>
      <c r="C144" s="98" t="str">
        <f>IF($A144="","",VLOOKUP($A144,'Annex 2 Designated EHV charges'!$D:$O,3,0))</f>
        <v/>
      </c>
      <c r="D144" s="97" t="str">
        <f>IF($A144="","",VLOOKUP($A144,'Annex 2 Designated EHV charges'!$D:$O,4,0))</f>
        <v/>
      </c>
      <c r="E144" s="99" t="str">
        <f>IFERROR(IF(VLOOKUP($A144,'Annex 2 Designated EHV charges'!$D:$P,10,FALSE)=0,"",VLOOKUP($A144,'Annex 2 Designated EHV charges'!$D:$P,10,FALSE)),"")</f>
        <v/>
      </c>
      <c r="F144" s="100" t="str">
        <f>IFERROR(IF(VLOOKUP($A144,'Annex 2 Designated EHV charges'!$D:$P,11,FALSE)=0,"",VLOOKUP($A144,'Annex 2 Designated EHV charges'!$D:$P,11,FALSE)),"")</f>
        <v/>
      </c>
      <c r="G144" s="101" t="str">
        <f>IFERROR(IF(VLOOKUP($A144,'Annex 2 Designated EHV charges'!$D:$P,12,FALSE)=0,"",VLOOKUP($A144,'Annex 2 Designated EHV charges'!$D:$P,12,FALSE)),"")</f>
        <v/>
      </c>
      <c r="H144" s="101" t="str">
        <f>IFERROR(IF(VLOOKUP($A144,'Annex 2 Designated EHV charges'!$D:$P,13,FALSE)=0,"",VLOOKUP($A144,'Annex 2 Designated EHV charges'!$D:$P,13,FALSE)),"")</f>
        <v/>
      </c>
    </row>
    <row r="145" spans="1:8" ht="12.75" customHeight="1" x14ac:dyDescent="0.2">
      <c r="A145" s="98" t="str">
        <f t="array" ref="A145">IFERROR(INDEX('Annex 2 Designated EHV charges'!$D$11:$D$58, MATCH(0, IF(ISBLANK('Annex 2 Designated EHV charges'!$D$11:$D$58),1, COUNTIF(A$4:$A144, 'Annex 2 Designated EHV charges'!$D$11:$D$58)), 0)),"")</f>
        <v/>
      </c>
      <c r="B145" s="97" t="str">
        <f>IF($A145="","",VLOOKUP($A145,'Annex 2 Designated EHV charges'!$D:$O,2,0))</f>
        <v/>
      </c>
      <c r="C145" s="98" t="str">
        <f>IF($A145="","",VLOOKUP($A145,'Annex 2 Designated EHV charges'!$D:$O,3,0))</f>
        <v/>
      </c>
      <c r="D145" s="97" t="str">
        <f>IF($A145="","",VLOOKUP($A145,'Annex 2 Designated EHV charges'!$D:$O,4,0))</f>
        <v/>
      </c>
      <c r="E145" s="99" t="str">
        <f>IFERROR(IF(VLOOKUP($A145,'Annex 2 Designated EHV charges'!$D:$P,10,FALSE)=0,"",VLOOKUP($A145,'Annex 2 Designated EHV charges'!$D:$P,10,FALSE)),"")</f>
        <v/>
      </c>
      <c r="F145" s="100" t="str">
        <f>IFERROR(IF(VLOOKUP($A145,'Annex 2 Designated EHV charges'!$D:$P,11,FALSE)=0,"",VLOOKUP($A145,'Annex 2 Designated EHV charges'!$D:$P,11,FALSE)),"")</f>
        <v/>
      </c>
      <c r="G145" s="101" t="str">
        <f>IFERROR(IF(VLOOKUP($A145,'Annex 2 Designated EHV charges'!$D:$P,12,FALSE)=0,"",VLOOKUP($A145,'Annex 2 Designated EHV charges'!$D:$P,12,FALSE)),"")</f>
        <v/>
      </c>
      <c r="H145" s="101" t="str">
        <f>IFERROR(IF(VLOOKUP($A145,'Annex 2 Designated EHV charges'!$D:$P,13,FALSE)=0,"",VLOOKUP($A145,'Annex 2 Designated EHV charges'!$D:$P,13,FALSE)),"")</f>
        <v/>
      </c>
    </row>
    <row r="146" spans="1:8" ht="12.75" customHeight="1" x14ac:dyDescent="0.2">
      <c r="A146" s="98" t="str">
        <f t="array" ref="A146">IFERROR(INDEX('Annex 2 Designated EHV charges'!$D$11:$D$58, MATCH(0, IF(ISBLANK('Annex 2 Designated EHV charges'!$D$11:$D$58),1, COUNTIF(A$4:$A145, 'Annex 2 Designated EHV charges'!$D$11:$D$58)), 0)),"")</f>
        <v/>
      </c>
      <c r="B146" s="97" t="str">
        <f>IF($A146="","",VLOOKUP($A146,'Annex 2 Designated EHV charges'!$D:$O,2,0))</f>
        <v/>
      </c>
      <c r="C146" s="98" t="str">
        <f>IF($A146="","",VLOOKUP($A146,'Annex 2 Designated EHV charges'!$D:$O,3,0))</f>
        <v/>
      </c>
      <c r="D146" s="97" t="str">
        <f>IF($A146="","",VLOOKUP($A146,'Annex 2 Designated EHV charges'!$D:$O,4,0))</f>
        <v/>
      </c>
      <c r="E146" s="99" t="str">
        <f>IFERROR(IF(VLOOKUP($A146,'Annex 2 Designated EHV charges'!$D:$P,10,FALSE)=0,"",VLOOKUP($A146,'Annex 2 Designated EHV charges'!$D:$P,10,FALSE)),"")</f>
        <v/>
      </c>
      <c r="F146" s="100" t="str">
        <f>IFERROR(IF(VLOOKUP($A146,'Annex 2 Designated EHV charges'!$D:$P,11,FALSE)=0,"",VLOOKUP($A146,'Annex 2 Designated EHV charges'!$D:$P,11,FALSE)),"")</f>
        <v/>
      </c>
      <c r="G146" s="101" t="str">
        <f>IFERROR(IF(VLOOKUP($A146,'Annex 2 Designated EHV charges'!$D:$P,12,FALSE)=0,"",VLOOKUP($A146,'Annex 2 Designated EHV charges'!$D:$P,12,FALSE)),"")</f>
        <v/>
      </c>
      <c r="H146" s="101" t="str">
        <f>IFERROR(IF(VLOOKUP($A146,'Annex 2 Designated EHV charges'!$D:$P,13,FALSE)=0,"",VLOOKUP($A146,'Annex 2 Designated EHV charges'!$D:$P,13,FALSE)),"")</f>
        <v/>
      </c>
    </row>
    <row r="147" spans="1:8" ht="12.75" customHeight="1" x14ac:dyDescent="0.2">
      <c r="A147" s="98" t="str">
        <f t="array" ref="A147">IFERROR(INDEX('Annex 2 Designated EHV charges'!$D$11:$D$58, MATCH(0, IF(ISBLANK('Annex 2 Designated EHV charges'!$D$11:$D$58),1, COUNTIF(A$4:$A146, 'Annex 2 Designated EHV charges'!$D$11:$D$58)), 0)),"")</f>
        <v/>
      </c>
      <c r="B147" s="97" t="str">
        <f>IF($A147="","",VLOOKUP($A147,'Annex 2 Designated EHV charges'!$D:$O,2,0))</f>
        <v/>
      </c>
      <c r="C147" s="98" t="str">
        <f>IF($A147="","",VLOOKUP($A147,'Annex 2 Designated EHV charges'!$D:$O,3,0))</f>
        <v/>
      </c>
      <c r="D147" s="97" t="str">
        <f>IF($A147="","",VLOOKUP($A147,'Annex 2 Designated EHV charges'!$D:$O,4,0))</f>
        <v/>
      </c>
      <c r="E147" s="99" t="str">
        <f>IFERROR(IF(VLOOKUP($A147,'Annex 2 Designated EHV charges'!$D:$P,10,FALSE)=0,"",VLOOKUP($A147,'Annex 2 Designated EHV charges'!$D:$P,10,FALSE)),"")</f>
        <v/>
      </c>
      <c r="F147" s="100" t="str">
        <f>IFERROR(IF(VLOOKUP($A147,'Annex 2 Designated EHV charges'!$D:$P,11,FALSE)=0,"",VLOOKUP($A147,'Annex 2 Designated EHV charges'!$D:$P,11,FALSE)),"")</f>
        <v/>
      </c>
      <c r="G147" s="101" t="str">
        <f>IFERROR(IF(VLOOKUP($A147,'Annex 2 Designated EHV charges'!$D:$P,12,FALSE)=0,"",VLOOKUP($A147,'Annex 2 Designated EHV charges'!$D:$P,12,FALSE)),"")</f>
        <v/>
      </c>
      <c r="H147" s="101" t="str">
        <f>IFERROR(IF(VLOOKUP($A147,'Annex 2 Designated EHV charges'!$D:$P,13,FALSE)=0,"",VLOOKUP($A147,'Annex 2 Designated EHV charges'!$D:$P,13,FALSE)),"")</f>
        <v/>
      </c>
    </row>
    <row r="148" spans="1:8" ht="12.75" customHeight="1" x14ac:dyDescent="0.2">
      <c r="A148" s="98" t="str">
        <f t="array" ref="A148">IFERROR(INDEX('Annex 2 Designated EHV charges'!$D$11:$D$58, MATCH(0, IF(ISBLANK('Annex 2 Designated EHV charges'!$D$11:$D$58),1, COUNTIF(A$4:$A147, 'Annex 2 Designated EHV charges'!$D$11:$D$58)), 0)),"")</f>
        <v/>
      </c>
      <c r="B148" s="97" t="str">
        <f>IF($A148="","",VLOOKUP($A148,'Annex 2 Designated EHV charges'!$D:$O,2,0))</f>
        <v/>
      </c>
      <c r="C148" s="98" t="str">
        <f>IF($A148="","",VLOOKUP($A148,'Annex 2 Designated EHV charges'!$D:$O,3,0))</f>
        <v/>
      </c>
      <c r="D148" s="97" t="str">
        <f>IF($A148="","",VLOOKUP($A148,'Annex 2 Designated EHV charges'!$D:$O,4,0))</f>
        <v/>
      </c>
      <c r="E148" s="99" t="str">
        <f>IFERROR(IF(VLOOKUP($A148,'Annex 2 Designated EHV charges'!$D:$P,10,FALSE)=0,"",VLOOKUP($A148,'Annex 2 Designated EHV charges'!$D:$P,10,FALSE)),"")</f>
        <v/>
      </c>
      <c r="F148" s="100" t="str">
        <f>IFERROR(IF(VLOOKUP($A148,'Annex 2 Designated EHV charges'!$D:$P,11,FALSE)=0,"",VLOOKUP($A148,'Annex 2 Designated EHV charges'!$D:$P,11,FALSE)),"")</f>
        <v/>
      </c>
      <c r="G148" s="101" t="str">
        <f>IFERROR(IF(VLOOKUP($A148,'Annex 2 Designated EHV charges'!$D:$P,12,FALSE)=0,"",VLOOKUP($A148,'Annex 2 Designated EHV charges'!$D:$P,12,FALSE)),"")</f>
        <v/>
      </c>
      <c r="H148" s="101" t="str">
        <f>IFERROR(IF(VLOOKUP($A148,'Annex 2 Designated EHV charges'!$D:$P,13,FALSE)=0,"",VLOOKUP($A148,'Annex 2 Designated EHV charges'!$D:$P,13,FALSE)),"")</f>
        <v/>
      </c>
    </row>
    <row r="149" spans="1:8" ht="12.75" customHeight="1" x14ac:dyDescent="0.2">
      <c r="A149" s="98" t="str">
        <f t="array" ref="A149">IFERROR(INDEX('Annex 2 Designated EHV charges'!$D$11:$D$58, MATCH(0, IF(ISBLANK('Annex 2 Designated EHV charges'!$D$11:$D$58),1, COUNTIF(A$4:$A148, 'Annex 2 Designated EHV charges'!$D$11:$D$58)), 0)),"")</f>
        <v/>
      </c>
      <c r="B149" s="97" t="str">
        <f>IF($A149="","",VLOOKUP($A149,'Annex 2 Designated EHV charges'!$D:$O,2,0))</f>
        <v/>
      </c>
      <c r="C149" s="98" t="str">
        <f>IF($A149="","",VLOOKUP($A149,'Annex 2 Designated EHV charges'!$D:$O,3,0))</f>
        <v/>
      </c>
      <c r="D149" s="97" t="str">
        <f>IF($A149="","",VLOOKUP($A149,'Annex 2 Designated EHV charges'!$D:$O,4,0))</f>
        <v/>
      </c>
      <c r="E149" s="99" t="str">
        <f>IFERROR(IF(VLOOKUP($A149,'Annex 2 Designated EHV charges'!$D:$P,10,FALSE)=0,"",VLOOKUP($A149,'Annex 2 Designated EHV charges'!$D:$P,10,FALSE)),"")</f>
        <v/>
      </c>
      <c r="F149" s="100" t="str">
        <f>IFERROR(IF(VLOOKUP($A149,'Annex 2 Designated EHV charges'!$D:$P,11,FALSE)=0,"",VLOOKUP($A149,'Annex 2 Designated EHV charges'!$D:$P,11,FALSE)),"")</f>
        <v/>
      </c>
      <c r="G149" s="101" t="str">
        <f>IFERROR(IF(VLOOKUP($A149,'Annex 2 Designated EHV charges'!$D:$P,12,FALSE)=0,"",VLOOKUP($A149,'Annex 2 Designated EHV charges'!$D:$P,12,FALSE)),"")</f>
        <v/>
      </c>
      <c r="H149" s="101" t="str">
        <f>IFERROR(IF(VLOOKUP($A149,'Annex 2 Designated EHV charges'!$D:$P,13,FALSE)=0,"",VLOOKUP($A149,'Annex 2 Designated EHV charges'!$D:$P,13,FALSE)),"")</f>
        <v/>
      </c>
    </row>
    <row r="150" spans="1:8" ht="12.75" customHeight="1" x14ac:dyDescent="0.2">
      <c r="A150" s="98" t="str">
        <f t="array" ref="A150">IFERROR(INDEX('Annex 2 Designated EHV charges'!$D$11:$D$58, MATCH(0, IF(ISBLANK('Annex 2 Designated EHV charges'!$D$11:$D$58),1, COUNTIF(A$4:$A149, 'Annex 2 Designated EHV charges'!$D$11:$D$58)), 0)),"")</f>
        <v/>
      </c>
      <c r="B150" s="97" t="str">
        <f>IF($A150="","",VLOOKUP($A150,'Annex 2 Designated EHV charges'!$D:$O,2,0))</f>
        <v/>
      </c>
      <c r="C150" s="98" t="str">
        <f>IF($A150="","",VLOOKUP($A150,'Annex 2 Designated EHV charges'!$D:$O,3,0))</f>
        <v/>
      </c>
      <c r="D150" s="97" t="str">
        <f>IF($A150="","",VLOOKUP($A150,'Annex 2 Designated EHV charges'!$D:$O,4,0))</f>
        <v/>
      </c>
      <c r="E150" s="99" t="str">
        <f>IFERROR(IF(VLOOKUP($A150,'Annex 2 Designated EHV charges'!$D:$P,10,FALSE)=0,"",VLOOKUP($A150,'Annex 2 Designated EHV charges'!$D:$P,10,FALSE)),"")</f>
        <v/>
      </c>
      <c r="F150" s="100" t="str">
        <f>IFERROR(IF(VLOOKUP($A150,'Annex 2 Designated EHV charges'!$D:$P,11,FALSE)=0,"",VLOOKUP($A150,'Annex 2 Designated EHV charges'!$D:$P,11,FALSE)),"")</f>
        <v/>
      </c>
      <c r="G150" s="101" t="str">
        <f>IFERROR(IF(VLOOKUP($A150,'Annex 2 Designated EHV charges'!$D:$P,12,FALSE)=0,"",VLOOKUP($A150,'Annex 2 Designated EHV charges'!$D:$P,12,FALSE)),"")</f>
        <v/>
      </c>
      <c r="H150" s="101" t="str">
        <f>IFERROR(IF(VLOOKUP($A150,'Annex 2 Designated EHV charges'!$D:$P,13,FALSE)=0,"",VLOOKUP($A150,'Annex 2 Designated EHV charges'!$D:$P,13,FALSE)),"")</f>
        <v/>
      </c>
    </row>
    <row r="151" spans="1:8" ht="12.75" customHeight="1" x14ac:dyDescent="0.2">
      <c r="A151" s="98" t="str">
        <f t="array" ref="A151">IFERROR(INDEX('Annex 2 Designated EHV charges'!$D$11:$D$58, MATCH(0, IF(ISBLANK('Annex 2 Designated EHV charges'!$D$11:$D$58),1, COUNTIF(A$4:$A150, 'Annex 2 Designated EHV charges'!$D$11:$D$58)), 0)),"")</f>
        <v/>
      </c>
      <c r="B151" s="97" t="str">
        <f>IF($A151="","",VLOOKUP($A151,'Annex 2 Designated EHV charges'!$D:$O,2,0))</f>
        <v/>
      </c>
      <c r="C151" s="98" t="str">
        <f>IF($A151="","",VLOOKUP($A151,'Annex 2 Designated EHV charges'!$D:$O,3,0))</f>
        <v/>
      </c>
      <c r="D151" s="97" t="str">
        <f>IF($A151="","",VLOOKUP($A151,'Annex 2 Designated EHV charges'!$D:$O,4,0))</f>
        <v/>
      </c>
      <c r="E151" s="99" t="str">
        <f>IFERROR(IF(VLOOKUP($A151,'Annex 2 Designated EHV charges'!$D:$P,10,FALSE)=0,"",VLOOKUP($A151,'Annex 2 Designated EHV charges'!$D:$P,10,FALSE)),"")</f>
        <v/>
      </c>
      <c r="F151" s="100" t="str">
        <f>IFERROR(IF(VLOOKUP($A151,'Annex 2 Designated EHV charges'!$D:$P,11,FALSE)=0,"",VLOOKUP($A151,'Annex 2 Designated EHV charges'!$D:$P,11,FALSE)),"")</f>
        <v/>
      </c>
      <c r="G151" s="101" t="str">
        <f>IFERROR(IF(VLOOKUP($A151,'Annex 2 Designated EHV charges'!$D:$P,12,FALSE)=0,"",VLOOKUP($A151,'Annex 2 Designated EHV charges'!$D:$P,12,FALSE)),"")</f>
        <v/>
      </c>
      <c r="H151" s="101" t="str">
        <f>IFERROR(IF(VLOOKUP($A151,'Annex 2 Designated EHV charges'!$D:$P,13,FALSE)=0,"",VLOOKUP($A151,'Annex 2 Designated EHV charges'!$D:$P,13,FALSE)),"")</f>
        <v/>
      </c>
    </row>
    <row r="152" spans="1:8" x14ac:dyDescent="0.2">
      <c r="A152" s="98" t="str">
        <f t="array" ref="A152">IFERROR(INDEX('Annex 2 Designated EHV charges'!$D$11:$D$58, MATCH(0, IF(ISBLANK('Annex 2 Designated EHV charges'!$D$11:$D$58),1, COUNTIF(A$4:$A151, 'Annex 2 Designated EHV charges'!$D$11:$D$58)), 0)),"")</f>
        <v/>
      </c>
      <c r="B152" s="97" t="str">
        <f>IF($A152="","",VLOOKUP($A152,'Annex 2 Designated EHV charges'!$D:$O,2,0))</f>
        <v/>
      </c>
      <c r="C152" s="98" t="str">
        <f>IF($A152="","",VLOOKUP($A152,'Annex 2 Designated EHV charges'!$D:$O,3,0))</f>
        <v/>
      </c>
      <c r="D152" s="97" t="str">
        <f>IF($A152="","",VLOOKUP($A152,'Annex 2 Designated EHV charges'!$D:$O,4,0))</f>
        <v/>
      </c>
      <c r="E152" s="99" t="str">
        <f>IFERROR(IF(VLOOKUP($A152,'Annex 2 Designated EHV charges'!$D:$P,10,FALSE)=0,"",VLOOKUP($A152,'Annex 2 Designated EHV charges'!$D:$P,10,FALSE)),"")</f>
        <v/>
      </c>
      <c r="F152" s="100" t="str">
        <f>IFERROR(IF(VLOOKUP($A152,'Annex 2 Designated EHV charges'!$D:$P,11,FALSE)=0,"",VLOOKUP($A152,'Annex 2 Designated EHV charges'!$D:$P,11,FALSE)),"")</f>
        <v/>
      </c>
      <c r="G152" s="101" t="str">
        <f>IFERROR(IF(VLOOKUP($A152,'Annex 2 Designated EHV charges'!$D:$P,12,FALSE)=0,"",VLOOKUP($A152,'Annex 2 Designated EHV charges'!$D:$P,12,FALSE)),"")</f>
        <v/>
      </c>
      <c r="H152" s="101" t="str">
        <f>IFERROR(IF(VLOOKUP($A152,'Annex 2 Designated EHV charges'!$D:$P,13,FALSE)=0,"",VLOOKUP($A152,'Annex 2 Designated EHV charges'!$D:$P,13,FALSE)),"")</f>
        <v/>
      </c>
    </row>
    <row r="153" spans="1:8" x14ac:dyDescent="0.2">
      <c r="A153" s="98" t="str">
        <f t="array" ref="A153">IFERROR(INDEX('Annex 2 Designated EHV charges'!$D$11:$D$58, MATCH(0, IF(ISBLANK('Annex 2 Designated EHV charges'!$D$11:$D$58),1, COUNTIF(A$4:$A152, 'Annex 2 Designated EHV charges'!$D$11:$D$58)), 0)),"")</f>
        <v/>
      </c>
      <c r="B153" s="97" t="str">
        <f>IF($A153="","",VLOOKUP($A153,'Annex 2 Designated EHV charges'!$D:$O,2,0))</f>
        <v/>
      </c>
      <c r="C153" s="98" t="str">
        <f>IF($A153="","",VLOOKUP($A153,'Annex 2 Designated EHV charges'!$D:$O,3,0))</f>
        <v/>
      </c>
      <c r="D153" s="97" t="str">
        <f>IF($A153="","",VLOOKUP($A153,'Annex 2 Designated EHV charges'!$D:$O,4,0))</f>
        <v/>
      </c>
      <c r="E153" s="99" t="str">
        <f>IFERROR(IF(VLOOKUP($A153,'Annex 2 Designated EHV charges'!$D:$P,10,FALSE)=0,"",VLOOKUP($A153,'Annex 2 Designated EHV charges'!$D:$P,10,FALSE)),"")</f>
        <v/>
      </c>
      <c r="F153" s="100" t="str">
        <f>IFERROR(IF(VLOOKUP($A153,'Annex 2 Designated EHV charges'!$D:$P,11,FALSE)=0,"",VLOOKUP($A153,'Annex 2 Designated EHV charges'!$D:$P,11,FALSE)),"")</f>
        <v/>
      </c>
      <c r="G153" s="101" t="str">
        <f>IFERROR(IF(VLOOKUP($A153,'Annex 2 Designated EHV charges'!$D:$P,12,FALSE)=0,"",VLOOKUP($A153,'Annex 2 Designated EHV charges'!$D:$P,12,FALSE)),"")</f>
        <v/>
      </c>
      <c r="H153" s="101" t="str">
        <f>IFERROR(IF(VLOOKUP($A153,'Annex 2 Designated EHV charges'!$D:$P,13,FALSE)=0,"",VLOOKUP($A153,'Annex 2 Designated EHV charges'!$D:$P,13,FALSE)),"")</f>
        <v/>
      </c>
    </row>
    <row r="154" spans="1:8" x14ac:dyDescent="0.2">
      <c r="A154" s="98" t="str">
        <f t="array" ref="A154">IFERROR(INDEX('Annex 2 Designated EHV charges'!$D$11:$D$58, MATCH(0, IF(ISBLANK('Annex 2 Designated EHV charges'!$D$11:$D$58),1, COUNTIF(A$4:$A153, 'Annex 2 Designated EHV charges'!$D$11:$D$58)), 0)),"")</f>
        <v/>
      </c>
      <c r="B154" s="97" t="str">
        <f>IF($A154="","",VLOOKUP($A154,'Annex 2 Designated EHV charges'!$D:$O,2,0))</f>
        <v/>
      </c>
      <c r="C154" s="98" t="str">
        <f>IF($A154="","",VLOOKUP($A154,'Annex 2 Designated EHV charges'!$D:$O,3,0))</f>
        <v/>
      </c>
      <c r="D154" s="97" t="str">
        <f>IF($A154="","",VLOOKUP($A154,'Annex 2 Designated EHV charges'!$D:$O,4,0))</f>
        <v/>
      </c>
      <c r="E154" s="99" t="str">
        <f>IFERROR(IF(VLOOKUP($A154,'Annex 2 Designated EHV charges'!$D:$P,10,FALSE)=0,"",VLOOKUP($A154,'Annex 2 Designated EHV charges'!$D:$P,10,FALSE)),"")</f>
        <v/>
      </c>
      <c r="F154" s="100" t="str">
        <f>IFERROR(IF(VLOOKUP($A154,'Annex 2 Designated EHV charges'!$D:$P,11,FALSE)=0,"",VLOOKUP($A154,'Annex 2 Designated EHV charges'!$D:$P,11,FALSE)),"")</f>
        <v/>
      </c>
      <c r="G154" s="101" t="str">
        <f>IFERROR(IF(VLOOKUP($A154,'Annex 2 Designated EHV charges'!$D:$P,12,FALSE)=0,"",VLOOKUP($A154,'Annex 2 Designated EHV charges'!$D:$P,12,FALSE)),"")</f>
        <v/>
      </c>
      <c r="H154" s="101" t="str">
        <f>IFERROR(IF(VLOOKUP($A154,'Annex 2 Designated EHV charges'!$D:$P,13,FALSE)=0,"",VLOOKUP($A154,'Annex 2 Designated EHV charges'!$D:$P,13,FALSE)),"")</f>
        <v/>
      </c>
    </row>
    <row r="155" spans="1:8" x14ac:dyDescent="0.2">
      <c r="A155" s="98" t="str">
        <f t="array" ref="A155">IFERROR(INDEX('Annex 2 Designated EHV charges'!$D$11:$D$58, MATCH(0, IF(ISBLANK('Annex 2 Designated EHV charges'!$D$11:$D$58),1, COUNTIF(A$4:$A154, 'Annex 2 Designated EHV charges'!$D$11:$D$58)), 0)),"")</f>
        <v/>
      </c>
      <c r="B155" s="97" t="str">
        <f>IF($A155="","",VLOOKUP($A155,'Annex 2 Designated EHV charges'!$D:$O,2,0))</f>
        <v/>
      </c>
      <c r="C155" s="98" t="str">
        <f>IF($A155="","",VLOOKUP($A155,'Annex 2 Designated EHV charges'!$D:$O,3,0))</f>
        <v/>
      </c>
      <c r="D155" s="97" t="str">
        <f>IF($A155="","",VLOOKUP($A155,'Annex 2 Designated EHV charges'!$D:$O,4,0))</f>
        <v/>
      </c>
      <c r="E155" s="99" t="str">
        <f>IFERROR(IF(VLOOKUP($A155,'Annex 2 Designated EHV charges'!$D:$P,10,FALSE)=0,"",VLOOKUP($A155,'Annex 2 Designated EHV charges'!$D:$P,10,FALSE)),"")</f>
        <v/>
      </c>
      <c r="F155" s="100" t="str">
        <f>IFERROR(IF(VLOOKUP($A155,'Annex 2 Designated EHV charges'!$D:$P,11,FALSE)=0,"",VLOOKUP($A155,'Annex 2 Designated EHV charges'!$D:$P,11,FALSE)),"")</f>
        <v/>
      </c>
      <c r="G155" s="101" t="str">
        <f>IFERROR(IF(VLOOKUP($A155,'Annex 2 Designated EHV charges'!$D:$P,12,FALSE)=0,"",VLOOKUP($A155,'Annex 2 Designated EHV charges'!$D:$P,12,FALSE)),"")</f>
        <v/>
      </c>
      <c r="H155" s="101" t="str">
        <f>IFERROR(IF(VLOOKUP($A155,'Annex 2 Designated EHV charges'!$D:$P,13,FALSE)=0,"",VLOOKUP($A155,'Annex 2 Designated EHV charges'!$D:$P,13,FALSE)),"")</f>
        <v/>
      </c>
    </row>
    <row r="156" spans="1:8" x14ac:dyDescent="0.2">
      <c r="A156" s="98" t="str">
        <f t="array" ref="A156">IFERROR(INDEX('Annex 2 Designated EHV charges'!$D$11:$D$58, MATCH(0, IF(ISBLANK('Annex 2 Designated EHV charges'!$D$11:$D$58),1, COUNTIF(A$4:$A155, 'Annex 2 Designated EHV charges'!$D$11:$D$58)), 0)),"")</f>
        <v/>
      </c>
      <c r="B156" s="97" t="str">
        <f>IF($A156="","",VLOOKUP($A156,'Annex 2 Designated EHV charges'!$D:$O,2,0))</f>
        <v/>
      </c>
      <c r="C156" s="98" t="str">
        <f>IF($A156="","",VLOOKUP($A156,'Annex 2 Designated EHV charges'!$D:$O,3,0))</f>
        <v/>
      </c>
      <c r="D156" s="97" t="str">
        <f>IF($A156="","",VLOOKUP($A156,'Annex 2 Designated EHV charges'!$D:$O,4,0))</f>
        <v/>
      </c>
      <c r="E156" s="99" t="str">
        <f>IFERROR(IF(VLOOKUP($A156,'Annex 2 Designated EHV charges'!$D:$P,10,FALSE)=0,"",VLOOKUP($A156,'Annex 2 Designated EHV charges'!$D:$P,10,FALSE)),"")</f>
        <v/>
      </c>
      <c r="F156" s="100" t="str">
        <f>IFERROR(IF(VLOOKUP($A156,'Annex 2 Designated EHV charges'!$D:$P,11,FALSE)=0,"",VLOOKUP($A156,'Annex 2 Designated EHV charges'!$D:$P,11,FALSE)),"")</f>
        <v/>
      </c>
      <c r="G156" s="101" t="str">
        <f>IFERROR(IF(VLOOKUP($A156,'Annex 2 Designated EHV charges'!$D:$P,12,FALSE)=0,"",VLOOKUP($A156,'Annex 2 Designated EHV charges'!$D:$P,12,FALSE)),"")</f>
        <v/>
      </c>
      <c r="H156" s="101" t="str">
        <f>IFERROR(IF(VLOOKUP($A156,'Annex 2 Designated EHV charges'!$D:$P,13,FALSE)=0,"",VLOOKUP($A156,'Annex 2 Designated EHV charges'!$D:$P,13,FALSE)),"")</f>
        <v/>
      </c>
    </row>
    <row r="157" spans="1:8" x14ac:dyDescent="0.2">
      <c r="A157" s="98" t="str">
        <f t="array" ref="A157">IFERROR(INDEX('Annex 2 Designated EHV charges'!$D$11:$D$58, MATCH(0, IF(ISBLANK('Annex 2 Designated EHV charges'!$D$11:$D$58),1, COUNTIF(A$4:$A156, 'Annex 2 Designated EHV charges'!$D$11:$D$58)), 0)),"")</f>
        <v/>
      </c>
      <c r="B157" s="97" t="str">
        <f>IF($A157="","",VLOOKUP($A157,'Annex 2 Designated EHV charges'!$D:$O,2,0))</f>
        <v/>
      </c>
      <c r="C157" s="98" t="str">
        <f>IF($A157="","",VLOOKUP($A157,'Annex 2 Designated EHV charges'!$D:$O,3,0))</f>
        <v/>
      </c>
      <c r="D157" s="97" t="str">
        <f>IF($A157="","",VLOOKUP($A157,'Annex 2 Designated EHV charges'!$D:$O,4,0))</f>
        <v/>
      </c>
      <c r="E157" s="99" t="str">
        <f>IFERROR(IF(VLOOKUP($A157,'Annex 2 Designated EHV charges'!$D:$P,10,FALSE)=0,"",VLOOKUP($A157,'Annex 2 Designated EHV charges'!$D:$P,10,FALSE)),"")</f>
        <v/>
      </c>
      <c r="F157" s="100" t="str">
        <f>IFERROR(IF(VLOOKUP($A157,'Annex 2 Designated EHV charges'!$D:$P,11,FALSE)=0,"",VLOOKUP($A157,'Annex 2 Designated EHV charges'!$D:$P,11,FALSE)),"")</f>
        <v/>
      </c>
      <c r="G157" s="101" t="str">
        <f>IFERROR(IF(VLOOKUP($A157,'Annex 2 Designated EHV charges'!$D:$P,12,FALSE)=0,"",VLOOKUP($A157,'Annex 2 Designated EHV charges'!$D:$P,12,FALSE)),"")</f>
        <v/>
      </c>
      <c r="H157" s="101" t="str">
        <f>IFERROR(IF(VLOOKUP($A157,'Annex 2 Designated EHV charges'!$D:$P,13,FALSE)=0,"",VLOOKUP($A157,'Annex 2 Designated EHV charges'!$D:$P,13,FALSE)),"")</f>
        <v/>
      </c>
    </row>
    <row r="158" spans="1:8" x14ac:dyDescent="0.2">
      <c r="A158" s="98" t="str">
        <f t="array" ref="A158">IFERROR(INDEX('Annex 2 Designated EHV charges'!$D$11:$D$58, MATCH(0, IF(ISBLANK('Annex 2 Designated EHV charges'!$D$11:$D$58),1, COUNTIF(A$4:$A157, 'Annex 2 Designated EHV charges'!$D$11:$D$58)), 0)),"")</f>
        <v/>
      </c>
      <c r="B158" s="97" t="str">
        <f>IF($A158="","",VLOOKUP($A158,'Annex 2 Designated EHV charges'!$D:$O,2,0))</f>
        <v/>
      </c>
      <c r="C158" s="98" t="str">
        <f>IF($A158="","",VLOOKUP($A158,'Annex 2 Designated EHV charges'!$D:$O,3,0))</f>
        <v/>
      </c>
      <c r="D158" s="97" t="str">
        <f>IF($A158="","",VLOOKUP($A158,'Annex 2 Designated EHV charges'!$D:$O,4,0))</f>
        <v/>
      </c>
      <c r="E158" s="99" t="str">
        <f>IFERROR(IF(VLOOKUP($A158,'Annex 2 Designated EHV charges'!$D:$P,10,FALSE)=0,"",VLOOKUP($A158,'Annex 2 Designated EHV charges'!$D:$P,10,FALSE)),"")</f>
        <v/>
      </c>
      <c r="F158" s="100" t="str">
        <f>IFERROR(IF(VLOOKUP($A158,'Annex 2 Designated EHV charges'!$D:$P,11,FALSE)=0,"",VLOOKUP($A158,'Annex 2 Designated EHV charges'!$D:$P,11,FALSE)),"")</f>
        <v/>
      </c>
      <c r="G158" s="101" t="str">
        <f>IFERROR(IF(VLOOKUP($A158,'Annex 2 Designated EHV charges'!$D:$P,12,FALSE)=0,"",VLOOKUP($A158,'Annex 2 Designated EHV charges'!$D:$P,12,FALSE)),"")</f>
        <v/>
      </c>
      <c r="H158" s="101" t="str">
        <f>IFERROR(IF(VLOOKUP($A158,'Annex 2 Designated EHV charges'!$D:$P,13,FALSE)=0,"",VLOOKUP($A158,'Annex 2 Designated EHV charges'!$D:$P,13,FALSE)),"")</f>
        <v/>
      </c>
    </row>
    <row r="159" spans="1:8" x14ac:dyDescent="0.2">
      <c r="A159" s="98" t="str">
        <f t="array" ref="A159">IFERROR(INDEX('Annex 2 Designated EHV charges'!$D$11:$D$58, MATCH(0, IF(ISBLANK('Annex 2 Designated EHV charges'!$D$11:$D$58),1, COUNTIF(A$4:$A158, 'Annex 2 Designated EHV charges'!$D$11:$D$58)), 0)),"")</f>
        <v/>
      </c>
      <c r="B159" s="97" t="str">
        <f>IF($A159="","",VLOOKUP($A159,'Annex 2 Designated EHV charges'!$D:$O,2,0))</f>
        <v/>
      </c>
      <c r="C159" s="98" t="str">
        <f>IF($A159="","",VLOOKUP($A159,'Annex 2 Designated EHV charges'!$D:$O,3,0))</f>
        <v/>
      </c>
      <c r="D159" s="97" t="str">
        <f>IF($A159="","",VLOOKUP($A159,'Annex 2 Designated EHV charges'!$D:$O,4,0))</f>
        <v/>
      </c>
      <c r="E159" s="99" t="str">
        <f>IFERROR(IF(VLOOKUP($A159,'Annex 2 Designated EHV charges'!$D:$P,10,FALSE)=0,"",VLOOKUP($A159,'Annex 2 Designated EHV charges'!$D:$P,10,FALSE)),"")</f>
        <v/>
      </c>
      <c r="F159" s="100" t="str">
        <f>IFERROR(IF(VLOOKUP($A159,'Annex 2 Designated EHV charges'!$D:$P,11,FALSE)=0,"",VLOOKUP($A159,'Annex 2 Designated EHV charges'!$D:$P,11,FALSE)),"")</f>
        <v/>
      </c>
      <c r="G159" s="101" t="str">
        <f>IFERROR(IF(VLOOKUP($A159,'Annex 2 Designated EHV charges'!$D:$P,12,FALSE)=0,"",VLOOKUP($A159,'Annex 2 Designated EHV charges'!$D:$P,12,FALSE)),"")</f>
        <v/>
      </c>
      <c r="H159" s="101" t="str">
        <f>IFERROR(IF(VLOOKUP($A159,'Annex 2 Designated EHV charges'!$D:$P,13,FALSE)=0,"",VLOOKUP($A159,'Annex 2 Designated EHV charges'!$D:$P,13,FALSE)),"")</f>
        <v/>
      </c>
    </row>
    <row r="160" spans="1:8" x14ac:dyDescent="0.2">
      <c r="A160" s="98" t="str">
        <f t="array" ref="A160">IFERROR(INDEX('Annex 2 Designated EHV charges'!$D$11:$D$58, MATCH(0, IF(ISBLANK('Annex 2 Designated EHV charges'!$D$11:$D$58),1, COUNTIF(A$4:$A159, 'Annex 2 Designated EHV charges'!$D$11:$D$58)), 0)),"")</f>
        <v/>
      </c>
      <c r="B160" s="97" t="str">
        <f>IF($A160="","",VLOOKUP($A160,'Annex 2 Designated EHV charges'!$D:$O,2,0))</f>
        <v/>
      </c>
      <c r="C160" s="98" t="str">
        <f>IF($A160="","",VLOOKUP($A160,'Annex 2 Designated EHV charges'!$D:$O,3,0))</f>
        <v/>
      </c>
      <c r="D160" s="97" t="str">
        <f>IF($A160="","",VLOOKUP($A160,'Annex 2 Designated EHV charges'!$D:$O,4,0))</f>
        <v/>
      </c>
      <c r="E160" s="99" t="str">
        <f>IFERROR(IF(VLOOKUP($A160,'Annex 2 Designated EHV charges'!$D:$P,10,FALSE)=0,"",VLOOKUP($A160,'Annex 2 Designated EHV charges'!$D:$P,10,FALSE)),"")</f>
        <v/>
      </c>
      <c r="F160" s="100" t="str">
        <f>IFERROR(IF(VLOOKUP($A160,'Annex 2 Designated EHV charges'!$D:$P,11,FALSE)=0,"",VLOOKUP($A160,'Annex 2 Designated EHV charges'!$D:$P,11,FALSE)),"")</f>
        <v/>
      </c>
      <c r="G160" s="101" t="str">
        <f>IFERROR(IF(VLOOKUP($A160,'Annex 2 Designated EHV charges'!$D:$P,12,FALSE)=0,"",VLOOKUP($A160,'Annex 2 Designated EHV charges'!$D:$P,12,FALSE)),"")</f>
        <v/>
      </c>
      <c r="H160" s="101" t="str">
        <f>IFERROR(IF(VLOOKUP($A160,'Annex 2 Designated EHV charges'!$D:$P,13,FALSE)=0,"",VLOOKUP($A160,'Annex 2 Designated EHV charges'!$D:$P,13,FALSE)),"")</f>
        <v/>
      </c>
    </row>
    <row r="161" spans="1:8" x14ac:dyDescent="0.2">
      <c r="A161" s="98" t="str">
        <f t="array" ref="A161">IFERROR(INDEX('Annex 2 Designated EHV charges'!$D$11:$D$58, MATCH(0, IF(ISBLANK('Annex 2 Designated EHV charges'!$D$11:$D$58),1, COUNTIF(A$4:$A160, 'Annex 2 Designated EHV charges'!$D$11:$D$58)), 0)),"")</f>
        <v/>
      </c>
      <c r="B161" s="97" t="str">
        <f>IF($A161="","",VLOOKUP($A161,'Annex 2 Designated EHV charges'!$D:$O,2,0))</f>
        <v/>
      </c>
      <c r="C161" s="98" t="str">
        <f>IF($A161="","",VLOOKUP($A161,'Annex 2 Designated EHV charges'!$D:$O,3,0))</f>
        <v/>
      </c>
      <c r="D161" s="97" t="str">
        <f>IF($A161="","",VLOOKUP($A161,'Annex 2 Designated EHV charges'!$D:$O,4,0))</f>
        <v/>
      </c>
      <c r="E161" s="99" t="str">
        <f>IFERROR(IF(VLOOKUP($A161,'Annex 2 Designated EHV charges'!$D:$P,10,FALSE)=0,"",VLOOKUP($A161,'Annex 2 Designated EHV charges'!$D:$P,10,FALSE)),"")</f>
        <v/>
      </c>
      <c r="F161" s="100" t="str">
        <f>IFERROR(IF(VLOOKUP($A161,'Annex 2 Designated EHV charges'!$D:$P,11,FALSE)=0,"",VLOOKUP($A161,'Annex 2 Designated EHV charges'!$D:$P,11,FALSE)),"")</f>
        <v/>
      </c>
      <c r="G161" s="101" t="str">
        <f>IFERROR(IF(VLOOKUP($A161,'Annex 2 Designated EHV charges'!$D:$P,12,FALSE)=0,"",VLOOKUP($A161,'Annex 2 Designated EHV charges'!$D:$P,12,FALSE)),"")</f>
        <v/>
      </c>
      <c r="H161" s="101" t="str">
        <f>IFERROR(IF(VLOOKUP($A161,'Annex 2 Designated EHV charges'!$D:$P,13,FALSE)=0,"",VLOOKUP($A161,'Annex 2 Designated EHV charges'!$D:$P,13,FALSE)),"")</f>
        <v/>
      </c>
    </row>
    <row r="162" spans="1:8" x14ac:dyDescent="0.2">
      <c r="A162" s="98" t="str">
        <f t="array" ref="A162">IFERROR(INDEX('Annex 2 Designated EHV charges'!$D$11:$D$58, MATCH(0, IF(ISBLANK('Annex 2 Designated EHV charges'!$D$11:$D$58),1, COUNTIF(A$4:$A161, 'Annex 2 Designated EHV charges'!$D$11:$D$58)), 0)),"")</f>
        <v/>
      </c>
      <c r="B162" s="97" t="str">
        <f>IF($A162="","",VLOOKUP($A162,'Annex 2 Designated EHV charges'!$D:$O,2,0))</f>
        <v/>
      </c>
      <c r="C162" s="98" t="str">
        <f>IF($A162="","",VLOOKUP($A162,'Annex 2 Designated EHV charges'!$D:$O,3,0))</f>
        <v/>
      </c>
      <c r="D162" s="97" t="str">
        <f>IF($A162="","",VLOOKUP($A162,'Annex 2 Designated EHV charges'!$D:$O,4,0))</f>
        <v/>
      </c>
      <c r="E162" s="99" t="str">
        <f>IFERROR(IF(VLOOKUP($A162,'Annex 2 Designated EHV charges'!$D:$P,10,FALSE)=0,"",VLOOKUP($A162,'Annex 2 Designated EHV charges'!$D:$P,10,FALSE)),"")</f>
        <v/>
      </c>
      <c r="F162" s="100" t="str">
        <f>IFERROR(IF(VLOOKUP($A162,'Annex 2 Designated EHV charges'!$D:$P,11,FALSE)=0,"",VLOOKUP($A162,'Annex 2 Designated EHV charges'!$D:$P,11,FALSE)),"")</f>
        <v/>
      </c>
      <c r="G162" s="101" t="str">
        <f>IFERROR(IF(VLOOKUP($A162,'Annex 2 Designated EHV charges'!$D:$P,12,FALSE)=0,"",VLOOKUP($A162,'Annex 2 Designated EHV charges'!$D:$P,12,FALSE)),"")</f>
        <v/>
      </c>
      <c r="H162" s="101" t="str">
        <f>IFERROR(IF(VLOOKUP($A162,'Annex 2 Designated EHV charges'!$D:$P,13,FALSE)=0,"",VLOOKUP($A162,'Annex 2 Designated EHV charges'!$D:$P,13,FALSE)),"")</f>
        <v/>
      </c>
    </row>
    <row r="163" spans="1:8" x14ac:dyDescent="0.2">
      <c r="A163" s="98" t="str">
        <f t="array" ref="A163">IFERROR(INDEX('Annex 2 Designated EHV charges'!$D$11:$D$58, MATCH(0, IF(ISBLANK('Annex 2 Designated EHV charges'!$D$11:$D$58),1, COUNTIF(A$4:$A162, 'Annex 2 Designated EHV charges'!$D$11:$D$58)), 0)),"")</f>
        <v/>
      </c>
      <c r="B163" s="97" t="str">
        <f>IF($A163="","",VLOOKUP($A163,'Annex 2 Designated EHV charges'!$D:$O,2,0))</f>
        <v/>
      </c>
      <c r="C163" s="98" t="str">
        <f>IF($A163="","",VLOOKUP($A163,'Annex 2 Designated EHV charges'!$D:$O,3,0))</f>
        <v/>
      </c>
      <c r="D163" s="97" t="str">
        <f>IF($A163="","",VLOOKUP($A163,'Annex 2 Designated EHV charges'!$D:$O,4,0))</f>
        <v/>
      </c>
      <c r="E163" s="99" t="str">
        <f>IFERROR(IF(VLOOKUP($A163,'Annex 2 Designated EHV charges'!$D:$P,10,FALSE)=0,"",VLOOKUP($A163,'Annex 2 Designated EHV charges'!$D:$P,10,FALSE)),"")</f>
        <v/>
      </c>
      <c r="F163" s="100" t="str">
        <f>IFERROR(IF(VLOOKUP($A163,'Annex 2 Designated EHV charges'!$D:$P,11,FALSE)=0,"",VLOOKUP($A163,'Annex 2 Designated EHV charges'!$D:$P,11,FALSE)),"")</f>
        <v/>
      </c>
      <c r="G163" s="101" t="str">
        <f>IFERROR(IF(VLOOKUP($A163,'Annex 2 Designated EHV charges'!$D:$P,12,FALSE)=0,"",VLOOKUP($A163,'Annex 2 Designated EHV charges'!$D:$P,12,FALSE)),"")</f>
        <v/>
      </c>
      <c r="H163" s="101" t="str">
        <f>IFERROR(IF(VLOOKUP($A163,'Annex 2 Designated EHV charges'!$D:$P,13,FALSE)=0,"",VLOOKUP($A163,'Annex 2 Designated EHV charges'!$D:$P,13,FALSE)),"")</f>
        <v/>
      </c>
    </row>
    <row r="164" spans="1:8" x14ac:dyDescent="0.2">
      <c r="A164" s="98" t="str">
        <f t="array" ref="A164">IFERROR(INDEX('Annex 2 Designated EHV charges'!$D$11:$D$58, MATCH(0, IF(ISBLANK('Annex 2 Designated EHV charges'!$D$11:$D$58),1, COUNTIF(A$4:$A163, 'Annex 2 Designated EHV charges'!$D$11:$D$58)), 0)),"")</f>
        <v/>
      </c>
      <c r="B164" s="97" t="str">
        <f>IF($A164="","",VLOOKUP($A164,'Annex 2 Designated EHV charges'!$D:$O,2,0))</f>
        <v/>
      </c>
      <c r="C164" s="98" t="str">
        <f>IF($A164="","",VLOOKUP($A164,'Annex 2 Designated EHV charges'!$D:$O,3,0))</f>
        <v/>
      </c>
      <c r="D164" s="97" t="str">
        <f>IF($A164="","",VLOOKUP($A164,'Annex 2 Designated EHV charges'!$D:$O,4,0))</f>
        <v/>
      </c>
      <c r="E164" s="99" t="str">
        <f>IFERROR(IF(VLOOKUP($A164,'Annex 2 Designated EHV charges'!$D:$P,10,FALSE)=0,"",VLOOKUP($A164,'Annex 2 Designated EHV charges'!$D:$P,10,FALSE)),"")</f>
        <v/>
      </c>
      <c r="F164" s="100" t="str">
        <f>IFERROR(IF(VLOOKUP($A164,'Annex 2 Designated EHV charges'!$D:$P,11,FALSE)=0,"",VLOOKUP($A164,'Annex 2 Designated EHV charges'!$D:$P,11,FALSE)),"")</f>
        <v/>
      </c>
      <c r="G164" s="101" t="str">
        <f>IFERROR(IF(VLOOKUP($A164,'Annex 2 Designated EHV charges'!$D:$P,12,FALSE)=0,"",VLOOKUP($A164,'Annex 2 Designated EHV charges'!$D:$P,12,FALSE)),"")</f>
        <v/>
      </c>
      <c r="H164" s="101" t="str">
        <f>IFERROR(IF(VLOOKUP($A164,'Annex 2 Designated EHV charges'!$D:$P,13,FALSE)=0,"",VLOOKUP($A164,'Annex 2 Designated EHV charges'!$D:$P,13,FALSE)),"")</f>
        <v/>
      </c>
    </row>
    <row r="165" spans="1:8" x14ac:dyDescent="0.2">
      <c r="A165" s="98" t="str">
        <f t="array" ref="A165">IFERROR(INDEX('Annex 2 Designated EHV charges'!$D$11:$D$58, MATCH(0, IF(ISBLANK('Annex 2 Designated EHV charges'!$D$11:$D$58),1, COUNTIF(A$4:$A164, 'Annex 2 Designated EHV charges'!$D$11:$D$58)), 0)),"")</f>
        <v/>
      </c>
      <c r="B165" s="97" t="str">
        <f>IF($A165="","",VLOOKUP($A165,'Annex 2 Designated EHV charges'!$D:$O,2,0))</f>
        <v/>
      </c>
      <c r="C165" s="98" t="str">
        <f>IF($A165="","",VLOOKUP($A165,'Annex 2 Designated EHV charges'!$D:$O,3,0))</f>
        <v/>
      </c>
      <c r="D165" s="97" t="str">
        <f>IF($A165="","",VLOOKUP($A165,'Annex 2 Designated EHV charges'!$D:$O,4,0))</f>
        <v/>
      </c>
      <c r="E165" s="99" t="str">
        <f>IFERROR(IF(VLOOKUP($A165,'Annex 2 Designated EHV charges'!$D:$P,10,FALSE)=0,"",VLOOKUP($A165,'Annex 2 Designated EHV charges'!$D:$P,10,FALSE)),"")</f>
        <v/>
      </c>
      <c r="F165" s="100" t="str">
        <f>IFERROR(IF(VLOOKUP($A165,'Annex 2 Designated EHV charges'!$D:$P,11,FALSE)=0,"",VLOOKUP($A165,'Annex 2 Designated EHV charges'!$D:$P,11,FALSE)),"")</f>
        <v/>
      </c>
      <c r="G165" s="101" t="str">
        <f>IFERROR(IF(VLOOKUP($A165,'Annex 2 Designated EHV charges'!$D:$P,12,FALSE)=0,"",VLOOKUP($A165,'Annex 2 Designated EHV charges'!$D:$P,12,FALSE)),"")</f>
        <v/>
      </c>
      <c r="H165" s="101" t="str">
        <f>IFERROR(IF(VLOOKUP($A165,'Annex 2 Designated EHV charges'!$D:$P,13,FALSE)=0,"",VLOOKUP($A165,'Annex 2 Designated EHV charges'!$D:$P,13,FALSE)),"")</f>
        <v/>
      </c>
    </row>
    <row r="166" spans="1:8" x14ac:dyDescent="0.2">
      <c r="A166" s="98" t="str">
        <f t="array" ref="A166">IFERROR(INDEX('Annex 2 Designated EHV charges'!$D$11:$D$58, MATCH(0, IF(ISBLANK('Annex 2 Designated EHV charges'!$D$11:$D$58),1, COUNTIF(A$4:$A165, 'Annex 2 Designated EHV charges'!$D$11:$D$58)), 0)),"")</f>
        <v/>
      </c>
      <c r="B166" s="97" t="str">
        <f>IF($A166="","",VLOOKUP($A166,'Annex 2 Designated EHV charges'!$D:$O,2,0))</f>
        <v/>
      </c>
      <c r="C166" s="98" t="str">
        <f>IF($A166="","",VLOOKUP($A166,'Annex 2 Designated EHV charges'!$D:$O,3,0))</f>
        <v/>
      </c>
      <c r="D166" s="97" t="str">
        <f>IF($A166="","",VLOOKUP($A166,'Annex 2 Designated EHV charges'!$D:$O,4,0))</f>
        <v/>
      </c>
      <c r="E166" s="99" t="str">
        <f>IFERROR(IF(VLOOKUP($A166,'Annex 2 Designated EHV charges'!$D:$P,10,FALSE)=0,"",VLOOKUP($A166,'Annex 2 Designated EHV charges'!$D:$P,10,FALSE)),"")</f>
        <v/>
      </c>
      <c r="F166" s="100" t="str">
        <f>IFERROR(IF(VLOOKUP($A166,'Annex 2 Designated EHV charges'!$D:$P,11,FALSE)=0,"",VLOOKUP($A166,'Annex 2 Designated EHV charges'!$D:$P,11,FALSE)),"")</f>
        <v/>
      </c>
      <c r="G166" s="101" t="str">
        <f>IFERROR(IF(VLOOKUP($A166,'Annex 2 Designated EHV charges'!$D:$P,12,FALSE)=0,"",VLOOKUP($A166,'Annex 2 Designated EHV charges'!$D:$P,12,FALSE)),"")</f>
        <v/>
      </c>
      <c r="H166" s="101" t="str">
        <f>IFERROR(IF(VLOOKUP($A166,'Annex 2 Designated EHV charges'!$D:$P,13,FALSE)=0,"",VLOOKUP($A166,'Annex 2 Designated EHV charges'!$D:$P,13,FALSE)),"")</f>
        <v/>
      </c>
    </row>
    <row r="167" spans="1:8" x14ac:dyDescent="0.2">
      <c r="A167" s="98" t="str">
        <f t="array" ref="A167">IFERROR(INDEX('Annex 2 Designated EHV charges'!$D$11:$D$58, MATCH(0, IF(ISBLANK('Annex 2 Designated EHV charges'!$D$11:$D$58),1, COUNTIF(A$4:$A166, 'Annex 2 Designated EHV charges'!$D$11:$D$58)), 0)),"")</f>
        <v/>
      </c>
      <c r="B167" s="97" t="str">
        <f>IF($A167="","",VLOOKUP($A167,'Annex 2 Designated EHV charges'!$D:$O,2,0))</f>
        <v/>
      </c>
      <c r="C167" s="98" t="str">
        <f>IF($A167="","",VLOOKUP($A167,'Annex 2 Designated EHV charges'!$D:$O,3,0))</f>
        <v/>
      </c>
      <c r="D167" s="97" t="str">
        <f>IF($A167="","",VLOOKUP($A167,'Annex 2 Designated EHV charges'!$D:$O,4,0))</f>
        <v/>
      </c>
      <c r="E167" s="99" t="str">
        <f>IFERROR(IF(VLOOKUP($A167,'Annex 2 Designated EHV charges'!$D:$P,10,FALSE)=0,"",VLOOKUP($A167,'Annex 2 Designated EHV charges'!$D:$P,10,FALSE)),"")</f>
        <v/>
      </c>
      <c r="F167" s="100" t="str">
        <f>IFERROR(IF(VLOOKUP($A167,'Annex 2 Designated EHV charges'!$D:$P,11,FALSE)=0,"",VLOOKUP($A167,'Annex 2 Designated EHV charges'!$D:$P,11,FALSE)),"")</f>
        <v/>
      </c>
      <c r="G167" s="101" t="str">
        <f>IFERROR(IF(VLOOKUP($A167,'Annex 2 Designated EHV charges'!$D:$P,12,FALSE)=0,"",VLOOKUP($A167,'Annex 2 Designated EHV charges'!$D:$P,12,FALSE)),"")</f>
        <v/>
      </c>
      <c r="H167" s="101" t="str">
        <f>IFERROR(IF(VLOOKUP($A167,'Annex 2 Designated EHV charges'!$D:$P,13,FALSE)=0,"",VLOOKUP($A167,'Annex 2 Designated EHV charges'!$D:$P,13,FALSE)),"")</f>
        <v/>
      </c>
    </row>
    <row r="168" spans="1:8" x14ac:dyDescent="0.2">
      <c r="A168" s="98" t="str">
        <f t="array" ref="A168">IFERROR(INDEX('Annex 2 Designated EHV charges'!$D$11:$D$58, MATCH(0, IF(ISBLANK('Annex 2 Designated EHV charges'!$D$11:$D$58),1, COUNTIF(A$4:$A167, 'Annex 2 Designated EHV charges'!$D$11:$D$58)), 0)),"")</f>
        <v/>
      </c>
      <c r="B168" s="97" t="str">
        <f>IF($A168="","",VLOOKUP($A168,'Annex 2 Designated EHV charges'!$D:$O,2,0))</f>
        <v/>
      </c>
      <c r="C168" s="98" t="str">
        <f>IF($A168="","",VLOOKUP($A168,'Annex 2 Designated EHV charges'!$D:$O,3,0))</f>
        <v/>
      </c>
      <c r="D168" s="97" t="str">
        <f>IF($A168="","",VLOOKUP($A168,'Annex 2 Designated EHV charges'!$D:$O,4,0))</f>
        <v/>
      </c>
      <c r="E168" s="99" t="str">
        <f>IFERROR(IF(VLOOKUP($A168,'Annex 2 Designated EHV charges'!$D:$P,10,FALSE)=0,"",VLOOKUP($A168,'Annex 2 Designated EHV charges'!$D:$P,10,FALSE)),"")</f>
        <v/>
      </c>
      <c r="F168" s="100" t="str">
        <f>IFERROR(IF(VLOOKUP($A168,'Annex 2 Designated EHV charges'!$D:$P,11,FALSE)=0,"",VLOOKUP($A168,'Annex 2 Designated EHV charges'!$D:$P,11,FALSE)),"")</f>
        <v/>
      </c>
      <c r="G168" s="101" t="str">
        <f>IFERROR(IF(VLOOKUP($A168,'Annex 2 Designated EHV charges'!$D:$P,12,FALSE)=0,"",VLOOKUP($A168,'Annex 2 Designated EHV charges'!$D:$P,12,FALSE)),"")</f>
        <v/>
      </c>
      <c r="H168" s="101" t="str">
        <f>IFERROR(IF(VLOOKUP($A168,'Annex 2 Designated EHV charges'!$D:$P,13,FALSE)=0,"",VLOOKUP($A168,'Annex 2 Designated EHV charges'!$D:$P,13,FALSE)),"")</f>
        <v/>
      </c>
    </row>
    <row r="169" spans="1:8" x14ac:dyDescent="0.2">
      <c r="A169" s="98" t="str">
        <f t="array" ref="A169">IFERROR(INDEX('Annex 2 Designated EHV charges'!$D$11:$D$58, MATCH(0, IF(ISBLANK('Annex 2 Designated EHV charges'!$D$11:$D$58),1, COUNTIF(A$4:$A168, 'Annex 2 Designated EHV charges'!$D$11:$D$58)), 0)),"")</f>
        <v/>
      </c>
      <c r="B169" s="97" t="str">
        <f>IF($A169="","",VLOOKUP($A169,'Annex 2 Designated EHV charges'!$D:$O,2,0))</f>
        <v/>
      </c>
      <c r="C169" s="98" t="str">
        <f>IF($A169="","",VLOOKUP($A169,'Annex 2 Designated EHV charges'!$D:$O,3,0))</f>
        <v/>
      </c>
      <c r="D169" s="97" t="str">
        <f>IF($A169="","",VLOOKUP($A169,'Annex 2 Designated EHV charges'!$D:$O,4,0))</f>
        <v/>
      </c>
      <c r="E169" s="99" t="str">
        <f>IFERROR(IF(VLOOKUP($A169,'Annex 2 Designated EHV charges'!$D:$P,10,FALSE)=0,"",VLOOKUP($A169,'Annex 2 Designated EHV charges'!$D:$P,10,FALSE)),"")</f>
        <v/>
      </c>
      <c r="F169" s="100" t="str">
        <f>IFERROR(IF(VLOOKUP($A169,'Annex 2 Designated EHV charges'!$D:$P,11,FALSE)=0,"",VLOOKUP($A169,'Annex 2 Designated EHV charges'!$D:$P,11,FALSE)),"")</f>
        <v/>
      </c>
      <c r="G169" s="101" t="str">
        <f>IFERROR(IF(VLOOKUP($A169,'Annex 2 Designated EHV charges'!$D:$P,12,FALSE)=0,"",VLOOKUP($A169,'Annex 2 Designated EHV charges'!$D:$P,12,FALSE)),"")</f>
        <v/>
      </c>
      <c r="H169" s="101" t="str">
        <f>IFERROR(IF(VLOOKUP($A169,'Annex 2 Designated EHV charges'!$D:$P,13,FALSE)=0,"",VLOOKUP($A169,'Annex 2 Designated EHV charges'!$D:$P,13,FALSE)),"")</f>
        <v/>
      </c>
    </row>
    <row r="170" spans="1:8" x14ac:dyDescent="0.2">
      <c r="A170" s="98" t="str">
        <f t="array" ref="A170">IFERROR(INDEX('Annex 2 Designated EHV charges'!$D$11:$D$58, MATCH(0, IF(ISBLANK('Annex 2 Designated EHV charges'!$D$11:$D$58),1, COUNTIF(A$4:$A169, 'Annex 2 Designated EHV charges'!$D$11:$D$58)), 0)),"")</f>
        <v/>
      </c>
      <c r="B170" s="97" t="str">
        <f>IF($A170="","",VLOOKUP($A170,'Annex 2 Designated EHV charges'!$D:$O,2,0))</f>
        <v/>
      </c>
      <c r="C170" s="98" t="str">
        <f>IF($A170="","",VLOOKUP($A170,'Annex 2 Designated EHV charges'!$D:$O,3,0))</f>
        <v/>
      </c>
      <c r="D170" s="97" t="str">
        <f>IF($A170="","",VLOOKUP($A170,'Annex 2 Designated EHV charges'!$D:$O,4,0))</f>
        <v/>
      </c>
      <c r="E170" s="99" t="str">
        <f>IFERROR(IF(VLOOKUP($A170,'Annex 2 Designated EHV charges'!$D:$P,10,FALSE)=0,"",VLOOKUP($A170,'Annex 2 Designated EHV charges'!$D:$P,10,FALSE)),"")</f>
        <v/>
      </c>
      <c r="F170" s="100" t="str">
        <f>IFERROR(IF(VLOOKUP($A170,'Annex 2 Designated EHV charges'!$D:$P,11,FALSE)=0,"",VLOOKUP($A170,'Annex 2 Designated EHV charges'!$D:$P,11,FALSE)),"")</f>
        <v/>
      </c>
      <c r="G170" s="101" t="str">
        <f>IFERROR(IF(VLOOKUP($A170,'Annex 2 Designated EHV charges'!$D:$P,12,FALSE)=0,"",VLOOKUP($A170,'Annex 2 Designated EHV charges'!$D:$P,12,FALSE)),"")</f>
        <v/>
      </c>
      <c r="H170" s="101" t="str">
        <f>IFERROR(IF(VLOOKUP($A170,'Annex 2 Designated EHV charges'!$D:$P,13,FALSE)=0,"",VLOOKUP($A170,'Annex 2 Designated EHV charges'!$D:$P,13,FALSE)),"")</f>
        <v/>
      </c>
    </row>
    <row r="171" spans="1:8" x14ac:dyDescent="0.2">
      <c r="A171" s="98" t="str">
        <f t="array" ref="A171">IFERROR(INDEX('Annex 2 Designated EHV charges'!$D$11:$D$58, MATCH(0, IF(ISBLANK('Annex 2 Designated EHV charges'!$D$11:$D$58),1, COUNTIF(A$4:$A170, 'Annex 2 Designated EHV charges'!$D$11:$D$58)), 0)),"")</f>
        <v/>
      </c>
      <c r="B171" s="97" t="str">
        <f>IF($A171="","",VLOOKUP($A171,'Annex 2 Designated EHV charges'!$D:$O,2,0))</f>
        <v/>
      </c>
      <c r="C171" s="98" t="str">
        <f>IF($A171="","",VLOOKUP($A171,'Annex 2 Designated EHV charges'!$D:$O,3,0))</f>
        <v/>
      </c>
      <c r="D171" s="97" t="str">
        <f>IF($A171="","",VLOOKUP($A171,'Annex 2 Designated EHV charges'!$D:$O,4,0))</f>
        <v/>
      </c>
      <c r="E171" s="99" t="str">
        <f>IFERROR(IF(VLOOKUP($A171,'Annex 2 Designated EHV charges'!$D:$P,10,FALSE)=0,"",VLOOKUP($A171,'Annex 2 Designated EHV charges'!$D:$P,10,FALSE)),"")</f>
        <v/>
      </c>
      <c r="F171" s="100" t="str">
        <f>IFERROR(IF(VLOOKUP($A171,'Annex 2 Designated EHV charges'!$D:$P,11,FALSE)=0,"",VLOOKUP($A171,'Annex 2 Designated EHV charges'!$D:$P,11,FALSE)),"")</f>
        <v/>
      </c>
      <c r="G171" s="101" t="str">
        <f>IFERROR(IF(VLOOKUP($A171,'Annex 2 Designated EHV charges'!$D:$P,12,FALSE)=0,"",VLOOKUP($A171,'Annex 2 Designated EHV charges'!$D:$P,12,FALSE)),"")</f>
        <v/>
      </c>
      <c r="H171" s="101" t="str">
        <f>IFERROR(IF(VLOOKUP($A171,'Annex 2 Designated EHV charges'!$D:$P,13,FALSE)=0,"",VLOOKUP($A171,'Annex 2 Designated EHV charges'!$D:$P,13,FALSE)),"")</f>
        <v/>
      </c>
    </row>
    <row r="172" spans="1:8" x14ac:dyDescent="0.2">
      <c r="A172" s="98" t="str">
        <f t="array" ref="A172">IFERROR(INDEX('Annex 2 Designated EHV charges'!$D$11:$D$58, MATCH(0, IF(ISBLANK('Annex 2 Designated EHV charges'!$D$11:$D$58),1, COUNTIF(A$4:$A171, 'Annex 2 Designated EHV charges'!$D$11:$D$58)), 0)),"")</f>
        <v/>
      </c>
      <c r="B172" s="97" t="str">
        <f>IF($A172="","",VLOOKUP($A172,'Annex 2 Designated EHV charges'!$D:$O,2,0))</f>
        <v/>
      </c>
      <c r="C172" s="98" t="str">
        <f>IF($A172="","",VLOOKUP($A172,'Annex 2 Designated EHV charges'!$D:$O,3,0))</f>
        <v/>
      </c>
      <c r="D172" s="97" t="str">
        <f>IF($A172="","",VLOOKUP($A172,'Annex 2 Designated EHV charges'!$D:$O,4,0))</f>
        <v/>
      </c>
      <c r="E172" s="99" t="str">
        <f>IFERROR(IF(VLOOKUP($A172,'Annex 2 Designated EHV charges'!$D:$P,10,FALSE)=0,"",VLOOKUP($A172,'Annex 2 Designated EHV charges'!$D:$P,10,FALSE)),"")</f>
        <v/>
      </c>
      <c r="F172" s="100" t="str">
        <f>IFERROR(IF(VLOOKUP($A172,'Annex 2 Designated EHV charges'!$D:$P,11,FALSE)=0,"",VLOOKUP($A172,'Annex 2 Designated EHV charges'!$D:$P,11,FALSE)),"")</f>
        <v/>
      </c>
      <c r="G172" s="101" t="str">
        <f>IFERROR(IF(VLOOKUP($A172,'Annex 2 Designated EHV charges'!$D:$P,12,FALSE)=0,"",VLOOKUP($A172,'Annex 2 Designated EHV charges'!$D:$P,12,FALSE)),"")</f>
        <v/>
      </c>
      <c r="H172" s="101" t="str">
        <f>IFERROR(IF(VLOOKUP($A172,'Annex 2 Designated EHV charges'!$D:$P,13,FALSE)=0,"",VLOOKUP($A172,'Annex 2 Designated EHV charges'!$D:$P,13,FALSE)),"")</f>
        <v/>
      </c>
    </row>
    <row r="173" spans="1:8" x14ac:dyDescent="0.2">
      <c r="A173" s="98" t="str">
        <f t="array" ref="A173">IFERROR(INDEX('Annex 2 Designated EHV charges'!$D$11:$D$58, MATCH(0, IF(ISBLANK('Annex 2 Designated EHV charges'!$D$11:$D$58),1, COUNTIF(A$4:$A172, 'Annex 2 Designated EHV charges'!$D$11:$D$58)), 0)),"")</f>
        <v/>
      </c>
      <c r="B173" s="97" t="str">
        <f>IF($A173="","",VLOOKUP($A173,'Annex 2 Designated EHV charges'!$D:$O,2,0))</f>
        <v/>
      </c>
      <c r="C173" s="98" t="str">
        <f>IF($A173="","",VLOOKUP($A173,'Annex 2 Designated EHV charges'!$D:$O,3,0))</f>
        <v/>
      </c>
      <c r="D173" s="97" t="str">
        <f>IF($A173="","",VLOOKUP($A173,'Annex 2 Designated EHV charges'!$D:$O,4,0))</f>
        <v/>
      </c>
      <c r="E173" s="99" t="str">
        <f>IFERROR(IF(VLOOKUP($A173,'Annex 2 Designated EHV charges'!$D:$P,10,FALSE)=0,"",VLOOKUP($A173,'Annex 2 Designated EHV charges'!$D:$P,10,FALSE)),"")</f>
        <v/>
      </c>
      <c r="F173" s="100" t="str">
        <f>IFERROR(IF(VLOOKUP($A173,'Annex 2 Designated EHV charges'!$D:$P,11,FALSE)=0,"",VLOOKUP($A173,'Annex 2 Designated EHV charges'!$D:$P,11,FALSE)),"")</f>
        <v/>
      </c>
      <c r="G173" s="101" t="str">
        <f>IFERROR(IF(VLOOKUP($A173,'Annex 2 Designated EHV charges'!$D:$P,12,FALSE)=0,"",VLOOKUP($A173,'Annex 2 Designated EHV charges'!$D:$P,12,FALSE)),"")</f>
        <v/>
      </c>
      <c r="H173" s="101" t="str">
        <f>IFERROR(IF(VLOOKUP($A173,'Annex 2 Designated EHV charges'!$D:$P,13,FALSE)=0,"",VLOOKUP($A173,'Annex 2 Designated EHV charges'!$D:$P,13,FALSE)),"")</f>
        <v/>
      </c>
    </row>
    <row r="174" spans="1:8" x14ac:dyDescent="0.2">
      <c r="A174" s="98" t="str">
        <f t="array" ref="A174">IFERROR(INDEX('Annex 2 Designated EHV charges'!$D$11:$D$58, MATCH(0, IF(ISBLANK('Annex 2 Designated EHV charges'!$D$11:$D$58),1, COUNTIF(A$4:$A173, 'Annex 2 Designated EHV charges'!$D$11:$D$58)), 0)),"")</f>
        <v/>
      </c>
      <c r="B174" s="97" t="str">
        <f>IF($A174="","",VLOOKUP($A174,'Annex 2 Designated EHV charges'!$D:$O,2,0))</f>
        <v/>
      </c>
      <c r="C174" s="98" t="str">
        <f>IF($A174="","",VLOOKUP($A174,'Annex 2 Designated EHV charges'!$D:$O,3,0))</f>
        <v/>
      </c>
      <c r="D174" s="97" t="str">
        <f>IF($A174="","",VLOOKUP($A174,'Annex 2 Designated EHV charges'!$D:$O,4,0))</f>
        <v/>
      </c>
      <c r="E174" s="99" t="str">
        <f>IFERROR(IF(VLOOKUP($A174,'Annex 2 Designated EHV charges'!$D:$P,10,FALSE)=0,"",VLOOKUP($A174,'Annex 2 Designated EHV charges'!$D:$P,10,FALSE)),"")</f>
        <v/>
      </c>
      <c r="F174" s="100" t="str">
        <f>IFERROR(IF(VLOOKUP($A174,'Annex 2 Designated EHV charges'!$D:$P,11,FALSE)=0,"",VLOOKUP($A174,'Annex 2 Designated EHV charges'!$D:$P,11,FALSE)),"")</f>
        <v/>
      </c>
      <c r="G174" s="101" t="str">
        <f>IFERROR(IF(VLOOKUP($A174,'Annex 2 Designated EHV charges'!$D:$P,12,FALSE)=0,"",VLOOKUP($A174,'Annex 2 Designated EHV charges'!$D:$P,12,FALSE)),"")</f>
        <v/>
      </c>
      <c r="H174" s="101" t="str">
        <f>IFERROR(IF(VLOOKUP($A174,'Annex 2 Designated EHV charges'!$D:$P,13,FALSE)=0,"",VLOOKUP($A174,'Annex 2 Designated EHV charges'!$D:$P,13,FALSE)),"")</f>
        <v/>
      </c>
    </row>
    <row r="175" spans="1:8" x14ac:dyDescent="0.2">
      <c r="A175" s="98" t="str">
        <f t="array" ref="A175">IFERROR(INDEX('Annex 2 Designated EHV charges'!$D$11:$D$58, MATCH(0, IF(ISBLANK('Annex 2 Designated EHV charges'!$D$11:$D$58),1, COUNTIF(A$4:$A174, 'Annex 2 Designated EHV charges'!$D$11:$D$58)), 0)),"")</f>
        <v/>
      </c>
      <c r="B175" s="97" t="str">
        <f>IF($A175="","",VLOOKUP($A175,'Annex 2 Designated EHV charges'!$D:$O,2,0))</f>
        <v/>
      </c>
      <c r="C175" s="98" t="str">
        <f>IF($A175="","",VLOOKUP($A175,'Annex 2 Designated EHV charges'!$D:$O,3,0))</f>
        <v/>
      </c>
      <c r="D175" s="97" t="str">
        <f>IF($A175="","",VLOOKUP($A175,'Annex 2 Designated EHV charges'!$D:$O,4,0))</f>
        <v/>
      </c>
      <c r="E175" s="99" t="str">
        <f>IFERROR(IF(VLOOKUP($A175,'Annex 2 Designated EHV charges'!$D:$P,10,FALSE)=0,"",VLOOKUP($A175,'Annex 2 Designated EHV charges'!$D:$P,10,FALSE)),"")</f>
        <v/>
      </c>
      <c r="F175" s="100" t="str">
        <f>IFERROR(IF(VLOOKUP($A175,'Annex 2 Designated EHV charges'!$D:$P,11,FALSE)=0,"",VLOOKUP($A175,'Annex 2 Designated EHV charges'!$D:$P,11,FALSE)),"")</f>
        <v/>
      </c>
      <c r="G175" s="101" t="str">
        <f>IFERROR(IF(VLOOKUP($A175,'Annex 2 Designated EHV charges'!$D:$P,12,FALSE)=0,"",VLOOKUP($A175,'Annex 2 Designated EHV charges'!$D:$P,12,FALSE)),"")</f>
        <v/>
      </c>
      <c r="H175" s="101" t="str">
        <f>IFERROR(IF(VLOOKUP($A175,'Annex 2 Designated EHV charges'!$D:$P,13,FALSE)=0,"",VLOOKUP($A175,'Annex 2 Designated EHV charges'!$D:$P,13,FALSE)),"")</f>
        <v/>
      </c>
    </row>
    <row r="176" spans="1:8" x14ac:dyDescent="0.2">
      <c r="A176" s="98" t="str">
        <f t="array" ref="A176">IFERROR(INDEX('Annex 2 Designated EHV charges'!$D$11:$D$58, MATCH(0, IF(ISBLANK('Annex 2 Designated EHV charges'!$D$11:$D$58),1, COUNTIF(A$4:$A175, 'Annex 2 Designated EHV charges'!$D$11:$D$58)), 0)),"")</f>
        <v/>
      </c>
      <c r="B176" s="97" t="str">
        <f>IF($A176="","",VLOOKUP($A176,'Annex 2 Designated EHV charges'!$D:$O,2,0))</f>
        <v/>
      </c>
      <c r="C176" s="98" t="str">
        <f>IF($A176="","",VLOOKUP($A176,'Annex 2 Designated EHV charges'!$D:$O,3,0))</f>
        <v/>
      </c>
      <c r="D176" s="97" t="str">
        <f>IF($A176="","",VLOOKUP($A176,'Annex 2 Designated EHV charges'!$D:$O,4,0))</f>
        <v/>
      </c>
      <c r="E176" s="99" t="str">
        <f>IFERROR(IF(VLOOKUP($A176,'Annex 2 Designated EHV charges'!$D:$P,10,FALSE)=0,"",VLOOKUP($A176,'Annex 2 Designated EHV charges'!$D:$P,10,FALSE)),"")</f>
        <v/>
      </c>
      <c r="F176" s="100" t="str">
        <f>IFERROR(IF(VLOOKUP($A176,'Annex 2 Designated EHV charges'!$D:$P,11,FALSE)=0,"",VLOOKUP($A176,'Annex 2 Designated EHV charges'!$D:$P,11,FALSE)),"")</f>
        <v/>
      </c>
      <c r="G176" s="101" t="str">
        <f>IFERROR(IF(VLOOKUP($A176,'Annex 2 Designated EHV charges'!$D:$P,12,FALSE)=0,"",VLOOKUP($A176,'Annex 2 Designated EHV charges'!$D:$P,12,FALSE)),"")</f>
        <v/>
      </c>
      <c r="H176" s="101" t="str">
        <f>IFERROR(IF(VLOOKUP($A176,'Annex 2 Designated EHV charges'!$D:$P,13,FALSE)=0,"",VLOOKUP($A176,'Annex 2 Designated EHV charges'!$D:$P,13,FALSE)),"")</f>
        <v/>
      </c>
    </row>
    <row r="177" spans="1:8" x14ac:dyDescent="0.2">
      <c r="A177" s="98" t="str">
        <f t="array" ref="A177">IFERROR(INDEX('Annex 2 Designated EHV charges'!$D$11:$D$58, MATCH(0, IF(ISBLANK('Annex 2 Designated EHV charges'!$D$11:$D$58),1, COUNTIF(A$4:$A176, 'Annex 2 Designated EHV charges'!$D$11:$D$58)), 0)),"")</f>
        <v/>
      </c>
      <c r="B177" s="97" t="str">
        <f>IF($A177="","",VLOOKUP($A177,'Annex 2 Designated EHV charges'!$D:$O,2,0))</f>
        <v/>
      </c>
      <c r="C177" s="98" t="str">
        <f>IF($A177="","",VLOOKUP($A177,'Annex 2 Designated EHV charges'!$D:$O,3,0))</f>
        <v/>
      </c>
      <c r="D177" s="97" t="str">
        <f>IF($A177="","",VLOOKUP($A177,'Annex 2 Designated EHV charges'!$D:$O,4,0))</f>
        <v/>
      </c>
      <c r="E177" s="99" t="str">
        <f>IFERROR(IF(VLOOKUP($A177,'Annex 2 Designated EHV charges'!$D:$P,10,FALSE)=0,"",VLOOKUP($A177,'Annex 2 Designated EHV charges'!$D:$P,10,FALSE)),"")</f>
        <v/>
      </c>
      <c r="F177" s="100" t="str">
        <f>IFERROR(IF(VLOOKUP($A177,'Annex 2 Designated EHV charges'!$D:$P,11,FALSE)=0,"",VLOOKUP($A177,'Annex 2 Designated EHV charges'!$D:$P,11,FALSE)),"")</f>
        <v/>
      </c>
      <c r="G177" s="101" t="str">
        <f>IFERROR(IF(VLOOKUP($A177,'Annex 2 Designated EHV charges'!$D:$P,12,FALSE)=0,"",VLOOKUP($A177,'Annex 2 Designated EHV charges'!$D:$P,12,FALSE)),"")</f>
        <v/>
      </c>
      <c r="H177" s="101" t="str">
        <f>IFERROR(IF(VLOOKUP($A177,'Annex 2 Designated EHV charges'!$D:$P,13,FALSE)=0,"",VLOOKUP($A177,'Annex 2 Designated EHV charges'!$D:$P,13,FALSE)),"")</f>
        <v/>
      </c>
    </row>
    <row r="178" spans="1:8" x14ac:dyDescent="0.2">
      <c r="A178" s="98" t="str">
        <f t="array" ref="A178">IFERROR(INDEX('Annex 2 Designated EHV charges'!$D$11:$D$58, MATCH(0, IF(ISBLANK('Annex 2 Designated EHV charges'!$D$11:$D$58),1, COUNTIF(A$4:$A177, 'Annex 2 Designated EHV charges'!$D$11:$D$58)), 0)),"")</f>
        <v/>
      </c>
      <c r="B178" s="97" t="str">
        <f>IF($A178="","",VLOOKUP($A178,'Annex 2 Designated EHV charges'!$D:$O,2,0))</f>
        <v/>
      </c>
      <c r="C178" s="98" t="str">
        <f>IF($A178="","",VLOOKUP($A178,'Annex 2 Designated EHV charges'!$D:$O,3,0))</f>
        <v/>
      </c>
      <c r="D178" s="97" t="str">
        <f>IF($A178="","",VLOOKUP($A178,'Annex 2 Designated EHV charges'!$D:$O,4,0))</f>
        <v/>
      </c>
      <c r="E178" s="99" t="str">
        <f>IFERROR(IF(VLOOKUP($A178,'Annex 2 Designated EHV charges'!$D:$P,10,FALSE)=0,"",VLOOKUP($A178,'Annex 2 Designated EHV charges'!$D:$P,10,FALSE)),"")</f>
        <v/>
      </c>
      <c r="F178" s="100" t="str">
        <f>IFERROR(IF(VLOOKUP($A178,'Annex 2 Designated EHV charges'!$D:$P,11,FALSE)=0,"",VLOOKUP($A178,'Annex 2 Designated EHV charges'!$D:$P,11,FALSE)),"")</f>
        <v/>
      </c>
      <c r="G178" s="101" t="str">
        <f>IFERROR(IF(VLOOKUP($A178,'Annex 2 Designated EHV charges'!$D:$P,12,FALSE)=0,"",VLOOKUP($A178,'Annex 2 Designated EHV charges'!$D:$P,12,FALSE)),"")</f>
        <v/>
      </c>
      <c r="H178" s="101" t="str">
        <f>IFERROR(IF(VLOOKUP($A178,'Annex 2 Designated EHV charges'!$D:$P,13,FALSE)=0,"",VLOOKUP($A178,'Annex 2 Designated EHV charges'!$D:$P,13,FALSE)),"")</f>
        <v/>
      </c>
    </row>
    <row r="179" spans="1:8" x14ac:dyDescent="0.2">
      <c r="A179" s="98" t="str">
        <f t="array" ref="A179">IFERROR(INDEX('Annex 2 Designated EHV charges'!$D$11:$D$58, MATCH(0, IF(ISBLANK('Annex 2 Designated EHV charges'!$D$11:$D$58),1, COUNTIF(A$4:$A178, 'Annex 2 Designated EHV charges'!$D$11:$D$58)), 0)),"")</f>
        <v/>
      </c>
      <c r="B179" s="97" t="str">
        <f>IF($A179="","",VLOOKUP($A179,'Annex 2 Designated EHV charges'!$D:$O,2,0))</f>
        <v/>
      </c>
      <c r="C179" s="98" t="str">
        <f>IF($A179="","",VLOOKUP($A179,'Annex 2 Designated EHV charges'!$D:$O,3,0))</f>
        <v/>
      </c>
      <c r="D179" s="97" t="str">
        <f>IF($A179="","",VLOOKUP($A179,'Annex 2 Designated EHV charges'!$D:$O,4,0))</f>
        <v/>
      </c>
      <c r="E179" s="99" t="str">
        <f>IFERROR(IF(VLOOKUP($A179,'Annex 2 Designated EHV charges'!$D:$P,10,FALSE)=0,"",VLOOKUP($A179,'Annex 2 Designated EHV charges'!$D:$P,10,FALSE)),"")</f>
        <v/>
      </c>
      <c r="F179" s="100" t="str">
        <f>IFERROR(IF(VLOOKUP($A179,'Annex 2 Designated EHV charges'!$D:$P,11,FALSE)=0,"",VLOOKUP($A179,'Annex 2 Designated EHV charges'!$D:$P,11,FALSE)),"")</f>
        <v/>
      </c>
      <c r="G179" s="101" t="str">
        <f>IFERROR(IF(VLOOKUP($A179,'Annex 2 Designated EHV charges'!$D:$P,12,FALSE)=0,"",VLOOKUP($A179,'Annex 2 Designated EHV charges'!$D:$P,12,FALSE)),"")</f>
        <v/>
      </c>
      <c r="H179" s="101" t="str">
        <f>IFERROR(IF(VLOOKUP($A179,'Annex 2 Designated EHV charges'!$D:$P,13,FALSE)=0,"",VLOOKUP($A179,'Annex 2 Designated EHV charges'!$D:$P,13,FALSE)),"")</f>
        <v/>
      </c>
    </row>
    <row r="180" spans="1:8" x14ac:dyDescent="0.2">
      <c r="A180" s="98" t="str">
        <f t="array" ref="A180">IFERROR(INDEX('Annex 2 Designated EHV charges'!$D$11:$D$58, MATCH(0, IF(ISBLANK('Annex 2 Designated EHV charges'!$D$11:$D$58),1, COUNTIF(A$4:$A179, 'Annex 2 Designated EHV charges'!$D$11:$D$58)), 0)),"")</f>
        <v/>
      </c>
      <c r="B180" s="97" t="str">
        <f>IF($A180="","",VLOOKUP($A180,'Annex 2 Designated EHV charges'!$D:$O,2,0))</f>
        <v/>
      </c>
      <c r="C180" s="98" t="str">
        <f>IF($A180="","",VLOOKUP($A180,'Annex 2 Designated EHV charges'!$D:$O,3,0))</f>
        <v/>
      </c>
      <c r="D180" s="97" t="str">
        <f>IF($A180="","",VLOOKUP($A180,'Annex 2 Designated EHV charges'!$D:$O,4,0))</f>
        <v/>
      </c>
      <c r="E180" s="99" t="str">
        <f>IFERROR(IF(VLOOKUP($A180,'Annex 2 Designated EHV charges'!$D:$P,10,FALSE)=0,"",VLOOKUP($A180,'Annex 2 Designated EHV charges'!$D:$P,10,FALSE)),"")</f>
        <v/>
      </c>
      <c r="F180" s="100" t="str">
        <f>IFERROR(IF(VLOOKUP($A180,'Annex 2 Designated EHV charges'!$D:$P,11,FALSE)=0,"",VLOOKUP($A180,'Annex 2 Designated EHV charges'!$D:$P,11,FALSE)),"")</f>
        <v/>
      </c>
      <c r="G180" s="101" t="str">
        <f>IFERROR(IF(VLOOKUP($A180,'Annex 2 Designated EHV charges'!$D:$P,12,FALSE)=0,"",VLOOKUP($A180,'Annex 2 Designated EHV charges'!$D:$P,12,FALSE)),"")</f>
        <v/>
      </c>
      <c r="H180" s="101" t="str">
        <f>IFERROR(IF(VLOOKUP($A180,'Annex 2 Designated EHV charges'!$D:$P,13,FALSE)=0,"",VLOOKUP($A180,'Annex 2 Designated EHV charges'!$D:$P,13,FALSE)),"")</f>
        <v/>
      </c>
    </row>
    <row r="181" spans="1:8" x14ac:dyDescent="0.2">
      <c r="A181" s="98" t="str">
        <f t="array" ref="A181">IFERROR(INDEX('Annex 2 Designated EHV charges'!$D$11:$D$58, MATCH(0, IF(ISBLANK('Annex 2 Designated EHV charges'!$D$11:$D$58),1, COUNTIF(A$4:$A180, 'Annex 2 Designated EHV charges'!$D$11:$D$58)), 0)),"")</f>
        <v/>
      </c>
      <c r="B181" s="97" t="str">
        <f>IF($A181="","",VLOOKUP($A181,'Annex 2 Designated EHV charges'!$D:$O,2,0))</f>
        <v/>
      </c>
      <c r="C181" s="98" t="str">
        <f>IF($A181="","",VLOOKUP($A181,'Annex 2 Designated EHV charges'!$D:$O,3,0))</f>
        <v/>
      </c>
      <c r="D181" s="97" t="str">
        <f>IF($A181="","",VLOOKUP($A181,'Annex 2 Designated EHV charges'!$D:$O,4,0))</f>
        <v/>
      </c>
      <c r="E181" s="99" t="str">
        <f>IFERROR(IF(VLOOKUP($A181,'Annex 2 Designated EHV charges'!$D:$P,10,FALSE)=0,"",VLOOKUP($A181,'Annex 2 Designated EHV charges'!$D:$P,10,FALSE)),"")</f>
        <v/>
      </c>
      <c r="F181" s="100" t="str">
        <f>IFERROR(IF(VLOOKUP($A181,'Annex 2 Designated EHV charges'!$D:$P,11,FALSE)=0,"",VLOOKUP($A181,'Annex 2 Designated EHV charges'!$D:$P,11,FALSE)),"")</f>
        <v/>
      </c>
      <c r="G181" s="101" t="str">
        <f>IFERROR(IF(VLOOKUP($A181,'Annex 2 Designated EHV charges'!$D:$P,12,FALSE)=0,"",VLOOKUP($A181,'Annex 2 Designated EHV charges'!$D:$P,12,FALSE)),"")</f>
        <v/>
      </c>
      <c r="H181" s="101" t="str">
        <f>IFERROR(IF(VLOOKUP($A181,'Annex 2 Designated EHV charges'!$D:$P,13,FALSE)=0,"",VLOOKUP($A181,'Annex 2 Designated EHV charges'!$D:$P,13,FALSE)),"")</f>
        <v/>
      </c>
    </row>
    <row r="182" spans="1:8" x14ac:dyDescent="0.2">
      <c r="A182" s="98" t="str">
        <f t="array" ref="A182">IFERROR(INDEX('Annex 2 Designated EHV charges'!$D$11:$D$58, MATCH(0, IF(ISBLANK('Annex 2 Designated EHV charges'!$D$11:$D$58),1, COUNTIF(A$4:$A181, 'Annex 2 Designated EHV charges'!$D$11:$D$58)), 0)),"")</f>
        <v/>
      </c>
      <c r="B182" s="97" t="str">
        <f>IF($A182="","",VLOOKUP($A182,'Annex 2 Designated EHV charges'!$D:$O,2,0))</f>
        <v/>
      </c>
      <c r="C182" s="98" t="str">
        <f>IF($A182="","",VLOOKUP($A182,'Annex 2 Designated EHV charges'!$D:$O,3,0))</f>
        <v/>
      </c>
      <c r="D182" s="97" t="str">
        <f>IF($A182="","",VLOOKUP($A182,'Annex 2 Designated EHV charges'!$D:$O,4,0))</f>
        <v/>
      </c>
      <c r="E182" s="99" t="str">
        <f>IFERROR(IF(VLOOKUP($A182,'Annex 2 Designated EHV charges'!$D:$P,10,FALSE)=0,"",VLOOKUP($A182,'Annex 2 Designated EHV charges'!$D:$P,10,FALSE)),"")</f>
        <v/>
      </c>
      <c r="F182" s="100" t="str">
        <f>IFERROR(IF(VLOOKUP($A182,'Annex 2 Designated EHV charges'!$D:$P,11,FALSE)=0,"",VLOOKUP($A182,'Annex 2 Designated EHV charges'!$D:$P,11,FALSE)),"")</f>
        <v/>
      </c>
      <c r="G182" s="101" t="str">
        <f>IFERROR(IF(VLOOKUP($A182,'Annex 2 Designated EHV charges'!$D:$P,12,FALSE)=0,"",VLOOKUP($A182,'Annex 2 Designated EHV charges'!$D:$P,12,FALSE)),"")</f>
        <v/>
      </c>
      <c r="H182" s="101" t="str">
        <f>IFERROR(IF(VLOOKUP($A182,'Annex 2 Designated EHV charges'!$D:$P,13,FALSE)=0,"",VLOOKUP($A182,'Annex 2 Designated EHV charges'!$D:$P,13,FALSE)),"")</f>
        <v/>
      </c>
    </row>
    <row r="183" spans="1:8" x14ac:dyDescent="0.2">
      <c r="A183" s="98" t="str">
        <f t="array" ref="A183">IFERROR(INDEX('Annex 2 Designated EHV charges'!$D$11:$D$58, MATCH(0, IF(ISBLANK('Annex 2 Designated EHV charges'!$D$11:$D$58),1, COUNTIF(A$4:$A182, 'Annex 2 Designated EHV charges'!$D$11:$D$58)), 0)),"")</f>
        <v/>
      </c>
      <c r="B183" s="97" t="str">
        <f>IF($A183="","",VLOOKUP($A183,'Annex 2 Designated EHV charges'!$D:$O,2,0))</f>
        <v/>
      </c>
      <c r="C183" s="98" t="str">
        <f>IF($A183="","",VLOOKUP($A183,'Annex 2 Designated EHV charges'!$D:$O,3,0))</f>
        <v/>
      </c>
      <c r="D183" s="97" t="str">
        <f>IF($A183="","",VLOOKUP($A183,'Annex 2 Designated EHV charges'!$D:$O,4,0))</f>
        <v/>
      </c>
      <c r="E183" s="99" t="str">
        <f>IFERROR(IF(VLOOKUP($A183,'Annex 2 Designated EHV charges'!$D:$P,10,FALSE)=0,"",VLOOKUP($A183,'Annex 2 Designated EHV charges'!$D:$P,10,FALSE)),"")</f>
        <v/>
      </c>
      <c r="F183" s="100" t="str">
        <f>IFERROR(IF(VLOOKUP($A183,'Annex 2 Designated EHV charges'!$D:$P,11,FALSE)=0,"",VLOOKUP($A183,'Annex 2 Designated EHV charges'!$D:$P,11,FALSE)),"")</f>
        <v/>
      </c>
      <c r="G183" s="101" t="str">
        <f>IFERROR(IF(VLOOKUP($A183,'Annex 2 Designated EHV charges'!$D:$P,12,FALSE)=0,"",VLOOKUP($A183,'Annex 2 Designated EHV charges'!$D:$P,12,FALSE)),"")</f>
        <v/>
      </c>
      <c r="H183" s="101" t="str">
        <f>IFERROR(IF(VLOOKUP($A183,'Annex 2 Designated EHV charges'!$D:$P,13,FALSE)=0,"",VLOOKUP($A183,'Annex 2 Designated EHV charges'!$D:$P,13,FALSE)),"")</f>
        <v/>
      </c>
    </row>
    <row r="184" spans="1:8" x14ac:dyDescent="0.2">
      <c r="A184" s="98" t="str">
        <f t="array" ref="A184">IFERROR(INDEX('Annex 2 Designated EHV charges'!$D$11:$D$58, MATCH(0, IF(ISBLANK('Annex 2 Designated EHV charges'!$D$11:$D$58),1, COUNTIF(A$4:$A183, 'Annex 2 Designated EHV charges'!$D$11:$D$58)), 0)),"")</f>
        <v/>
      </c>
      <c r="B184" s="97" t="str">
        <f>IF($A184="","",VLOOKUP($A184,'Annex 2 Designated EHV charges'!$D:$O,2,0))</f>
        <v/>
      </c>
      <c r="C184" s="98" t="str">
        <f>IF($A184="","",VLOOKUP($A184,'Annex 2 Designated EHV charges'!$D:$O,3,0))</f>
        <v/>
      </c>
      <c r="D184" s="97" t="str">
        <f>IF($A184="","",VLOOKUP($A184,'Annex 2 Designated EHV charges'!$D:$O,4,0))</f>
        <v/>
      </c>
      <c r="E184" s="99" t="str">
        <f>IFERROR(IF(VLOOKUP($A184,'Annex 2 Designated EHV charges'!$D:$P,10,FALSE)=0,"",VLOOKUP($A184,'Annex 2 Designated EHV charges'!$D:$P,10,FALSE)),"")</f>
        <v/>
      </c>
      <c r="F184" s="100" t="str">
        <f>IFERROR(IF(VLOOKUP($A184,'Annex 2 Designated EHV charges'!$D:$P,11,FALSE)=0,"",VLOOKUP($A184,'Annex 2 Designated EHV charges'!$D:$P,11,FALSE)),"")</f>
        <v/>
      </c>
      <c r="G184" s="101" t="str">
        <f>IFERROR(IF(VLOOKUP($A184,'Annex 2 Designated EHV charges'!$D:$P,12,FALSE)=0,"",VLOOKUP($A184,'Annex 2 Designated EHV charges'!$D:$P,12,FALSE)),"")</f>
        <v/>
      </c>
      <c r="H184" s="101" t="str">
        <f>IFERROR(IF(VLOOKUP($A184,'Annex 2 Designated EHV charges'!$D:$P,13,FALSE)=0,"",VLOOKUP($A184,'Annex 2 Designated EHV charges'!$D:$P,13,FALSE)),"")</f>
        <v/>
      </c>
    </row>
    <row r="185" spans="1:8" x14ac:dyDescent="0.2">
      <c r="A185" s="98" t="str">
        <f t="array" ref="A185">IFERROR(INDEX('Annex 2 Designated EHV charges'!$D$11:$D$58, MATCH(0, IF(ISBLANK('Annex 2 Designated EHV charges'!$D$11:$D$58),1, COUNTIF(A$4:$A184, 'Annex 2 Designated EHV charges'!$D$11:$D$58)), 0)),"")</f>
        <v/>
      </c>
      <c r="B185" s="97" t="str">
        <f>IF($A185="","",VLOOKUP($A185,'Annex 2 Designated EHV charges'!$D:$O,2,0))</f>
        <v/>
      </c>
      <c r="C185" s="98" t="str">
        <f>IF($A185="","",VLOOKUP($A185,'Annex 2 Designated EHV charges'!$D:$O,3,0))</f>
        <v/>
      </c>
      <c r="D185" s="97" t="str">
        <f>IF($A185="","",VLOOKUP($A185,'Annex 2 Designated EHV charges'!$D:$O,4,0))</f>
        <v/>
      </c>
      <c r="E185" s="99" t="str">
        <f>IFERROR(IF(VLOOKUP($A185,'Annex 2 Designated EHV charges'!$D:$P,10,FALSE)=0,"",VLOOKUP($A185,'Annex 2 Designated EHV charges'!$D:$P,10,FALSE)),"")</f>
        <v/>
      </c>
      <c r="F185" s="100" t="str">
        <f>IFERROR(IF(VLOOKUP($A185,'Annex 2 Designated EHV charges'!$D:$P,11,FALSE)=0,"",VLOOKUP($A185,'Annex 2 Designated EHV charges'!$D:$P,11,FALSE)),"")</f>
        <v/>
      </c>
      <c r="G185" s="101" t="str">
        <f>IFERROR(IF(VLOOKUP($A185,'Annex 2 Designated EHV charges'!$D:$P,12,FALSE)=0,"",VLOOKUP($A185,'Annex 2 Designated EHV charges'!$D:$P,12,FALSE)),"")</f>
        <v/>
      </c>
      <c r="H185" s="101" t="str">
        <f>IFERROR(IF(VLOOKUP($A185,'Annex 2 Designated EHV charges'!$D:$P,13,FALSE)=0,"",VLOOKUP($A185,'Annex 2 Designated EHV charges'!$D:$P,13,FALSE)),"")</f>
        <v/>
      </c>
    </row>
    <row r="186" spans="1:8" x14ac:dyDescent="0.2">
      <c r="A186" s="98" t="str">
        <f t="array" ref="A186">IFERROR(INDEX('Annex 2 Designated EHV charges'!$D$11:$D$58, MATCH(0, IF(ISBLANK('Annex 2 Designated EHV charges'!$D$11:$D$58),1, COUNTIF(A$4:$A185, 'Annex 2 Designated EHV charges'!$D$11:$D$58)), 0)),"")</f>
        <v/>
      </c>
      <c r="B186" s="97" t="str">
        <f>IF($A186="","",VLOOKUP($A186,'Annex 2 Designated EHV charges'!$D:$O,2,0))</f>
        <v/>
      </c>
      <c r="C186" s="98" t="str">
        <f>IF($A186="","",VLOOKUP($A186,'Annex 2 Designated EHV charges'!$D:$O,3,0))</f>
        <v/>
      </c>
      <c r="D186" s="97" t="str">
        <f>IF($A186="","",VLOOKUP($A186,'Annex 2 Designated EHV charges'!$D:$O,4,0))</f>
        <v/>
      </c>
      <c r="E186" s="99" t="str">
        <f>IFERROR(IF(VLOOKUP($A186,'Annex 2 Designated EHV charges'!$D:$P,10,FALSE)=0,"",VLOOKUP($A186,'Annex 2 Designated EHV charges'!$D:$P,10,FALSE)),"")</f>
        <v/>
      </c>
      <c r="F186" s="100" t="str">
        <f>IFERROR(IF(VLOOKUP($A186,'Annex 2 Designated EHV charges'!$D:$P,11,FALSE)=0,"",VLOOKUP($A186,'Annex 2 Designated EHV charges'!$D:$P,11,FALSE)),"")</f>
        <v/>
      </c>
      <c r="G186" s="101" t="str">
        <f>IFERROR(IF(VLOOKUP($A186,'Annex 2 Designated EHV charges'!$D:$P,12,FALSE)=0,"",VLOOKUP($A186,'Annex 2 Designated EHV charges'!$D:$P,12,FALSE)),"")</f>
        <v/>
      </c>
      <c r="H186" s="101" t="str">
        <f>IFERROR(IF(VLOOKUP($A186,'Annex 2 Designated EHV charges'!$D:$P,13,FALSE)=0,"",VLOOKUP($A186,'Annex 2 Designated EHV charges'!$D:$P,13,FALSE)),"")</f>
        <v/>
      </c>
    </row>
    <row r="187" spans="1:8" x14ac:dyDescent="0.2">
      <c r="A187" s="98" t="str">
        <f t="array" ref="A187">IFERROR(INDEX('Annex 2 Designated EHV charges'!$D$11:$D$58, MATCH(0, IF(ISBLANK('Annex 2 Designated EHV charges'!$D$11:$D$58),1, COUNTIF(A$4:$A186, 'Annex 2 Designated EHV charges'!$D$11:$D$58)), 0)),"")</f>
        <v/>
      </c>
      <c r="B187" s="97" t="str">
        <f>IF($A187="","",VLOOKUP($A187,'Annex 2 Designated EHV charges'!$D:$O,2,0))</f>
        <v/>
      </c>
      <c r="C187" s="98" t="str">
        <f>IF($A187="","",VLOOKUP($A187,'Annex 2 Designated EHV charges'!$D:$O,3,0))</f>
        <v/>
      </c>
      <c r="D187" s="97" t="str">
        <f>IF($A187="","",VLOOKUP($A187,'Annex 2 Designated EHV charges'!$D:$O,4,0))</f>
        <v/>
      </c>
      <c r="E187" s="99" t="str">
        <f>IFERROR(IF(VLOOKUP($A187,'Annex 2 Designated EHV charges'!$D:$P,10,FALSE)=0,"",VLOOKUP($A187,'Annex 2 Designated EHV charges'!$D:$P,10,FALSE)),"")</f>
        <v/>
      </c>
      <c r="F187" s="100" t="str">
        <f>IFERROR(IF(VLOOKUP($A187,'Annex 2 Designated EHV charges'!$D:$P,11,FALSE)=0,"",VLOOKUP($A187,'Annex 2 Designated EHV charges'!$D:$P,11,FALSE)),"")</f>
        <v/>
      </c>
      <c r="G187" s="101" t="str">
        <f>IFERROR(IF(VLOOKUP($A187,'Annex 2 Designated EHV charges'!$D:$P,12,FALSE)=0,"",VLOOKUP($A187,'Annex 2 Designated EHV charges'!$D:$P,12,FALSE)),"")</f>
        <v/>
      </c>
      <c r="H187" s="101" t="str">
        <f>IFERROR(IF(VLOOKUP($A187,'Annex 2 Designated EHV charges'!$D:$P,13,FALSE)=0,"",VLOOKUP($A187,'Annex 2 Designated EHV charges'!$D:$P,13,FALSE)),"")</f>
        <v/>
      </c>
    </row>
    <row r="188" spans="1:8" x14ac:dyDescent="0.2">
      <c r="A188" s="98" t="str">
        <f t="array" ref="A188">IFERROR(INDEX('Annex 2 Designated EHV charges'!$D$11:$D$58, MATCH(0, IF(ISBLANK('Annex 2 Designated EHV charges'!$D$11:$D$58),1, COUNTIF(A$4:$A187, 'Annex 2 Designated EHV charges'!$D$11:$D$58)), 0)),"")</f>
        <v/>
      </c>
      <c r="B188" s="97" t="str">
        <f>IF($A188="","",VLOOKUP($A188,'Annex 2 Designated EHV charges'!$D:$O,2,0))</f>
        <v/>
      </c>
      <c r="C188" s="98" t="str">
        <f>IF($A188="","",VLOOKUP($A188,'Annex 2 Designated EHV charges'!$D:$O,3,0))</f>
        <v/>
      </c>
      <c r="D188" s="97" t="str">
        <f>IF($A188="","",VLOOKUP($A188,'Annex 2 Designated EHV charges'!$D:$O,4,0))</f>
        <v/>
      </c>
      <c r="E188" s="99" t="str">
        <f>IFERROR(IF(VLOOKUP($A188,'Annex 2 Designated EHV charges'!$D:$P,10,FALSE)=0,"",VLOOKUP($A188,'Annex 2 Designated EHV charges'!$D:$P,10,FALSE)),"")</f>
        <v/>
      </c>
      <c r="F188" s="100" t="str">
        <f>IFERROR(IF(VLOOKUP($A188,'Annex 2 Designated EHV charges'!$D:$P,11,FALSE)=0,"",VLOOKUP($A188,'Annex 2 Designated EHV charges'!$D:$P,11,FALSE)),"")</f>
        <v/>
      </c>
      <c r="G188" s="101" t="str">
        <f>IFERROR(IF(VLOOKUP($A188,'Annex 2 Designated EHV charges'!$D:$P,12,FALSE)=0,"",VLOOKUP($A188,'Annex 2 Designated EHV charges'!$D:$P,12,FALSE)),"")</f>
        <v/>
      </c>
      <c r="H188" s="101" t="str">
        <f>IFERROR(IF(VLOOKUP($A188,'Annex 2 Designated EHV charges'!$D:$P,13,FALSE)=0,"",VLOOKUP($A188,'Annex 2 Designated EHV charges'!$D:$P,13,FALSE)),"")</f>
        <v/>
      </c>
    </row>
    <row r="189" spans="1:8" x14ac:dyDescent="0.2">
      <c r="A189" s="98" t="str">
        <f t="array" ref="A189">IFERROR(INDEX('Annex 2 Designated EHV charges'!$D$11:$D$58, MATCH(0, IF(ISBLANK('Annex 2 Designated EHV charges'!$D$11:$D$58),1, COUNTIF(A$4:$A188, 'Annex 2 Designated EHV charges'!$D$11:$D$58)), 0)),"")</f>
        <v/>
      </c>
      <c r="B189" s="97" t="str">
        <f>IF($A189="","",VLOOKUP($A189,'Annex 2 Designated EHV charges'!$D:$O,2,0))</f>
        <v/>
      </c>
      <c r="C189" s="98" t="str">
        <f>IF($A189="","",VLOOKUP($A189,'Annex 2 Designated EHV charges'!$D:$O,3,0))</f>
        <v/>
      </c>
      <c r="D189" s="97" t="str">
        <f>IF($A189="","",VLOOKUP($A189,'Annex 2 Designated EHV charges'!$D:$O,4,0))</f>
        <v/>
      </c>
      <c r="E189" s="99" t="str">
        <f>IFERROR(IF(VLOOKUP($A189,'Annex 2 Designated EHV charges'!$D:$P,10,FALSE)=0,"",VLOOKUP($A189,'Annex 2 Designated EHV charges'!$D:$P,10,FALSE)),"")</f>
        <v/>
      </c>
      <c r="F189" s="100" t="str">
        <f>IFERROR(IF(VLOOKUP($A189,'Annex 2 Designated EHV charges'!$D:$P,11,FALSE)=0,"",VLOOKUP($A189,'Annex 2 Designated EHV charges'!$D:$P,11,FALSE)),"")</f>
        <v/>
      </c>
      <c r="G189" s="101" t="str">
        <f>IFERROR(IF(VLOOKUP($A189,'Annex 2 Designated EHV charges'!$D:$P,12,FALSE)=0,"",VLOOKUP($A189,'Annex 2 Designated EHV charges'!$D:$P,12,FALSE)),"")</f>
        <v/>
      </c>
      <c r="H189" s="101" t="str">
        <f>IFERROR(IF(VLOOKUP($A189,'Annex 2 Designated EHV charges'!$D:$P,13,FALSE)=0,"",VLOOKUP($A189,'Annex 2 Designated EHV charges'!$D:$P,13,FALSE)),"")</f>
        <v/>
      </c>
    </row>
    <row r="190" spans="1:8" x14ac:dyDescent="0.2">
      <c r="A190" s="98" t="str">
        <f t="array" ref="A190">IFERROR(INDEX('Annex 2 Designated EHV charges'!$D$11:$D$58, MATCH(0, IF(ISBLANK('Annex 2 Designated EHV charges'!$D$11:$D$58),1, COUNTIF(A$4:$A189, 'Annex 2 Designated EHV charges'!$D$11:$D$58)), 0)),"")</f>
        <v/>
      </c>
      <c r="B190" s="97" t="str">
        <f>IF($A190="","",VLOOKUP($A190,'Annex 2 Designated EHV charges'!$D:$O,2,0))</f>
        <v/>
      </c>
      <c r="C190" s="98" t="str">
        <f>IF($A190="","",VLOOKUP($A190,'Annex 2 Designated EHV charges'!$D:$O,3,0))</f>
        <v/>
      </c>
      <c r="D190" s="97" t="str">
        <f>IF($A190="","",VLOOKUP($A190,'Annex 2 Designated EHV charges'!$D:$O,4,0))</f>
        <v/>
      </c>
      <c r="E190" s="99" t="str">
        <f>IFERROR(IF(VLOOKUP($A190,'Annex 2 Designated EHV charges'!$D:$P,10,FALSE)=0,"",VLOOKUP($A190,'Annex 2 Designated EHV charges'!$D:$P,10,FALSE)),"")</f>
        <v/>
      </c>
      <c r="F190" s="100" t="str">
        <f>IFERROR(IF(VLOOKUP($A190,'Annex 2 Designated EHV charges'!$D:$P,11,FALSE)=0,"",VLOOKUP($A190,'Annex 2 Designated EHV charges'!$D:$P,11,FALSE)),"")</f>
        <v/>
      </c>
      <c r="G190" s="101" t="str">
        <f>IFERROR(IF(VLOOKUP($A190,'Annex 2 Designated EHV charges'!$D:$P,12,FALSE)=0,"",VLOOKUP($A190,'Annex 2 Designated EHV charges'!$D:$P,12,FALSE)),"")</f>
        <v/>
      </c>
      <c r="H190" s="101" t="str">
        <f>IFERROR(IF(VLOOKUP($A190,'Annex 2 Designated EHV charges'!$D:$P,13,FALSE)=0,"",VLOOKUP($A190,'Annex 2 Designated EHV charges'!$D:$P,13,FALSE)),"")</f>
        <v/>
      </c>
    </row>
    <row r="191" spans="1:8" x14ac:dyDescent="0.2">
      <c r="A191" s="98" t="str">
        <f t="array" ref="A191">IFERROR(INDEX('Annex 2 Designated EHV charges'!$D$11:$D$58, MATCH(0, IF(ISBLANK('Annex 2 Designated EHV charges'!$D$11:$D$58),1, COUNTIF(A$4:$A190, 'Annex 2 Designated EHV charges'!$D$11:$D$58)), 0)),"")</f>
        <v/>
      </c>
      <c r="B191" s="97" t="str">
        <f>IF($A191="","",VLOOKUP($A191,'Annex 2 Designated EHV charges'!$D:$O,2,0))</f>
        <v/>
      </c>
      <c r="C191" s="98" t="str">
        <f>IF($A191="","",VLOOKUP($A191,'Annex 2 Designated EHV charges'!$D:$O,3,0))</f>
        <v/>
      </c>
      <c r="D191" s="97" t="str">
        <f>IF($A191="","",VLOOKUP($A191,'Annex 2 Designated EHV charges'!$D:$O,4,0))</f>
        <v/>
      </c>
      <c r="E191" s="99" t="str">
        <f>IFERROR(IF(VLOOKUP($A191,'Annex 2 Designated EHV charges'!$D:$P,10,FALSE)=0,"",VLOOKUP($A191,'Annex 2 Designated EHV charges'!$D:$P,10,FALSE)),"")</f>
        <v/>
      </c>
      <c r="F191" s="100" t="str">
        <f>IFERROR(IF(VLOOKUP($A191,'Annex 2 Designated EHV charges'!$D:$P,11,FALSE)=0,"",VLOOKUP($A191,'Annex 2 Designated EHV charges'!$D:$P,11,FALSE)),"")</f>
        <v/>
      </c>
      <c r="G191" s="101" t="str">
        <f>IFERROR(IF(VLOOKUP($A191,'Annex 2 Designated EHV charges'!$D:$P,12,FALSE)=0,"",VLOOKUP($A191,'Annex 2 Designated EHV charges'!$D:$P,12,FALSE)),"")</f>
        <v/>
      </c>
      <c r="H191" s="101" t="str">
        <f>IFERROR(IF(VLOOKUP($A191,'Annex 2 Designated EHV charges'!$D:$P,13,FALSE)=0,"",VLOOKUP($A191,'Annex 2 Designated EHV charges'!$D:$P,13,FALSE)),"")</f>
        <v/>
      </c>
    </row>
    <row r="192" spans="1:8" x14ac:dyDescent="0.2">
      <c r="A192" s="98" t="str">
        <f t="array" ref="A192">IFERROR(INDEX('Annex 2 Designated EHV charges'!$D$11:$D$58, MATCH(0, IF(ISBLANK('Annex 2 Designated EHV charges'!$D$11:$D$58),1, COUNTIF(A$4:$A191, 'Annex 2 Designated EHV charges'!$D$11:$D$58)), 0)),"")</f>
        <v/>
      </c>
      <c r="B192" s="97" t="str">
        <f>IF($A192="","",VLOOKUP($A192,'Annex 2 Designated EHV charges'!$D:$O,2,0))</f>
        <v/>
      </c>
      <c r="C192" s="98" t="str">
        <f>IF($A192="","",VLOOKUP($A192,'Annex 2 Designated EHV charges'!$D:$O,3,0))</f>
        <v/>
      </c>
      <c r="D192" s="97" t="str">
        <f>IF($A192="","",VLOOKUP($A192,'Annex 2 Designated EHV charges'!$D:$O,4,0))</f>
        <v/>
      </c>
      <c r="E192" s="99" t="str">
        <f>IFERROR(IF(VLOOKUP($A192,'Annex 2 Designated EHV charges'!$D:$P,10,FALSE)=0,"",VLOOKUP($A192,'Annex 2 Designated EHV charges'!$D:$P,10,FALSE)),"")</f>
        <v/>
      </c>
      <c r="F192" s="100" t="str">
        <f>IFERROR(IF(VLOOKUP($A192,'Annex 2 Designated EHV charges'!$D:$P,11,FALSE)=0,"",VLOOKUP($A192,'Annex 2 Designated EHV charges'!$D:$P,11,FALSE)),"")</f>
        <v/>
      </c>
      <c r="G192" s="101" t="str">
        <f>IFERROR(IF(VLOOKUP($A192,'Annex 2 Designated EHV charges'!$D:$P,12,FALSE)=0,"",VLOOKUP($A192,'Annex 2 Designated EHV charges'!$D:$P,12,FALSE)),"")</f>
        <v/>
      </c>
      <c r="H192" s="101" t="str">
        <f>IFERROR(IF(VLOOKUP($A192,'Annex 2 Designated EHV charges'!$D:$P,13,FALSE)=0,"",VLOOKUP($A192,'Annex 2 Designated EHV charges'!$D:$P,13,FALSE)),"")</f>
        <v/>
      </c>
    </row>
    <row r="193" spans="1:8" x14ac:dyDescent="0.2">
      <c r="A193" s="98" t="str">
        <f t="array" ref="A193">IFERROR(INDEX('Annex 2 Designated EHV charges'!$D$11:$D$58, MATCH(0, IF(ISBLANK('Annex 2 Designated EHV charges'!$D$11:$D$58),1, COUNTIF(A$4:$A192, 'Annex 2 Designated EHV charges'!$D$11:$D$58)), 0)),"")</f>
        <v/>
      </c>
      <c r="B193" s="97" t="str">
        <f>IF($A193="","",VLOOKUP($A193,'Annex 2 Designated EHV charges'!$D:$O,2,0))</f>
        <v/>
      </c>
      <c r="C193" s="98" t="str">
        <f>IF($A193="","",VLOOKUP($A193,'Annex 2 Designated EHV charges'!$D:$O,3,0))</f>
        <v/>
      </c>
      <c r="D193" s="97" t="str">
        <f>IF($A193="","",VLOOKUP($A193,'Annex 2 Designated EHV charges'!$D:$O,4,0))</f>
        <v/>
      </c>
      <c r="E193" s="99" t="str">
        <f>IFERROR(IF(VLOOKUP($A193,'Annex 2 Designated EHV charges'!$D:$P,10,FALSE)=0,"",VLOOKUP($A193,'Annex 2 Designated EHV charges'!$D:$P,10,FALSE)),"")</f>
        <v/>
      </c>
      <c r="F193" s="100" t="str">
        <f>IFERROR(IF(VLOOKUP($A193,'Annex 2 Designated EHV charges'!$D:$P,11,FALSE)=0,"",VLOOKUP($A193,'Annex 2 Designated EHV charges'!$D:$P,11,FALSE)),"")</f>
        <v/>
      </c>
      <c r="G193" s="101" t="str">
        <f>IFERROR(IF(VLOOKUP($A193,'Annex 2 Designated EHV charges'!$D:$P,12,FALSE)=0,"",VLOOKUP($A193,'Annex 2 Designated EHV charges'!$D:$P,12,FALSE)),"")</f>
        <v/>
      </c>
      <c r="H193" s="101" t="str">
        <f>IFERROR(IF(VLOOKUP($A193,'Annex 2 Designated EHV charges'!$D:$P,13,FALSE)=0,"",VLOOKUP($A193,'Annex 2 Designated EHV charges'!$D:$P,13,FALSE)),"")</f>
        <v/>
      </c>
    </row>
    <row r="194" spans="1:8" x14ac:dyDescent="0.2">
      <c r="A194" s="98" t="str">
        <f t="array" ref="A194">IFERROR(INDEX('Annex 2 Designated EHV charges'!$D$11:$D$58, MATCH(0, IF(ISBLANK('Annex 2 Designated EHV charges'!$D$11:$D$58),1, COUNTIF(A$4:$A193, 'Annex 2 Designated EHV charges'!$D$11:$D$58)), 0)),"")</f>
        <v/>
      </c>
      <c r="B194" s="97" t="str">
        <f>IF($A194="","",VLOOKUP($A194,'Annex 2 Designated EHV charges'!$D:$O,2,0))</f>
        <v/>
      </c>
      <c r="C194" s="98" t="str">
        <f>IF($A194="","",VLOOKUP($A194,'Annex 2 Designated EHV charges'!$D:$O,3,0))</f>
        <v/>
      </c>
      <c r="D194" s="97" t="str">
        <f>IF($A194="","",VLOOKUP($A194,'Annex 2 Designated EHV charges'!$D:$O,4,0))</f>
        <v/>
      </c>
      <c r="E194" s="99" t="str">
        <f>IFERROR(IF(VLOOKUP($A194,'Annex 2 Designated EHV charges'!$D:$P,10,FALSE)=0,"",VLOOKUP($A194,'Annex 2 Designated EHV charges'!$D:$P,10,FALSE)),"")</f>
        <v/>
      </c>
      <c r="F194" s="100" t="str">
        <f>IFERROR(IF(VLOOKUP($A194,'Annex 2 Designated EHV charges'!$D:$P,11,FALSE)=0,"",VLOOKUP($A194,'Annex 2 Designated EHV charges'!$D:$P,11,FALSE)),"")</f>
        <v/>
      </c>
      <c r="G194" s="101" t="str">
        <f>IFERROR(IF(VLOOKUP($A194,'Annex 2 Designated EHV charges'!$D:$P,12,FALSE)=0,"",VLOOKUP($A194,'Annex 2 Designated EHV charges'!$D:$P,12,FALSE)),"")</f>
        <v/>
      </c>
      <c r="H194" s="101" t="str">
        <f>IFERROR(IF(VLOOKUP($A194,'Annex 2 Designated EHV charges'!$D:$P,13,FALSE)=0,"",VLOOKUP($A194,'Annex 2 Designated EHV charges'!$D:$P,13,FALSE)),"")</f>
        <v/>
      </c>
    </row>
    <row r="195" spans="1:8" x14ac:dyDescent="0.2">
      <c r="A195" s="98" t="str">
        <f t="array" ref="A195">IFERROR(INDEX('Annex 2 Designated EHV charges'!$D$11:$D$58, MATCH(0, IF(ISBLANK('Annex 2 Designated EHV charges'!$D$11:$D$58),1, COUNTIF(A$4:$A194, 'Annex 2 Designated EHV charges'!$D$11:$D$58)), 0)),"")</f>
        <v/>
      </c>
      <c r="B195" s="97" t="str">
        <f>IF($A195="","",VLOOKUP($A195,'Annex 2 Designated EHV charges'!$D:$O,2,0))</f>
        <v/>
      </c>
      <c r="C195" s="98" t="str">
        <f>IF($A195="","",VLOOKUP($A195,'Annex 2 Designated EHV charges'!$D:$O,3,0))</f>
        <v/>
      </c>
      <c r="D195" s="97" t="str">
        <f>IF($A195="","",VLOOKUP($A195,'Annex 2 Designated EHV charges'!$D:$O,4,0))</f>
        <v/>
      </c>
      <c r="E195" s="99" t="str">
        <f>IFERROR(IF(VLOOKUP($A195,'Annex 2 Designated EHV charges'!$D:$P,10,FALSE)=0,"",VLOOKUP($A195,'Annex 2 Designated EHV charges'!$D:$P,10,FALSE)),"")</f>
        <v/>
      </c>
      <c r="F195" s="100" t="str">
        <f>IFERROR(IF(VLOOKUP($A195,'Annex 2 Designated EHV charges'!$D:$P,11,FALSE)=0,"",VLOOKUP($A195,'Annex 2 Designated EHV charges'!$D:$P,11,FALSE)),"")</f>
        <v/>
      </c>
      <c r="G195" s="101" t="str">
        <f>IFERROR(IF(VLOOKUP($A195,'Annex 2 Designated EHV charges'!$D:$P,12,FALSE)=0,"",VLOOKUP($A195,'Annex 2 Designated EHV charges'!$D:$P,12,FALSE)),"")</f>
        <v/>
      </c>
      <c r="H195" s="101" t="str">
        <f>IFERROR(IF(VLOOKUP($A195,'Annex 2 Designated EHV charges'!$D:$P,13,FALSE)=0,"",VLOOKUP($A195,'Annex 2 Designated EHV charges'!$D:$P,13,FALSE)),"")</f>
        <v/>
      </c>
    </row>
    <row r="196" spans="1:8" x14ac:dyDescent="0.2">
      <c r="A196" s="98" t="str">
        <f t="array" ref="A196">IFERROR(INDEX('Annex 2 Designated EHV charges'!$D$11:$D$58, MATCH(0, IF(ISBLANK('Annex 2 Designated EHV charges'!$D$11:$D$58),1, COUNTIF(A$4:$A195, 'Annex 2 Designated EHV charges'!$D$11:$D$58)), 0)),"")</f>
        <v/>
      </c>
      <c r="B196" s="97" t="str">
        <f>IF($A196="","",VLOOKUP($A196,'Annex 2 Designated EHV charges'!$D:$O,2,0))</f>
        <v/>
      </c>
      <c r="C196" s="98" t="str">
        <f>IF($A196="","",VLOOKUP($A196,'Annex 2 Designated EHV charges'!$D:$O,3,0))</f>
        <v/>
      </c>
      <c r="D196" s="97" t="str">
        <f>IF($A196="","",VLOOKUP($A196,'Annex 2 Designated EHV charges'!$D:$O,4,0))</f>
        <v/>
      </c>
      <c r="E196" s="99" t="str">
        <f>IFERROR(IF(VLOOKUP($A196,'Annex 2 Designated EHV charges'!$D:$P,10,FALSE)=0,"",VLOOKUP($A196,'Annex 2 Designated EHV charges'!$D:$P,10,FALSE)),"")</f>
        <v/>
      </c>
      <c r="F196" s="100" t="str">
        <f>IFERROR(IF(VLOOKUP($A196,'Annex 2 Designated EHV charges'!$D:$P,11,FALSE)=0,"",VLOOKUP($A196,'Annex 2 Designated EHV charges'!$D:$P,11,FALSE)),"")</f>
        <v/>
      </c>
      <c r="G196" s="101" t="str">
        <f>IFERROR(IF(VLOOKUP($A196,'Annex 2 Designated EHV charges'!$D:$P,12,FALSE)=0,"",VLOOKUP($A196,'Annex 2 Designated EHV charges'!$D:$P,12,FALSE)),"")</f>
        <v/>
      </c>
      <c r="H196" s="101" t="str">
        <f>IFERROR(IF(VLOOKUP($A196,'Annex 2 Designated EHV charges'!$D:$P,13,FALSE)=0,"",VLOOKUP($A196,'Annex 2 Designated EHV charges'!$D:$P,13,FALSE)),"")</f>
        <v/>
      </c>
    </row>
    <row r="197" spans="1:8" x14ac:dyDescent="0.2">
      <c r="A197" s="98" t="str">
        <f t="array" ref="A197">IFERROR(INDEX('Annex 2 Designated EHV charges'!$D$11:$D$58, MATCH(0, IF(ISBLANK('Annex 2 Designated EHV charges'!$D$11:$D$58),1, COUNTIF(A$4:$A196, 'Annex 2 Designated EHV charges'!$D$11:$D$58)), 0)),"")</f>
        <v/>
      </c>
      <c r="B197" s="97" t="str">
        <f>IF($A197="","",VLOOKUP($A197,'Annex 2 Designated EHV charges'!$D:$O,2,0))</f>
        <v/>
      </c>
      <c r="C197" s="98" t="str">
        <f>IF($A197="","",VLOOKUP($A197,'Annex 2 Designated EHV charges'!$D:$O,3,0))</f>
        <v/>
      </c>
      <c r="D197" s="97" t="str">
        <f>IF($A197="","",VLOOKUP($A197,'Annex 2 Designated EHV charges'!$D:$O,4,0))</f>
        <v/>
      </c>
      <c r="E197" s="99" t="str">
        <f>IFERROR(IF(VLOOKUP($A197,'Annex 2 Designated EHV charges'!$D:$P,10,FALSE)=0,"",VLOOKUP($A197,'Annex 2 Designated EHV charges'!$D:$P,10,FALSE)),"")</f>
        <v/>
      </c>
      <c r="F197" s="100" t="str">
        <f>IFERROR(IF(VLOOKUP($A197,'Annex 2 Designated EHV charges'!$D:$P,11,FALSE)=0,"",VLOOKUP($A197,'Annex 2 Designated EHV charges'!$D:$P,11,FALSE)),"")</f>
        <v/>
      </c>
      <c r="G197" s="101" t="str">
        <f>IFERROR(IF(VLOOKUP($A197,'Annex 2 Designated EHV charges'!$D:$P,12,FALSE)=0,"",VLOOKUP($A197,'Annex 2 Designated EHV charges'!$D:$P,12,FALSE)),"")</f>
        <v/>
      </c>
      <c r="H197" s="101" t="str">
        <f>IFERROR(IF(VLOOKUP($A197,'Annex 2 Designated EHV charges'!$D:$P,13,FALSE)=0,"",VLOOKUP($A197,'Annex 2 Designated EHV charges'!$D:$P,13,FALSE)),"")</f>
        <v/>
      </c>
    </row>
    <row r="198" spans="1:8" x14ac:dyDescent="0.2">
      <c r="A198" s="98" t="str">
        <f t="array" ref="A198">IFERROR(INDEX('Annex 2 Designated EHV charges'!$D$11:$D$58, MATCH(0, IF(ISBLANK('Annex 2 Designated EHV charges'!$D$11:$D$58),1, COUNTIF(A$4:$A197, 'Annex 2 Designated EHV charges'!$D$11:$D$58)), 0)),"")</f>
        <v/>
      </c>
      <c r="B198" s="97" t="str">
        <f>IF($A198="","",VLOOKUP($A198,'Annex 2 Designated EHV charges'!$D:$O,2,0))</f>
        <v/>
      </c>
      <c r="C198" s="98" t="str">
        <f>IF($A198="","",VLOOKUP($A198,'Annex 2 Designated EHV charges'!$D:$O,3,0))</f>
        <v/>
      </c>
      <c r="D198" s="97" t="str">
        <f>IF($A198="","",VLOOKUP($A198,'Annex 2 Designated EHV charges'!$D:$O,4,0))</f>
        <v/>
      </c>
      <c r="E198" s="99" t="str">
        <f>IFERROR(IF(VLOOKUP($A198,'Annex 2 Designated EHV charges'!$D:$P,10,FALSE)=0,"",VLOOKUP($A198,'Annex 2 Designated EHV charges'!$D:$P,10,FALSE)),"")</f>
        <v/>
      </c>
      <c r="F198" s="100" t="str">
        <f>IFERROR(IF(VLOOKUP($A198,'Annex 2 Designated EHV charges'!$D:$P,11,FALSE)=0,"",VLOOKUP($A198,'Annex 2 Designated EHV charges'!$D:$P,11,FALSE)),"")</f>
        <v/>
      </c>
      <c r="G198" s="101" t="str">
        <f>IFERROR(IF(VLOOKUP($A198,'Annex 2 Designated EHV charges'!$D:$P,12,FALSE)=0,"",VLOOKUP($A198,'Annex 2 Designated EHV charges'!$D:$P,12,FALSE)),"")</f>
        <v/>
      </c>
      <c r="H198" s="101" t="str">
        <f>IFERROR(IF(VLOOKUP($A198,'Annex 2 Designated EHV charges'!$D:$P,13,FALSE)=0,"",VLOOKUP($A198,'Annex 2 Designated EHV charges'!$D:$P,13,FALSE)),"")</f>
        <v/>
      </c>
    </row>
    <row r="199" spans="1:8" x14ac:dyDescent="0.2">
      <c r="A199" s="98" t="str">
        <f t="array" ref="A199">IFERROR(INDEX('Annex 2 Designated EHV charges'!$D$11:$D$58, MATCH(0, IF(ISBLANK('Annex 2 Designated EHV charges'!$D$11:$D$58),1, COUNTIF(A$4:$A198, 'Annex 2 Designated EHV charges'!$D$11:$D$58)), 0)),"")</f>
        <v/>
      </c>
      <c r="B199" s="97" t="str">
        <f>IF($A199="","",VLOOKUP($A199,'Annex 2 Designated EHV charges'!$D:$O,2,0))</f>
        <v/>
      </c>
      <c r="C199" s="98" t="str">
        <f>IF($A199="","",VLOOKUP($A199,'Annex 2 Designated EHV charges'!$D:$O,3,0))</f>
        <v/>
      </c>
      <c r="D199" s="97" t="str">
        <f>IF($A199="","",VLOOKUP($A199,'Annex 2 Designated EHV charges'!$D:$O,4,0))</f>
        <v/>
      </c>
      <c r="E199" s="99" t="str">
        <f>IFERROR(IF(VLOOKUP($A199,'Annex 2 Designated EHV charges'!$D:$P,10,FALSE)=0,"",VLOOKUP($A199,'Annex 2 Designated EHV charges'!$D:$P,10,FALSE)),"")</f>
        <v/>
      </c>
      <c r="F199" s="100" t="str">
        <f>IFERROR(IF(VLOOKUP($A199,'Annex 2 Designated EHV charges'!$D:$P,11,FALSE)=0,"",VLOOKUP($A199,'Annex 2 Designated EHV charges'!$D:$P,11,FALSE)),"")</f>
        <v/>
      </c>
      <c r="G199" s="101" t="str">
        <f>IFERROR(IF(VLOOKUP($A199,'Annex 2 Designated EHV charges'!$D:$P,12,FALSE)=0,"",VLOOKUP($A199,'Annex 2 Designated EHV charges'!$D:$P,12,FALSE)),"")</f>
        <v/>
      </c>
      <c r="H199" s="101" t="str">
        <f>IFERROR(IF(VLOOKUP($A199,'Annex 2 Designated EHV charges'!$D:$P,13,FALSE)=0,"",VLOOKUP($A199,'Annex 2 Designated EHV charges'!$D:$P,13,FALSE)),"")</f>
        <v/>
      </c>
    </row>
    <row r="200" spans="1:8" x14ac:dyDescent="0.2">
      <c r="A200" s="98" t="str">
        <f t="array" ref="A200">IFERROR(INDEX('Annex 2 Designated EHV charges'!$D$11:$D$58, MATCH(0, IF(ISBLANK('Annex 2 Designated EHV charges'!$D$11:$D$58),1, COUNTIF(A$4:$A199, 'Annex 2 Designated EHV charges'!$D$11:$D$58)), 0)),"")</f>
        <v/>
      </c>
      <c r="B200" s="97" t="str">
        <f>IF($A200="","",VLOOKUP($A200,'Annex 2 Designated EHV charges'!$D:$O,2,0))</f>
        <v/>
      </c>
      <c r="C200" s="98" t="str">
        <f>IF($A200="","",VLOOKUP($A200,'Annex 2 Designated EHV charges'!$D:$O,3,0))</f>
        <v/>
      </c>
      <c r="D200" s="97" t="str">
        <f>IF($A200="","",VLOOKUP($A200,'Annex 2 Designated EHV charges'!$D:$O,4,0))</f>
        <v/>
      </c>
      <c r="E200" s="99" t="str">
        <f>IFERROR(IF(VLOOKUP($A200,'Annex 2 Designated EHV charges'!$D:$P,10,FALSE)=0,"",VLOOKUP($A200,'Annex 2 Designated EHV charges'!$D:$P,10,FALSE)),"")</f>
        <v/>
      </c>
      <c r="F200" s="100" t="str">
        <f>IFERROR(IF(VLOOKUP($A200,'Annex 2 Designated EHV charges'!$D:$P,11,FALSE)=0,"",VLOOKUP($A200,'Annex 2 Designated EHV charges'!$D:$P,11,FALSE)),"")</f>
        <v/>
      </c>
      <c r="G200" s="101" t="str">
        <f>IFERROR(IF(VLOOKUP($A200,'Annex 2 Designated EHV charges'!$D:$P,12,FALSE)=0,"",VLOOKUP($A200,'Annex 2 Designated EHV charges'!$D:$P,12,FALSE)),"")</f>
        <v/>
      </c>
      <c r="H200" s="101" t="str">
        <f>IFERROR(IF(VLOOKUP($A200,'Annex 2 Designated EHV charges'!$D:$P,13,FALSE)=0,"",VLOOKUP($A200,'Annex 2 Designated EHV charges'!$D:$P,13,FALSE)),"")</f>
        <v/>
      </c>
    </row>
    <row r="201" spans="1:8" x14ac:dyDescent="0.2">
      <c r="A201" s="98" t="str">
        <f t="array" ref="A201">IFERROR(INDEX('Annex 2 Designated EHV charges'!$D$11:$D$58, MATCH(0, IF(ISBLANK('Annex 2 Designated EHV charges'!$D$11:$D$58),1, COUNTIF(A$4:$A200, 'Annex 2 Designated EHV charges'!$D$11:$D$58)), 0)),"")</f>
        <v/>
      </c>
      <c r="B201" s="97" t="str">
        <f>IF($A201="","",VLOOKUP($A201,'Annex 2 Designated EHV charges'!$D:$O,2,0))</f>
        <v/>
      </c>
      <c r="C201" s="98" t="str">
        <f>IF($A201="","",VLOOKUP($A201,'Annex 2 Designated EHV charges'!$D:$O,3,0))</f>
        <v/>
      </c>
      <c r="D201" s="97" t="str">
        <f>IF($A201="","",VLOOKUP($A201,'Annex 2 Designated EHV charges'!$D:$O,4,0))</f>
        <v/>
      </c>
      <c r="E201" s="99" t="str">
        <f>IFERROR(IF(VLOOKUP($A201,'Annex 2 Designated EHV charges'!$D:$P,10,FALSE)=0,"",VLOOKUP($A201,'Annex 2 Designated EHV charges'!$D:$P,10,FALSE)),"")</f>
        <v/>
      </c>
      <c r="F201" s="100" t="str">
        <f>IFERROR(IF(VLOOKUP($A201,'Annex 2 Designated EHV charges'!$D:$P,11,FALSE)=0,"",VLOOKUP($A201,'Annex 2 Designated EHV charges'!$D:$P,11,FALSE)),"")</f>
        <v/>
      </c>
      <c r="G201" s="101" t="str">
        <f>IFERROR(IF(VLOOKUP($A201,'Annex 2 Designated EHV charges'!$D:$P,12,FALSE)=0,"",VLOOKUP($A201,'Annex 2 Designated EHV charges'!$D:$P,12,FALSE)),"")</f>
        <v/>
      </c>
      <c r="H201" s="101" t="str">
        <f>IFERROR(IF(VLOOKUP($A201,'Annex 2 Designated EHV charges'!$D:$P,13,FALSE)=0,"",VLOOKUP($A201,'Annex 2 Designated EHV charges'!$D:$P,13,FALSE)),"")</f>
        <v/>
      </c>
    </row>
    <row r="202" spans="1:8" x14ac:dyDescent="0.2">
      <c r="A202" s="98" t="str">
        <f t="array" ref="A202">IFERROR(INDEX('Annex 2 Designated EHV charges'!$D$11:$D$58, MATCH(0, IF(ISBLANK('Annex 2 Designated EHV charges'!$D$11:$D$58),1, COUNTIF(A$4:$A201, 'Annex 2 Designated EHV charges'!$D$11:$D$58)), 0)),"")</f>
        <v/>
      </c>
      <c r="B202" s="97" t="str">
        <f>IF($A202="","",VLOOKUP($A202,'Annex 2 Designated EHV charges'!$D:$O,2,0))</f>
        <v/>
      </c>
      <c r="C202" s="98" t="str">
        <f>IF($A202="","",VLOOKUP($A202,'Annex 2 Designated EHV charges'!$D:$O,3,0))</f>
        <v/>
      </c>
      <c r="D202" s="97" t="str">
        <f>IF($A202="","",VLOOKUP($A202,'Annex 2 Designated EHV charges'!$D:$O,4,0))</f>
        <v/>
      </c>
      <c r="E202" s="99" t="str">
        <f>IFERROR(IF(VLOOKUP($A202,'Annex 2 Designated EHV charges'!$D:$P,10,FALSE)=0,"",VLOOKUP($A202,'Annex 2 Designated EHV charges'!$D:$P,10,FALSE)),"")</f>
        <v/>
      </c>
      <c r="F202" s="100" t="str">
        <f>IFERROR(IF(VLOOKUP($A202,'Annex 2 Designated EHV charges'!$D:$P,11,FALSE)=0,"",VLOOKUP($A202,'Annex 2 Designated EHV charges'!$D:$P,11,FALSE)),"")</f>
        <v/>
      </c>
      <c r="G202" s="101" t="str">
        <f>IFERROR(IF(VLOOKUP($A202,'Annex 2 Designated EHV charges'!$D:$P,12,FALSE)=0,"",VLOOKUP($A202,'Annex 2 Designated EHV charges'!$D:$P,12,FALSE)),"")</f>
        <v/>
      </c>
      <c r="H202" s="101" t="str">
        <f>IFERROR(IF(VLOOKUP($A202,'Annex 2 Designated EHV charges'!$D:$P,13,FALSE)=0,"",VLOOKUP($A202,'Annex 2 Designated EHV charges'!$D:$P,13,FALSE)),"")</f>
        <v/>
      </c>
    </row>
    <row r="203" spans="1:8" x14ac:dyDescent="0.2">
      <c r="A203" s="98" t="str">
        <f t="array" ref="A203">IFERROR(INDEX('Annex 2 Designated EHV charges'!$D$11:$D$58, MATCH(0, IF(ISBLANK('Annex 2 Designated EHV charges'!$D$11:$D$58),1, COUNTIF(A$4:$A202, 'Annex 2 Designated EHV charges'!$D$11:$D$58)), 0)),"")</f>
        <v/>
      </c>
      <c r="B203" s="97" t="str">
        <f>IF($A203="","",VLOOKUP($A203,'Annex 2 Designated EHV charges'!$D:$O,2,0))</f>
        <v/>
      </c>
      <c r="C203" s="98" t="str">
        <f>IF($A203="","",VLOOKUP($A203,'Annex 2 Designated EHV charges'!$D:$O,3,0))</f>
        <v/>
      </c>
      <c r="D203" s="97" t="str">
        <f>IF($A203="","",VLOOKUP($A203,'Annex 2 Designated EHV charges'!$D:$O,4,0))</f>
        <v/>
      </c>
      <c r="E203" s="99" t="str">
        <f>IFERROR(IF(VLOOKUP($A203,'Annex 2 Designated EHV charges'!$D:$P,10,FALSE)=0,"",VLOOKUP($A203,'Annex 2 Designated EHV charges'!$D:$P,10,FALSE)),"")</f>
        <v/>
      </c>
      <c r="F203" s="100" t="str">
        <f>IFERROR(IF(VLOOKUP($A203,'Annex 2 Designated EHV charges'!$D:$P,11,FALSE)=0,"",VLOOKUP($A203,'Annex 2 Designated EHV charges'!$D:$P,11,FALSE)),"")</f>
        <v/>
      </c>
      <c r="G203" s="101" t="str">
        <f>IFERROR(IF(VLOOKUP($A203,'Annex 2 Designated EHV charges'!$D:$P,12,FALSE)=0,"",VLOOKUP($A203,'Annex 2 Designated EHV charges'!$D:$P,12,FALSE)),"")</f>
        <v/>
      </c>
      <c r="H203" s="101" t="str">
        <f>IFERROR(IF(VLOOKUP($A203,'Annex 2 Designated EHV charges'!$D:$P,13,FALSE)=0,"",VLOOKUP($A203,'Annex 2 Designated EHV charges'!$D:$P,13,FALSE)),"")</f>
        <v/>
      </c>
    </row>
    <row r="204" spans="1:8" x14ac:dyDescent="0.2">
      <c r="A204" s="98" t="str">
        <f t="array" ref="A204">IFERROR(INDEX('Annex 2 Designated EHV charges'!$D$11:$D$58, MATCH(0, IF(ISBLANK('Annex 2 Designated EHV charges'!$D$11:$D$58),1, COUNTIF(A$4:$A203, 'Annex 2 Designated EHV charges'!$D$11:$D$58)), 0)),"")</f>
        <v/>
      </c>
      <c r="B204" s="97" t="str">
        <f>IF($A204="","",VLOOKUP($A204,'Annex 2 Designated EHV charges'!$D:$O,2,0))</f>
        <v/>
      </c>
      <c r="C204" s="98" t="str">
        <f>IF($A204="","",VLOOKUP($A204,'Annex 2 Designated EHV charges'!$D:$O,3,0))</f>
        <v/>
      </c>
      <c r="D204" s="97" t="str">
        <f>IF($A204="","",VLOOKUP($A204,'Annex 2 Designated EHV charges'!$D:$O,4,0))</f>
        <v/>
      </c>
      <c r="E204" s="99" t="str">
        <f>IFERROR(IF(VLOOKUP($A204,'Annex 2 Designated EHV charges'!$D:$P,10,FALSE)=0,"",VLOOKUP($A204,'Annex 2 Designated EHV charges'!$D:$P,10,FALSE)),"")</f>
        <v/>
      </c>
      <c r="F204" s="100" t="str">
        <f>IFERROR(IF(VLOOKUP($A204,'Annex 2 Designated EHV charges'!$D:$P,11,FALSE)=0,"",VLOOKUP($A204,'Annex 2 Designated EHV charges'!$D:$P,11,FALSE)),"")</f>
        <v/>
      </c>
      <c r="G204" s="101" t="str">
        <f>IFERROR(IF(VLOOKUP($A204,'Annex 2 Designated EHV charges'!$D:$P,12,FALSE)=0,"",VLOOKUP($A204,'Annex 2 Designated EHV charges'!$D:$P,12,FALSE)),"")</f>
        <v/>
      </c>
      <c r="H204" s="101" t="str">
        <f>IFERROR(IF(VLOOKUP($A204,'Annex 2 Designated EHV charges'!$D:$P,13,FALSE)=0,"",VLOOKUP($A204,'Annex 2 Designated EHV charges'!$D:$P,13,FALSE)),"")</f>
        <v/>
      </c>
    </row>
    <row r="205" spans="1:8" x14ac:dyDescent="0.2">
      <c r="A205" s="98" t="str">
        <f t="array" ref="A205">IFERROR(INDEX('Annex 2 Designated EHV charges'!$D$11:$D$58, MATCH(0, IF(ISBLANK('Annex 2 Designated EHV charges'!$D$11:$D$58),1, COUNTIF(A$4:$A204, 'Annex 2 Designated EHV charges'!$D$11:$D$58)), 0)),"")</f>
        <v/>
      </c>
      <c r="B205" s="97" t="str">
        <f>IF($A205="","",VLOOKUP($A205,'Annex 2 Designated EHV charges'!$D:$O,2,0))</f>
        <v/>
      </c>
      <c r="C205" s="98" t="str">
        <f>IF($A205="","",VLOOKUP($A205,'Annex 2 Designated EHV charges'!$D:$O,3,0))</f>
        <v/>
      </c>
      <c r="D205" s="97" t="str">
        <f>IF($A205="","",VLOOKUP($A205,'Annex 2 Designated EHV charges'!$D:$O,4,0))</f>
        <v/>
      </c>
      <c r="E205" s="99" t="str">
        <f>IFERROR(IF(VLOOKUP($A205,'Annex 2 Designated EHV charges'!$D:$P,10,FALSE)=0,"",VLOOKUP($A205,'Annex 2 Designated EHV charges'!$D:$P,10,FALSE)),"")</f>
        <v/>
      </c>
      <c r="F205" s="100" t="str">
        <f>IFERROR(IF(VLOOKUP($A205,'Annex 2 Designated EHV charges'!$D:$P,11,FALSE)=0,"",VLOOKUP($A205,'Annex 2 Designated EHV charges'!$D:$P,11,FALSE)),"")</f>
        <v/>
      </c>
      <c r="G205" s="101" t="str">
        <f>IFERROR(IF(VLOOKUP($A205,'Annex 2 Designated EHV charges'!$D:$P,12,FALSE)=0,"",VLOOKUP($A205,'Annex 2 Designated EHV charges'!$D:$P,12,FALSE)),"")</f>
        <v/>
      </c>
      <c r="H205" s="101" t="str">
        <f>IFERROR(IF(VLOOKUP($A205,'Annex 2 Designated EHV charges'!$D:$P,13,FALSE)=0,"",VLOOKUP($A205,'Annex 2 Designated EHV charges'!$D:$P,13,FALSE)),"")</f>
        <v/>
      </c>
    </row>
    <row r="206" spans="1:8" x14ac:dyDescent="0.2">
      <c r="A206" s="98" t="str">
        <f t="array" ref="A206">IFERROR(INDEX('Annex 2 Designated EHV charges'!$D$11:$D$58, MATCH(0, IF(ISBLANK('Annex 2 Designated EHV charges'!$D$11:$D$58),1, COUNTIF(A$4:$A205, 'Annex 2 Designated EHV charges'!$D$11:$D$58)), 0)),"")</f>
        <v/>
      </c>
      <c r="B206" s="97" t="str">
        <f>IF($A206="","",VLOOKUP($A206,'Annex 2 Designated EHV charges'!$D:$O,2,0))</f>
        <v/>
      </c>
      <c r="C206" s="98" t="str">
        <f>IF($A206="","",VLOOKUP($A206,'Annex 2 Designated EHV charges'!$D:$O,3,0))</f>
        <v/>
      </c>
      <c r="D206" s="97" t="str">
        <f>IF($A206="","",VLOOKUP($A206,'Annex 2 Designated EHV charges'!$D:$O,4,0))</f>
        <v/>
      </c>
      <c r="E206" s="99" t="str">
        <f>IFERROR(IF(VLOOKUP($A206,'Annex 2 Designated EHV charges'!$D:$P,10,FALSE)=0,"",VLOOKUP($A206,'Annex 2 Designated EHV charges'!$D:$P,10,FALSE)),"")</f>
        <v/>
      </c>
      <c r="F206" s="100" t="str">
        <f>IFERROR(IF(VLOOKUP($A206,'Annex 2 Designated EHV charges'!$D:$P,11,FALSE)=0,"",VLOOKUP($A206,'Annex 2 Designated EHV charges'!$D:$P,11,FALSE)),"")</f>
        <v/>
      </c>
      <c r="G206" s="101" t="str">
        <f>IFERROR(IF(VLOOKUP($A206,'Annex 2 Designated EHV charges'!$D:$P,12,FALSE)=0,"",VLOOKUP($A206,'Annex 2 Designated EHV charges'!$D:$P,12,FALSE)),"")</f>
        <v/>
      </c>
      <c r="H206" s="101" t="str">
        <f>IFERROR(IF(VLOOKUP($A206,'Annex 2 Designated EHV charges'!$D:$P,13,FALSE)=0,"",VLOOKUP($A206,'Annex 2 Designated EHV charges'!$D:$P,13,FALSE)),"")</f>
        <v/>
      </c>
    </row>
    <row r="207" spans="1:8" x14ac:dyDescent="0.2">
      <c r="A207" s="98" t="str">
        <f t="array" ref="A207">IFERROR(INDEX('Annex 2 Designated EHV charges'!$D$11:$D$58, MATCH(0, IF(ISBLANK('Annex 2 Designated EHV charges'!$D$11:$D$58),1, COUNTIF(A$4:$A206, 'Annex 2 Designated EHV charges'!$D$11:$D$58)), 0)),"")</f>
        <v/>
      </c>
      <c r="B207" s="97" t="str">
        <f>IF($A207="","",VLOOKUP($A207,'Annex 2 Designated EHV charges'!$D:$O,2,0))</f>
        <v/>
      </c>
      <c r="C207" s="98" t="str">
        <f>IF($A207="","",VLOOKUP($A207,'Annex 2 Designated EHV charges'!$D:$O,3,0))</f>
        <v/>
      </c>
      <c r="D207" s="97" t="str">
        <f>IF($A207="","",VLOOKUP($A207,'Annex 2 Designated EHV charges'!$D:$O,4,0))</f>
        <v/>
      </c>
      <c r="E207" s="99" t="str">
        <f>IFERROR(IF(VLOOKUP($A207,'Annex 2 Designated EHV charges'!$D:$P,10,FALSE)=0,"",VLOOKUP($A207,'Annex 2 Designated EHV charges'!$D:$P,10,FALSE)),"")</f>
        <v/>
      </c>
      <c r="F207" s="100" t="str">
        <f>IFERROR(IF(VLOOKUP($A207,'Annex 2 Designated EHV charges'!$D:$P,11,FALSE)=0,"",VLOOKUP($A207,'Annex 2 Designated EHV charges'!$D:$P,11,FALSE)),"")</f>
        <v/>
      </c>
      <c r="G207" s="101" t="str">
        <f>IFERROR(IF(VLOOKUP($A207,'Annex 2 Designated EHV charges'!$D:$P,12,FALSE)=0,"",VLOOKUP($A207,'Annex 2 Designated EHV charges'!$D:$P,12,FALSE)),"")</f>
        <v/>
      </c>
      <c r="H207" s="101" t="str">
        <f>IFERROR(IF(VLOOKUP($A207,'Annex 2 Designated EHV charges'!$D:$P,13,FALSE)=0,"",VLOOKUP($A207,'Annex 2 Designated EHV charges'!$D:$P,13,FALSE)),"")</f>
        <v/>
      </c>
    </row>
    <row r="208" spans="1:8" x14ac:dyDescent="0.2">
      <c r="A208" s="98" t="str">
        <f t="array" ref="A208">IFERROR(INDEX('Annex 2 Designated EHV charges'!$D$11:$D$58, MATCH(0, IF(ISBLANK('Annex 2 Designated EHV charges'!$D$11:$D$58),1, COUNTIF(A$4:$A207, 'Annex 2 Designated EHV charges'!$D$11:$D$58)), 0)),"")</f>
        <v/>
      </c>
      <c r="B208" s="97" t="str">
        <f>IF($A208="","",VLOOKUP($A208,'Annex 2 Designated EHV charges'!$D:$O,2,0))</f>
        <v/>
      </c>
      <c r="C208" s="98" t="str">
        <f>IF($A208="","",VLOOKUP($A208,'Annex 2 Designated EHV charges'!$D:$O,3,0))</f>
        <v/>
      </c>
      <c r="D208" s="97" t="str">
        <f>IF($A208="","",VLOOKUP($A208,'Annex 2 Designated EHV charges'!$D:$O,4,0))</f>
        <v/>
      </c>
      <c r="E208" s="99" t="str">
        <f>IFERROR(IF(VLOOKUP($A208,'Annex 2 Designated EHV charges'!$D:$P,10,FALSE)=0,"",VLOOKUP($A208,'Annex 2 Designated EHV charges'!$D:$P,10,FALSE)),"")</f>
        <v/>
      </c>
      <c r="F208" s="100" t="str">
        <f>IFERROR(IF(VLOOKUP($A208,'Annex 2 Designated EHV charges'!$D:$P,11,FALSE)=0,"",VLOOKUP($A208,'Annex 2 Designated EHV charges'!$D:$P,11,FALSE)),"")</f>
        <v/>
      </c>
      <c r="G208" s="101" t="str">
        <f>IFERROR(IF(VLOOKUP($A208,'Annex 2 Designated EHV charges'!$D:$P,12,FALSE)=0,"",VLOOKUP($A208,'Annex 2 Designated EHV charges'!$D:$P,12,FALSE)),"")</f>
        <v/>
      </c>
      <c r="H208" s="101" t="str">
        <f>IFERROR(IF(VLOOKUP($A208,'Annex 2 Designated EHV charges'!$D:$P,13,FALSE)=0,"",VLOOKUP($A208,'Annex 2 Designated EHV charges'!$D:$P,13,FALSE)),"")</f>
        <v/>
      </c>
    </row>
    <row r="209" spans="1:8" x14ac:dyDescent="0.2">
      <c r="A209" s="98" t="str">
        <f t="array" ref="A209">IFERROR(INDEX('Annex 2 Designated EHV charges'!$D$11:$D$58, MATCH(0, IF(ISBLANK('Annex 2 Designated EHV charges'!$D$11:$D$58),1, COUNTIF(A$4:$A208, 'Annex 2 Designated EHV charges'!$D$11:$D$58)), 0)),"")</f>
        <v/>
      </c>
      <c r="B209" s="97" t="str">
        <f>IF($A209="","",VLOOKUP($A209,'Annex 2 Designated EHV charges'!$D:$O,2,0))</f>
        <v/>
      </c>
      <c r="C209" s="98" t="str">
        <f>IF($A209="","",VLOOKUP($A209,'Annex 2 Designated EHV charges'!$D:$O,3,0))</f>
        <v/>
      </c>
      <c r="D209" s="97" t="str">
        <f>IF($A209="","",VLOOKUP($A209,'Annex 2 Designated EHV charges'!$D:$O,4,0))</f>
        <v/>
      </c>
      <c r="E209" s="99" t="str">
        <f>IFERROR(IF(VLOOKUP($A209,'Annex 2 Designated EHV charges'!$D:$P,10,FALSE)=0,"",VLOOKUP($A209,'Annex 2 Designated EHV charges'!$D:$P,10,FALSE)),"")</f>
        <v/>
      </c>
      <c r="F209" s="100" t="str">
        <f>IFERROR(IF(VLOOKUP($A209,'Annex 2 Designated EHV charges'!$D:$P,11,FALSE)=0,"",VLOOKUP($A209,'Annex 2 Designated EHV charges'!$D:$P,11,FALSE)),"")</f>
        <v/>
      </c>
      <c r="G209" s="101" t="str">
        <f>IFERROR(IF(VLOOKUP($A209,'Annex 2 Designated EHV charges'!$D:$P,12,FALSE)=0,"",VLOOKUP($A209,'Annex 2 Designated EHV charges'!$D:$P,12,FALSE)),"")</f>
        <v/>
      </c>
      <c r="H209" s="101" t="str">
        <f>IFERROR(IF(VLOOKUP($A209,'Annex 2 Designated EHV charges'!$D:$P,13,FALSE)=0,"",VLOOKUP($A209,'Annex 2 Designated EHV charges'!$D:$P,13,FALSE)),"")</f>
        <v/>
      </c>
    </row>
    <row r="210" spans="1:8" x14ac:dyDescent="0.2">
      <c r="A210" s="98" t="str">
        <f t="array" ref="A210">IFERROR(INDEX('Annex 2 Designated EHV charges'!$D$11:$D$58, MATCH(0, IF(ISBLANK('Annex 2 Designated EHV charges'!$D$11:$D$58),1, COUNTIF(A$4:$A209, 'Annex 2 Designated EHV charges'!$D$11:$D$58)), 0)),"")</f>
        <v/>
      </c>
      <c r="B210" s="97" t="str">
        <f>IF($A210="","",VLOOKUP($A210,'Annex 2 Designated EHV charges'!$D:$O,2,0))</f>
        <v/>
      </c>
      <c r="C210" s="98" t="str">
        <f>IF($A210="","",VLOOKUP($A210,'Annex 2 Designated EHV charges'!$D:$O,3,0))</f>
        <v/>
      </c>
      <c r="D210" s="97" t="str">
        <f>IF($A210="","",VLOOKUP($A210,'Annex 2 Designated EHV charges'!$D:$O,4,0))</f>
        <v/>
      </c>
      <c r="E210" s="99" t="str">
        <f>IFERROR(IF(VLOOKUP($A210,'Annex 2 Designated EHV charges'!$D:$P,10,FALSE)=0,"",VLOOKUP($A210,'Annex 2 Designated EHV charges'!$D:$P,10,FALSE)),"")</f>
        <v/>
      </c>
      <c r="F210" s="100" t="str">
        <f>IFERROR(IF(VLOOKUP($A210,'Annex 2 Designated EHV charges'!$D:$P,11,FALSE)=0,"",VLOOKUP($A210,'Annex 2 Designated EHV charges'!$D:$P,11,FALSE)),"")</f>
        <v/>
      </c>
      <c r="G210" s="101" t="str">
        <f>IFERROR(IF(VLOOKUP($A210,'Annex 2 Designated EHV charges'!$D:$P,12,FALSE)=0,"",VLOOKUP($A210,'Annex 2 Designated EHV charges'!$D:$P,12,FALSE)),"")</f>
        <v/>
      </c>
      <c r="H210" s="101" t="str">
        <f>IFERROR(IF(VLOOKUP($A210,'Annex 2 Designated EHV charges'!$D:$P,13,FALSE)=0,"",VLOOKUP($A210,'Annex 2 Designated EHV charges'!$D:$P,13,FALSE)),"")</f>
        <v/>
      </c>
    </row>
    <row r="211" spans="1:8" x14ac:dyDescent="0.2">
      <c r="A211" s="98" t="str">
        <f t="array" ref="A211">IFERROR(INDEX('Annex 2 Designated EHV charges'!$D$11:$D$58, MATCH(0, IF(ISBLANK('Annex 2 Designated EHV charges'!$D$11:$D$58),1, COUNTIF(A$4:$A210, 'Annex 2 Designated EHV charges'!$D$11:$D$58)), 0)),"")</f>
        <v/>
      </c>
      <c r="B211" s="97" t="str">
        <f>IF($A211="","",VLOOKUP($A211,'Annex 2 Designated EHV charges'!$D:$O,2,0))</f>
        <v/>
      </c>
      <c r="C211" s="98" t="str">
        <f>IF($A211="","",VLOOKUP($A211,'Annex 2 Designated EHV charges'!$D:$O,3,0))</f>
        <v/>
      </c>
      <c r="D211" s="97" t="str">
        <f>IF($A211="","",VLOOKUP($A211,'Annex 2 Designated EHV charges'!$D:$O,4,0))</f>
        <v/>
      </c>
      <c r="E211" s="99" t="str">
        <f>IFERROR(IF(VLOOKUP($A211,'Annex 2 Designated EHV charges'!$D:$P,10,FALSE)=0,"",VLOOKUP($A211,'Annex 2 Designated EHV charges'!$D:$P,10,FALSE)),"")</f>
        <v/>
      </c>
      <c r="F211" s="100" t="str">
        <f>IFERROR(IF(VLOOKUP($A211,'Annex 2 Designated EHV charges'!$D:$P,11,FALSE)=0,"",VLOOKUP($A211,'Annex 2 Designated EHV charges'!$D:$P,11,FALSE)),"")</f>
        <v/>
      </c>
      <c r="G211" s="101" t="str">
        <f>IFERROR(IF(VLOOKUP($A211,'Annex 2 Designated EHV charges'!$D:$P,12,FALSE)=0,"",VLOOKUP($A211,'Annex 2 Designated EHV charges'!$D:$P,12,FALSE)),"")</f>
        <v/>
      </c>
      <c r="H211" s="101" t="str">
        <f>IFERROR(IF(VLOOKUP($A211,'Annex 2 Designated EHV charges'!$D:$P,13,FALSE)=0,"",VLOOKUP($A211,'Annex 2 Designated EHV charges'!$D:$P,13,FALSE)),"")</f>
        <v/>
      </c>
    </row>
    <row r="212" spans="1:8" x14ac:dyDescent="0.2">
      <c r="A212" s="98" t="str">
        <f t="array" ref="A212">IFERROR(INDEX('Annex 2 Designated EHV charges'!$D$11:$D$58, MATCH(0, IF(ISBLANK('Annex 2 Designated EHV charges'!$D$11:$D$58),1, COUNTIF(A$4:$A211, 'Annex 2 Designated EHV charges'!$D$11:$D$58)), 0)),"")</f>
        <v/>
      </c>
      <c r="B212" s="97" t="str">
        <f>IF($A212="","",VLOOKUP($A212,'Annex 2 Designated EHV charges'!$D:$O,2,0))</f>
        <v/>
      </c>
      <c r="C212" s="98" t="str">
        <f>IF($A212="","",VLOOKUP($A212,'Annex 2 Designated EHV charges'!$D:$O,3,0))</f>
        <v/>
      </c>
      <c r="D212" s="97" t="str">
        <f>IF($A212="","",VLOOKUP($A212,'Annex 2 Designated EHV charges'!$D:$O,4,0))</f>
        <v/>
      </c>
      <c r="E212" s="99" t="str">
        <f>IFERROR(IF(VLOOKUP($A212,'Annex 2 Designated EHV charges'!$D:$P,10,FALSE)=0,"",VLOOKUP($A212,'Annex 2 Designated EHV charges'!$D:$P,10,FALSE)),"")</f>
        <v/>
      </c>
      <c r="F212" s="100" t="str">
        <f>IFERROR(IF(VLOOKUP($A212,'Annex 2 Designated EHV charges'!$D:$P,11,FALSE)=0,"",VLOOKUP($A212,'Annex 2 Designated EHV charges'!$D:$P,11,FALSE)),"")</f>
        <v/>
      </c>
      <c r="G212" s="101" t="str">
        <f>IFERROR(IF(VLOOKUP($A212,'Annex 2 Designated EHV charges'!$D:$P,12,FALSE)=0,"",VLOOKUP($A212,'Annex 2 Designated EHV charges'!$D:$P,12,FALSE)),"")</f>
        <v/>
      </c>
      <c r="H212" s="101" t="str">
        <f>IFERROR(IF(VLOOKUP($A212,'Annex 2 Designated EHV charges'!$D:$P,13,FALSE)=0,"",VLOOKUP($A212,'Annex 2 Designated EHV charges'!$D:$P,13,FALSE)),"")</f>
        <v/>
      </c>
    </row>
    <row r="213" spans="1:8" x14ac:dyDescent="0.2">
      <c r="A213" s="98" t="str">
        <f t="array" ref="A213">IFERROR(INDEX('Annex 2 Designated EHV charges'!$D$11:$D$58, MATCH(0, IF(ISBLANK('Annex 2 Designated EHV charges'!$D$11:$D$58),1, COUNTIF(A$4:$A212, 'Annex 2 Designated EHV charges'!$D$11:$D$58)), 0)),"")</f>
        <v/>
      </c>
      <c r="B213" s="97" t="str">
        <f>IF($A213="","",VLOOKUP($A213,'Annex 2 Designated EHV charges'!$D:$O,2,0))</f>
        <v/>
      </c>
      <c r="C213" s="98" t="str">
        <f>IF($A213="","",VLOOKUP($A213,'Annex 2 Designated EHV charges'!$D:$O,3,0))</f>
        <v/>
      </c>
      <c r="D213" s="97" t="str">
        <f>IF($A213="","",VLOOKUP($A213,'Annex 2 Designated EHV charges'!$D:$O,4,0))</f>
        <v/>
      </c>
      <c r="E213" s="99" t="str">
        <f>IFERROR(IF(VLOOKUP($A213,'Annex 2 Designated EHV charges'!$D:$P,10,FALSE)=0,"",VLOOKUP($A213,'Annex 2 Designated EHV charges'!$D:$P,10,FALSE)),"")</f>
        <v/>
      </c>
      <c r="F213" s="100" t="str">
        <f>IFERROR(IF(VLOOKUP($A213,'Annex 2 Designated EHV charges'!$D:$P,11,FALSE)=0,"",VLOOKUP($A213,'Annex 2 Designated EHV charges'!$D:$P,11,FALSE)),"")</f>
        <v/>
      </c>
      <c r="G213" s="101" t="str">
        <f>IFERROR(IF(VLOOKUP($A213,'Annex 2 Designated EHV charges'!$D:$P,12,FALSE)=0,"",VLOOKUP($A213,'Annex 2 Designated EHV charges'!$D:$P,12,FALSE)),"")</f>
        <v/>
      </c>
      <c r="H213" s="101" t="str">
        <f>IFERROR(IF(VLOOKUP($A213,'Annex 2 Designated EHV charges'!$D:$P,13,FALSE)=0,"",VLOOKUP($A213,'Annex 2 Designated EHV charges'!$D:$P,13,FALSE)),"")</f>
        <v/>
      </c>
    </row>
    <row r="214" spans="1:8" x14ac:dyDescent="0.2">
      <c r="A214" s="98" t="str">
        <f t="array" ref="A214">IFERROR(INDEX('Annex 2 Designated EHV charges'!$D$11:$D$58, MATCH(0, IF(ISBLANK('Annex 2 Designated EHV charges'!$D$11:$D$58),1, COUNTIF(A$4:$A213, 'Annex 2 Designated EHV charges'!$D$11:$D$58)), 0)),"")</f>
        <v/>
      </c>
      <c r="B214" s="97" t="str">
        <f>IF($A214="","",VLOOKUP($A214,'Annex 2 Designated EHV charges'!$D:$O,2,0))</f>
        <v/>
      </c>
      <c r="C214" s="98" t="str">
        <f>IF($A214="","",VLOOKUP($A214,'Annex 2 Designated EHV charges'!$D:$O,3,0))</f>
        <v/>
      </c>
      <c r="D214" s="97" t="str">
        <f>IF($A214="","",VLOOKUP($A214,'Annex 2 Designated EHV charges'!$D:$O,4,0))</f>
        <v/>
      </c>
      <c r="E214" s="99" t="str">
        <f>IFERROR(IF(VLOOKUP($A214,'Annex 2 Designated EHV charges'!$D:$P,10,FALSE)=0,"",VLOOKUP($A214,'Annex 2 Designated EHV charges'!$D:$P,10,FALSE)),"")</f>
        <v/>
      </c>
      <c r="F214" s="100" t="str">
        <f>IFERROR(IF(VLOOKUP($A214,'Annex 2 Designated EHV charges'!$D:$P,11,FALSE)=0,"",VLOOKUP($A214,'Annex 2 Designated EHV charges'!$D:$P,11,FALSE)),"")</f>
        <v/>
      </c>
      <c r="G214" s="101" t="str">
        <f>IFERROR(IF(VLOOKUP($A214,'Annex 2 Designated EHV charges'!$D:$P,12,FALSE)=0,"",VLOOKUP($A214,'Annex 2 Designated EHV charges'!$D:$P,12,FALSE)),"")</f>
        <v/>
      </c>
      <c r="H214" s="101" t="str">
        <f>IFERROR(IF(VLOOKUP($A214,'Annex 2 Designated EHV charges'!$D:$P,13,FALSE)=0,"",VLOOKUP($A214,'Annex 2 Designated EHV charges'!$D:$P,13,FALSE)),"")</f>
        <v/>
      </c>
    </row>
    <row r="215" spans="1:8" x14ac:dyDescent="0.2">
      <c r="A215" s="98" t="str">
        <f t="array" ref="A215">IFERROR(INDEX('Annex 2 Designated EHV charges'!$D$11:$D$58, MATCH(0, IF(ISBLANK('Annex 2 Designated EHV charges'!$D$11:$D$58),1, COUNTIF(A$4:$A214, 'Annex 2 Designated EHV charges'!$D$11:$D$58)), 0)),"")</f>
        <v/>
      </c>
      <c r="B215" s="97" t="str">
        <f>IF($A215="","",VLOOKUP($A215,'Annex 2 Designated EHV charges'!$D:$O,2,0))</f>
        <v/>
      </c>
      <c r="C215" s="98" t="str">
        <f>IF($A215="","",VLOOKUP($A215,'Annex 2 Designated EHV charges'!$D:$O,3,0))</f>
        <v/>
      </c>
      <c r="D215" s="97" t="str">
        <f>IF($A215="","",VLOOKUP($A215,'Annex 2 Designated EHV charges'!$D:$O,4,0))</f>
        <v/>
      </c>
      <c r="E215" s="99" t="str">
        <f>IFERROR(IF(VLOOKUP($A215,'Annex 2 Designated EHV charges'!$D:$P,10,FALSE)=0,"",VLOOKUP($A215,'Annex 2 Designated EHV charges'!$D:$P,10,FALSE)),"")</f>
        <v/>
      </c>
      <c r="F215" s="100" t="str">
        <f>IFERROR(IF(VLOOKUP($A215,'Annex 2 Designated EHV charges'!$D:$P,11,FALSE)=0,"",VLOOKUP($A215,'Annex 2 Designated EHV charges'!$D:$P,11,FALSE)),"")</f>
        <v/>
      </c>
      <c r="G215" s="101" t="str">
        <f>IFERROR(IF(VLOOKUP($A215,'Annex 2 Designated EHV charges'!$D:$P,12,FALSE)=0,"",VLOOKUP($A215,'Annex 2 Designated EHV charges'!$D:$P,12,FALSE)),"")</f>
        <v/>
      </c>
      <c r="H215" s="101" t="str">
        <f>IFERROR(IF(VLOOKUP($A215,'Annex 2 Designated EHV charges'!$D:$P,13,FALSE)=0,"",VLOOKUP($A215,'Annex 2 Designated EHV charges'!$D:$P,13,FALSE)),"")</f>
        <v/>
      </c>
    </row>
    <row r="216" spans="1:8" x14ac:dyDescent="0.2">
      <c r="A216" s="98" t="str">
        <f t="array" ref="A216">IFERROR(INDEX('Annex 2 Designated EHV charges'!$D$11:$D$58, MATCH(0, IF(ISBLANK('Annex 2 Designated EHV charges'!$D$11:$D$58),1, COUNTIF(A$4:$A215, 'Annex 2 Designated EHV charges'!$D$11:$D$58)), 0)),"")</f>
        <v/>
      </c>
      <c r="B216" s="97" t="str">
        <f>IF($A216="","",VLOOKUP($A216,'Annex 2 Designated EHV charges'!$D:$O,2,0))</f>
        <v/>
      </c>
      <c r="C216" s="98" t="str">
        <f>IF($A216="","",VLOOKUP($A216,'Annex 2 Designated EHV charges'!$D:$O,3,0))</f>
        <v/>
      </c>
      <c r="D216" s="97" t="str">
        <f>IF($A216="","",VLOOKUP($A216,'Annex 2 Designated EHV charges'!$D:$O,4,0))</f>
        <v/>
      </c>
      <c r="E216" s="99" t="str">
        <f>IFERROR(IF(VLOOKUP($A216,'Annex 2 Designated EHV charges'!$D:$P,10,FALSE)=0,"",VLOOKUP($A216,'Annex 2 Designated EHV charges'!$D:$P,10,FALSE)),"")</f>
        <v/>
      </c>
      <c r="F216" s="100" t="str">
        <f>IFERROR(IF(VLOOKUP($A216,'Annex 2 Designated EHV charges'!$D:$P,11,FALSE)=0,"",VLOOKUP($A216,'Annex 2 Designated EHV charges'!$D:$P,11,FALSE)),"")</f>
        <v/>
      </c>
      <c r="G216" s="101" t="str">
        <f>IFERROR(IF(VLOOKUP($A216,'Annex 2 Designated EHV charges'!$D:$P,12,FALSE)=0,"",VLOOKUP($A216,'Annex 2 Designated EHV charges'!$D:$P,12,FALSE)),"")</f>
        <v/>
      </c>
      <c r="H216" s="101" t="str">
        <f>IFERROR(IF(VLOOKUP($A216,'Annex 2 Designated EHV charges'!$D:$P,13,FALSE)=0,"",VLOOKUP($A216,'Annex 2 Designated EHV charges'!$D:$P,13,FALSE)),"")</f>
        <v/>
      </c>
    </row>
    <row r="217" spans="1:8" x14ac:dyDescent="0.2">
      <c r="A217" s="98" t="str">
        <f t="array" ref="A217">IFERROR(INDEX('Annex 2 Designated EHV charges'!$D$11:$D$58, MATCH(0, IF(ISBLANK('Annex 2 Designated EHV charges'!$D$11:$D$58),1, COUNTIF(A$4:$A216, 'Annex 2 Designated EHV charges'!$D$11:$D$58)), 0)),"")</f>
        <v/>
      </c>
      <c r="B217" s="97" t="str">
        <f>IF($A217="","",VLOOKUP($A217,'Annex 2 Designated EHV charges'!$D:$O,2,0))</f>
        <v/>
      </c>
      <c r="C217" s="98" t="str">
        <f>IF($A217="","",VLOOKUP($A217,'Annex 2 Designated EHV charges'!$D:$O,3,0))</f>
        <v/>
      </c>
      <c r="D217" s="97" t="str">
        <f>IF($A217="","",VLOOKUP($A217,'Annex 2 Designated EHV charges'!$D:$O,4,0))</f>
        <v/>
      </c>
      <c r="E217" s="99" t="str">
        <f>IFERROR(IF(VLOOKUP($A217,'Annex 2 Designated EHV charges'!$D:$P,10,FALSE)=0,"",VLOOKUP($A217,'Annex 2 Designated EHV charges'!$D:$P,10,FALSE)),"")</f>
        <v/>
      </c>
      <c r="F217" s="100" t="str">
        <f>IFERROR(IF(VLOOKUP($A217,'Annex 2 Designated EHV charges'!$D:$P,11,FALSE)=0,"",VLOOKUP($A217,'Annex 2 Designated EHV charges'!$D:$P,11,FALSE)),"")</f>
        <v/>
      </c>
      <c r="G217" s="101" t="str">
        <f>IFERROR(IF(VLOOKUP($A217,'Annex 2 Designated EHV charges'!$D:$P,12,FALSE)=0,"",VLOOKUP($A217,'Annex 2 Designated EHV charges'!$D:$P,12,FALSE)),"")</f>
        <v/>
      </c>
      <c r="H217" s="101" t="str">
        <f>IFERROR(IF(VLOOKUP($A217,'Annex 2 Designated EHV charges'!$D:$P,13,FALSE)=0,"",VLOOKUP($A217,'Annex 2 Designated EHV charges'!$D:$P,13,FALSE)),"")</f>
        <v/>
      </c>
    </row>
    <row r="218" spans="1:8" x14ac:dyDescent="0.2">
      <c r="A218" s="98" t="str">
        <f t="array" ref="A218">IFERROR(INDEX('Annex 2 Designated EHV charges'!$D$11:$D$58, MATCH(0, IF(ISBLANK('Annex 2 Designated EHV charges'!$D$11:$D$58),1, COUNTIF(A$4:$A217, 'Annex 2 Designated EHV charges'!$D$11:$D$58)), 0)),"")</f>
        <v/>
      </c>
      <c r="B218" s="97" t="str">
        <f>IF($A218="","",VLOOKUP($A218,'Annex 2 Designated EHV charges'!$D:$O,2,0))</f>
        <v/>
      </c>
      <c r="C218" s="98" t="str">
        <f>IF($A218="","",VLOOKUP($A218,'Annex 2 Designated EHV charges'!$D:$O,3,0))</f>
        <v/>
      </c>
      <c r="D218" s="97" t="str">
        <f>IF($A218="","",VLOOKUP($A218,'Annex 2 Designated EHV charges'!$D:$O,4,0))</f>
        <v/>
      </c>
      <c r="E218" s="99" t="str">
        <f>IFERROR(IF(VLOOKUP($A218,'Annex 2 Designated EHV charges'!$D:$P,10,FALSE)=0,"",VLOOKUP($A218,'Annex 2 Designated EHV charges'!$D:$P,10,FALSE)),"")</f>
        <v/>
      </c>
      <c r="F218" s="100" t="str">
        <f>IFERROR(IF(VLOOKUP($A218,'Annex 2 Designated EHV charges'!$D:$P,11,FALSE)=0,"",VLOOKUP($A218,'Annex 2 Designated EHV charges'!$D:$P,11,FALSE)),"")</f>
        <v/>
      </c>
      <c r="G218" s="101" t="str">
        <f>IFERROR(IF(VLOOKUP($A218,'Annex 2 Designated EHV charges'!$D:$P,12,FALSE)=0,"",VLOOKUP($A218,'Annex 2 Designated EHV charges'!$D:$P,12,FALSE)),"")</f>
        <v/>
      </c>
      <c r="H218" s="101" t="str">
        <f>IFERROR(IF(VLOOKUP($A218,'Annex 2 Designated EHV charges'!$D:$P,13,FALSE)=0,"",VLOOKUP($A218,'Annex 2 Designated EHV charges'!$D:$P,13,FALSE)),"")</f>
        <v/>
      </c>
    </row>
    <row r="219" spans="1:8" x14ac:dyDescent="0.2">
      <c r="A219" s="98" t="str">
        <f t="array" ref="A219">IFERROR(INDEX('Annex 2 Designated EHV charges'!$D$11:$D$58, MATCH(0, IF(ISBLANK('Annex 2 Designated EHV charges'!$D$11:$D$58),1, COUNTIF(A$4:$A218, 'Annex 2 Designated EHV charges'!$D$11:$D$58)), 0)),"")</f>
        <v/>
      </c>
      <c r="B219" s="97" t="str">
        <f>IF($A219="","",VLOOKUP($A219,'Annex 2 Designated EHV charges'!$D:$O,2,0))</f>
        <v/>
      </c>
      <c r="C219" s="98" t="str">
        <f>IF($A219="","",VLOOKUP($A219,'Annex 2 Designated EHV charges'!$D:$O,3,0))</f>
        <v/>
      </c>
      <c r="D219" s="97" t="str">
        <f>IF($A219="","",VLOOKUP($A219,'Annex 2 Designated EHV charges'!$D:$O,4,0))</f>
        <v/>
      </c>
      <c r="E219" s="99" t="str">
        <f>IFERROR(IF(VLOOKUP($A219,'Annex 2 Designated EHV charges'!$D:$P,10,FALSE)=0,"",VLOOKUP($A219,'Annex 2 Designated EHV charges'!$D:$P,10,FALSE)),"")</f>
        <v/>
      </c>
      <c r="F219" s="100" t="str">
        <f>IFERROR(IF(VLOOKUP($A219,'Annex 2 Designated EHV charges'!$D:$P,11,FALSE)=0,"",VLOOKUP($A219,'Annex 2 Designated EHV charges'!$D:$P,11,FALSE)),"")</f>
        <v/>
      </c>
      <c r="G219" s="101" t="str">
        <f>IFERROR(IF(VLOOKUP($A219,'Annex 2 Designated EHV charges'!$D:$P,12,FALSE)=0,"",VLOOKUP($A219,'Annex 2 Designated EHV charges'!$D:$P,12,FALSE)),"")</f>
        <v/>
      </c>
      <c r="H219" s="101" t="str">
        <f>IFERROR(IF(VLOOKUP($A219,'Annex 2 Designated EHV charges'!$D:$P,13,FALSE)=0,"",VLOOKUP($A219,'Annex 2 Designated EHV charges'!$D:$P,13,FALSE)),"")</f>
        <v/>
      </c>
    </row>
    <row r="220" spans="1:8" x14ac:dyDescent="0.2">
      <c r="A220" s="98" t="str">
        <f t="array" ref="A220">IFERROR(INDEX('Annex 2 Designated EHV charges'!$D$11:$D$58, MATCH(0, IF(ISBLANK('Annex 2 Designated EHV charges'!$D$11:$D$58),1, COUNTIF(A$4:$A219, 'Annex 2 Designated EHV charges'!$D$11:$D$58)), 0)),"")</f>
        <v/>
      </c>
      <c r="B220" s="97" t="str">
        <f>IF($A220="","",VLOOKUP($A220,'Annex 2 Designated EHV charges'!$D:$O,2,0))</f>
        <v/>
      </c>
      <c r="C220" s="98" t="str">
        <f>IF($A220="","",VLOOKUP($A220,'Annex 2 Designated EHV charges'!$D:$O,3,0))</f>
        <v/>
      </c>
      <c r="D220" s="97" t="str">
        <f>IF($A220="","",VLOOKUP($A220,'Annex 2 Designated EHV charges'!$D:$O,4,0))</f>
        <v/>
      </c>
      <c r="E220" s="99" t="str">
        <f>IFERROR(IF(VLOOKUP($A220,'Annex 2 Designated EHV charges'!$D:$P,10,FALSE)=0,"",VLOOKUP($A220,'Annex 2 Designated EHV charges'!$D:$P,10,FALSE)),"")</f>
        <v/>
      </c>
      <c r="F220" s="100" t="str">
        <f>IFERROR(IF(VLOOKUP($A220,'Annex 2 Designated EHV charges'!$D:$P,11,FALSE)=0,"",VLOOKUP($A220,'Annex 2 Designated EHV charges'!$D:$P,11,FALSE)),"")</f>
        <v/>
      </c>
      <c r="G220" s="101" t="str">
        <f>IFERROR(IF(VLOOKUP($A220,'Annex 2 Designated EHV charges'!$D:$P,12,FALSE)=0,"",VLOOKUP($A220,'Annex 2 Designated EHV charges'!$D:$P,12,FALSE)),"")</f>
        <v/>
      </c>
      <c r="H220" s="101" t="str">
        <f>IFERROR(IF(VLOOKUP($A220,'Annex 2 Designated EHV charges'!$D:$P,13,FALSE)=0,"",VLOOKUP($A220,'Annex 2 Designated EHV charges'!$D:$P,13,FALSE)),"")</f>
        <v/>
      </c>
    </row>
    <row r="221" spans="1:8" x14ac:dyDescent="0.2">
      <c r="A221" s="98" t="str">
        <f t="array" ref="A221">IFERROR(INDEX('Annex 2 Designated EHV charges'!$D$11:$D$58, MATCH(0, IF(ISBLANK('Annex 2 Designated EHV charges'!$D$11:$D$58),1, COUNTIF(A$4:$A220, 'Annex 2 Designated EHV charges'!$D$11:$D$58)), 0)),"")</f>
        <v/>
      </c>
      <c r="B221" s="97" t="str">
        <f>IF($A221="","",VLOOKUP($A221,'Annex 2 Designated EHV charges'!$D:$O,2,0))</f>
        <v/>
      </c>
      <c r="C221" s="98" t="str">
        <f>IF($A221="","",VLOOKUP($A221,'Annex 2 Designated EHV charges'!$D:$O,3,0))</f>
        <v/>
      </c>
      <c r="D221" s="97" t="str">
        <f>IF($A221="","",VLOOKUP($A221,'Annex 2 Designated EHV charges'!$D:$O,4,0))</f>
        <v/>
      </c>
      <c r="E221" s="99" t="str">
        <f>IFERROR(IF(VLOOKUP($A221,'Annex 2 Designated EHV charges'!$D:$P,10,FALSE)=0,"",VLOOKUP($A221,'Annex 2 Designated EHV charges'!$D:$P,10,FALSE)),"")</f>
        <v/>
      </c>
      <c r="F221" s="100" t="str">
        <f>IFERROR(IF(VLOOKUP($A221,'Annex 2 Designated EHV charges'!$D:$P,11,FALSE)=0,"",VLOOKUP($A221,'Annex 2 Designated EHV charges'!$D:$P,11,FALSE)),"")</f>
        <v/>
      </c>
      <c r="G221" s="101" t="str">
        <f>IFERROR(IF(VLOOKUP($A221,'Annex 2 Designated EHV charges'!$D:$P,12,FALSE)=0,"",VLOOKUP($A221,'Annex 2 Designated EHV charges'!$D:$P,12,FALSE)),"")</f>
        <v/>
      </c>
      <c r="H221" s="101" t="str">
        <f>IFERROR(IF(VLOOKUP($A221,'Annex 2 Designated EHV charges'!$D:$P,13,FALSE)=0,"",VLOOKUP($A221,'Annex 2 Designated EHV charges'!$D:$P,13,FALSE)),"")</f>
        <v/>
      </c>
    </row>
    <row r="222" spans="1:8" x14ac:dyDescent="0.2">
      <c r="A222" s="98" t="str">
        <f t="array" ref="A222">IFERROR(INDEX('Annex 2 Designated EHV charges'!$D$11:$D$58, MATCH(0, IF(ISBLANK('Annex 2 Designated EHV charges'!$D$11:$D$58),1, COUNTIF(A$4:$A221, 'Annex 2 Designated EHV charges'!$D$11:$D$58)), 0)),"")</f>
        <v/>
      </c>
      <c r="B222" s="97" t="str">
        <f>IF($A222="","",VLOOKUP($A222,'Annex 2 Designated EHV charges'!$D:$O,2,0))</f>
        <v/>
      </c>
      <c r="C222" s="98" t="str">
        <f>IF($A222="","",VLOOKUP($A222,'Annex 2 Designated EHV charges'!$D:$O,3,0))</f>
        <v/>
      </c>
      <c r="D222" s="97" t="str">
        <f>IF($A222="","",VLOOKUP($A222,'Annex 2 Designated EHV charges'!$D:$O,4,0))</f>
        <v/>
      </c>
      <c r="E222" s="99" t="str">
        <f>IFERROR(IF(VLOOKUP($A222,'Annex 2 Designated EHV charges'!$D:$P,10,FALSE)=0,"",VLOOKUP($A222,'Annex 2 Designated EHV charges'!$D:$P,10,FALSE)),"")</f>
        <v/>
      </c>
      <c r="F222" s="100" t="str">
        <f>IFERROR(IF(VLOOKUP($A222,'Annex 2 Designated EHV charges'!$D:$P,11,FALSE)=0,"",VLOOKUP($A222,'Annex 2 Designated EHV charges'!$D:$P,11,FALSE)),"")</f>
        <v/>
      </c>
      <c r="G222" s="101" t="str">
        <f>IFERROR(IF(VLOOKUP($A222,'Annex 2 Designated EHV charges'!$D:$P,12,FALSE)=0,"",VLOOKUP($A222,'Annex 2 Designated EHV charges'!$D:$P,12,FALSE)),"")</f>
        <v/>
      </c>
      <c r="H222" s="101" t="str">
        <f>IFERROR(IF(VLOOKUP($A222,'Annex 2 Designated EHV charges'!$D:$P,13,FALSE)=0,"",VLOOKUP($A222,'Annex 2 Designated EHV charges'!$D:$P,13,FALSE)),"")</f>
        <v/>
      </c>
    </row>
    <row r="223" spans="1:8" x14ac:dyDescent="0.2">
      <c r="A223" s="98" t="str">
        <f t="array" ref="A223">IFERROR(INDEX('Annex 2 Designated EHV charges'!$D$11:$D$58, MATCH(0, IF(ISBLANK('Annex 2 Designated EHV charges'!$D$11:$D$58),1, COUNTIF(A$4:$A222, 'Annex 2 Designated EHV charges'!$D$11:$D$58)), 0)),"")</f>
        <v/>
      </c>
      <c r="B223" s="97" t="str">
        <f>IF($A223="","",VLOOKUP($A223,'Annex 2 Designated EHV charges'!$D:$O,2,0))</f>
        <v/>
      </c>
      <c r="C223" s="98" t="str">
        <f>IF($A223="","",VLOOKUP($A223,'Annex 2 Designated EHV charges'!$D:$O,3,0))</f>
        <v/>
      </c>
      <c r="D223" s="97" t="str">
        <f>IF($A223="","",VLOOKUP($A223,'Annex 2 Designated EHV charges'!$D:$O,4,0))</f>
        <v/>
      </c>
      <c r="E223" s="99" t="str">
        <f>IFERROR(IF(VLOOKUP($A223,'Annex 2 Designated EHV charges'!$D:$P,10,FALSE)=0,"",VLOOKUP($A223,'Annex 2 Designated EHV charges'!$D:$P,10,FALSE)),"")</f>
        <v/>
      </c>
      <c r="F223" s="100" t="str">
        <f>IFERROR(IF(VLOOKUP($A223,'Annex 2 Designated EHV charges'!$D:$P,11,FALSE)=0,"",VLOOKUP($A223,'Annex 2 Designated EHV charges'!$D:$P,11,FALSE)),"")</f>
        <v/>
      </c>
      <c r="G223" s="101" t="str">
        <f>IFERROR(IF(VLOOKUP($A223,'Annex 2 Designated EHV charges'!$D:$P,12,FALSE)=0,"",VLOOKUP($A223,'Annex 2 Designated EHV charges'!$D:$P,12,FALSE)),"")</f>
        <v/>
      </c>
      <c r="H223" s="101" t="str">
        <f>IFERROR(IF(VLOOKUP($A223,'Annex 2 Designated EHV charges'!$D:$P,13,FALSE)=0,"",VLOOKUP($A223,'Annex 2 Designated EHV charges'!$D:$P,13,FALSE)),"")</f>
        <v/>
      </c>
    </row>
    <row r="224" spans="1:8" x14ac:dyDescent="0.2">
      <c r="A224" s="98" t="str">
        <f t="array" ref="A224">IFERROR(INDEX('Annex 2 Designated EHV charges'!$D$11:$D$58, MATCH(0, IF(ISBLANK('Annex 2 Designated EHV charges'!$D$11:$D$58),1, COUNTIF(A$4:$A223, 'Annex 2 Designated EHV charges'!$D$11:$D$58)), 0)),"")</f>
        <v/>
      </c>
      <c r="B224" s="97" t="str">
        <f>IF($A224="","",VLOOKUP($A224,'Annex 2 Designated EHV charges'!$D:$O,2,0))</f>
        <v/>
      </c>
      <c r="C224" s="98" t="str">
        <f>IF($A224="","",VLOOKUP($A224,'Annex 2 Designated EHV charges'!$D:$O,3,0))</f>
        <v/>
      </c>
      <c r="D224" s="97" t="str">
        <f>IF($A224="","",VLOOKUP($A224,'Annex 2 Designated EHV charges'!$D:$O,4,0))</f>
        <v/>
      </c>
      <c r="E224" s="99" t="str">
        <f>IFERROR(IF(VLOOKUP($A224,'Annex 2 Designated EHV charges'!$D:$P,10,FALSE)=0,"",VLOOKUP($A224,'Annex 2 Designated EHV charges'!$D:$P,10,FALSE)),"")</f>
        <v/>
      </c>
      <c r="F224" s="100" t="str">
        <f>IFERROR(IF(VLOOKUP($A224,'Annex 2 Designated EHV charges'!$D:$P,11,FALSE)=0,"",VLOOKUP($A224,'Annex 2 Designated EHV charges'!$D:$P,11,FALSE)),"")</f>
        <v/>
      </c>
      <c r="G224" s="101" t="str">
        <f>IFERROR(IF(VLOOKUP($A224,'Annex 2 Designated EHV charges'!$D:$P,12,FALSE)=0,"",VLOOKUP($A224,'Annex 2 Designated EHV charges'!$D:$P,12,FALSE)),"")</f>
        <v/>
      </c>
      <c r="H224" s="101" t="str">
        <f>IFERROR(IF(VLOOKUP($A224,'Annex 2 Designated EHV charges'!$D:$P,13,FALSE)=0,"",VLOOKUP($A224,'Annex 2 Designated EHV charges'!$D:$P,13,FALSE)),"")</f>
        <v/>
      </c>
    </row>
    <row r="225" spans="1:8" x14ac:dyDescent="0.2">
      <c r="A225" s="98" t="str">
        <f t="array" ref="A225">IFERROR(INDEX('Annex 2 Designated EHV charges'!$D$11:$D$58, MATCH(0, IF(ISBLANK('Annex 2 Designated EHV charges'!$D$11:$D$58),1, COUNTIF(A$4:$A224, 'Annex 2 Designated EHV charges'!$D$11:$D$58)), 0)),"")</f>
        <v/>
      </c>
      <c r="B225" s="97" t="str">
        <f>IF($A225="","",VLOOKUP($A225,'Annex 2 Designated EHV charges'!$D:$O,2,0))</f>
        <v/>
      </c>
      <c r="C225" s="98" t="str">
        <f>IF($A225="","",VLOOKUP($A225,'Annex 2 Designated EHV charges'!$D:$O,3,0))</f>
        <v/>
      </c>
      <c r="D225" s="97" t="str">
        <f>IF($A225="","",VLOOKUP($A225,'Annex 2 Designated EHV charges'!$D:$O,4,0))</f>
        <v/>
      </c>
      <c r="E225" s="99" t="str">
        <f>IFERROR(IF(VLOOKUP($A225,'Annex 2 Designated EHV charges'!$D:$P,10,FALSE)=0,"",VLOOKUP($A225,'Annex 2 Designated EHV charges'!$D:$P,10,FALSE)),"")</f>
        <v/>
      </c>
      <c r="F225" s="100" t="str">
        <f>IFERROR(IF(VLOOKUP($A225,'Annex 2 Designated EHV charges'!$D:$P,11,FALSE)=0,"",VLOOKUP($A225,'Annex 2 Designated EHV charges'!$D:$P,11,FALSE)),"")</f>
        <v/>
      </c>
      <c r="G225" s="101" t="str">
        <f>IFERROR(IF(VLOOKUP($A225,'Annex 2 Designated EHV charges'!$D:$P,12,FALSE)=0,"",VLOOKUP($A225,'Annex 2 Designated EHV charges'!$D:$P,12,FALSE)),"")</f>
        <v/>
      </c>
      <c r="H225" s="101" t="str">
        <f>IFERROR(IF(VLOOKUP($A225,'Annex 2 Designated EHV charges'!$D:$P,13,FALSE)=0,"",VLOOKUP($A225,'Annex 2 Designated EHV charges'!$D:$P,13,FALSE)),"")</f>
        <v/>
      </c>
    </row>
    <row r="226" spans="1:8" x14ac:dyDescent="0.2">
      <c r="A226" s="98" t="str">
        <f t="array" ref="A226">IFERROR(INDEX('Annex 2 Designated EHV charges'!$D$11:$D$58, MATCH(0, IF(ISBLANK('Annex 2 Designated EHV charges'!$D$11:$D$58),1, COUNTIF(A$4:$A225, 'Annex 2 Designated EHV charges'!$D$11:$D$58)), 0)),"")</f>
        <v/>
      </c>
      <c r="B226" s="97" t="str">
        <f>IF($A226="","",VLOOKUP($A226,'Annex 2 Designated EHV charges'!$D:$O,2,0))</f>
        <v/>
      </c>
      <c r="C226" s="98" t="str">
        <f>IF($A226="","",VLOOKUP($A226,'Annex 2 Designated EHV charges'!$D:$O,3,0))</f>
        <v/>
      </c>
      <c r="D226" s="97" t="str">
        <f>IF($A226="","",VLOOKUP($A226,'Annex 2 Designated EHV charges'!$D:$O,4,0))</f>
        <v/>
      </c>
      <c r="E226" s="99" t="str">
        <f>IFERROR(IF(VLOOKUP($A226,'Annex 2 Designated EHV charges'!$D:$P,10,FALSE)=0,"",VLOOKUP($A226,'Annex 2 Designated EHV charges'!$D:$P,10,FALSE)),"")</f>
        <v/>
      </c>
      <c r="F226" s="100" t="str">
        <f>IFERROR(IF(VLOOKUP($A226,'Annex 2 Designated EHV charges'!$D:$P,11,FALSE)=0,"",VLOOKUP($A226,'Annex 2 Designated EHV charges'!$D:$P,11,FALSE)),"")</f>
        <v/>
      </c>
      <c r="G226" s="101" t="str">
        <f>IFERROR(IF(VLOOKUP($A226,'Annex 2 Designated EHV charges'!$D:$P,12,FALSE)=0,"",VLOOKUP($A226,'Annex 2 Designated EHV charges'!$D:$P,12,FALSE)),"")</f>
        <v/>
      </c>
      <c r="H226" s="101" t="str">
        <f>IFERROR(IF(VLOOKUP($A226,'Annex 2 Designated EHV charges'!$D:$P,13,FALSE)=0,"",VLOOKUP($A226,'Annex 2 Designated EHV charges'!$D:$P,13,FALSE)),"")</f>
        <v/>
      </c>
    </row>
    <row r="227" spans="1:8" x14ac:dyDescent="0.2">
      <c r="A227" s="98" t="str">
        <f t="array" ref="A227">IFERROR(INDEX('Annex 2 Designated EHV charges'!$D$11:$D$58, MATCH(0, IF(ISBLANK('Annex 2 Designated EHV charges'!$D$11:$D$58),1, COUNTIF(A$4:$A226, 'Annex 2 Designated EHV charges'!$D$11:$D$58)), 0)),"")</f>
        <v/>
      </c>
      <c r="B227" s="97" t="str">
        <f>IF($A227="","",VLOOKUP($A227,'Annex 2 Designated EHV charges'!$D:$O,2,0))</f>
        <v/>
      </c>
      <c r="C227" s="98" t="str">
        <f>IF($A227="","",VLOOKUP($A227,'Annex 2 Designated EHV charges'!$D:$O,3,0))</f>
        <v/>
      </c>
      <c r="D227" s="97" t="str">
        <f>IF($A227="","",VLOOKUP($A227,'Annex 2 Designated EHV charges'!$D:$O,4,0))</f>
        <v/>
      </c>
      <c r="E227" s="99" t="str">
        <f>IFERROR(IF(VLOOKUP($A227,'Annex 2 Designated EHV charges'!$D:$P,10,FALSE)=0,"",VLOOKUP($A227,'Annex 2 Designated EHV charges'!$D:$P,10,FALSE)),"")</f>
        <v/>
      </c>
      <c r="F227" s="100" t="str">
        <f>IFERROR(IF(VLOOKUP($A227,'Annex 2 Designated EHV charges'!$D:$P,11,FALSE)=0,"",VLOOKUP($A227,'Annex 2 Designated EHV charges'!$D:$P,11,FALSE)),"")</f>
        <v/>
      </c>
      <c r="G227" s="101" t="str">
        <f>IFERROR(IF(VLOOKUP($A227,'Annex 2 Designated EHV charges'!$D:$P,12,FALSE)=0,"",VLOOKUP($A227,'Annex 2 Designated EHV charges'!$D:$P,12,FALSE)),"")</f>
        <v/>
      </c>
      <c r="H227" s="101" t="str">
        <f>IFERROR(IF(VLOOKUP($A227,'Annex 2 Designated EHV charges'!$D:$P,13,FALSE)=0,"",VLOOKUP($A227,'Annex 2 Designated EHV charges'!$D:$P,13,FALSE)),"")</f>
        <v/>
      </c>
    </row>
    <row r="228" spans="1:8" x14ac:dyDescent="0.2">
      <c r="A228" s="98" t="str">
        <f t="array" ref="A228">IFERROR(INDEX('Annex 2 Designated EHV charges'!$D$11:$D$58, MATCH(0, IF(ISBLANK('Annex 2 Designated EHV charges'!$D$11:$D$58),1, COUNTIF(A$4:$A227, 'Annex 2 Designated EHV charges'!$D$11:$D$58)), 0)),"")</f>
        <v/>
      </c>
      <c r="B228" s="97" t="str">
        <f>IF($A228="","",VLOOKUP($A228,'Annex 2 Designated EHV charges'!$D:$O,2,0))</f>
        <v/>
      </c>
      <c r="C228" s="98" t="str">
        <f>IF($A228="","",VLOOKUP($A228,'Annex 2 Designated EHV charges'!$D:$O,3,0))</f>
        <v/>
      </c>
      <c r="D228" s="97" t="str">
        <f>IF($A228="","",VLOOKUP($A228,'Annex 2 Designated EHV charges'!$D:$O,4,0))</f>
        <v/>
      </c>
      <c r="E228" s="99" t="str">
        <f>IFERROR(IF(VLOOKUP($A228,'Annex 2 Designated EHV charges'!$D:$P,10,FALSE)=0,"",VLOOKUP($A228,'Annex 2 Designated EHV charges'!$D:$P,10,FALSE)),"")</f>
        <v/>
      </c>
      <c r="F228" s="100" t="str">
        <f>IFERROR(IF(VLOOKUP($A228,'Annex 2 Designated EHV charges'!$D:$P,11,FALSE)=0,"",VLOOKUP($A228,'Annex 2 Designated EHV charges'!$D:$P,11,FALSE)),"")</f>
        <v/>
      </c>
      <c r="G228" s="101" t="str">
        <f>IFERROR(IF(VLOOKUP($A228,'Annex 2 Designated EHV charges'!$D:$P,12,FALSE)=0,"",VLOOKUP($A228,'Annex 2 Designated EHV charges'!$D:$P,12,FALSE)),"")</f>
        <v/>
      </c>
      <c r="H228" s="101" t="str">
        <f>IFERROR(IF(VLOOKUP($A228,'Annex 2 Designated EHV charges'!$D:$P,13,FALSE)=0,"",VLOOKUP($A228,'Annex 2 Designated EHV charges'!$D:$P,13,FALSE)),"")</f>
        <v/>
      </c>
    </row>
    <row r="229" spans="1:8" x14ac:dyDescent="0.2">
      <c r="A229" s="98" t="str">
        <f t="array" ref="A229">IFERROR(INDEX('Annex 2 Designated EHV charges'!$D$11:$D$58, MATCH(0, IF(ISBLANK('Annex 2 Designated EHV charges'!$D$11:$D$58),1, COUNTIF(A$4:$A228, 'Annex 2 Designated EHV charges'!$D$11:$D$58)), 0)),"")</f>
        <v/>
      </c>
      <c r="B229" s="97" t="str">
        <f>IF($A229="","",VLOOKUP($A229,'Annex 2 Designated EHV charges'!$D:$O,2,0))</f>
        <v/>
      </c>
      <c r="C229" s="98" t="str">
        <f>IF($A229="","",VLOOKUP($A229,'Annex 2 Designated EHV charges'!$D:$O,3,0))</f>
        <v/>
      </c>
      <c r="D229" s="97" t="str">
        <f>IF($A229="","",VLOOKUP($A229,'Annex 2 Designated EHV charges'!$D:$O,4,0))</f>
        <v/>
      </c>
      <c r="E229" s="99" t="str">
        <f>IFERROR(IF(VLOOKUP($A229,'Annex 2 Designated EHV charges'!$D:$P,10,FALSE)=0,"",VLOOKUP($A229,'Annex 2 Designated EHV charges'!$D:$P,10,FALSE)),"")</f>
        <v/>
      </c>
      <c r="F229" s="100" t="str">
        <f>IFERROR(IF(VLOOKUP($A229,'Annex 2 Designated EHV charges'!$D:$P,11,FALSE)=0,"",VLOOKUP($A229,'Annex 2 Designated EHV charges'!$D:$P,11,FALSE)),"")</f>
        <v/>
      </c>
      <c r="G229" s="101" t="str">
        <f>IFERROR(IF(VLOOKUP($A229,'Annex 2 Designated EHV charges'!$D:$P,12,FALSE)=0,"",VLOOKUP($A229,'Annex 2 Designated EHV charges'!$D:$P,12,FALSE)),"")</f>
        <v/>
      </c>
      <c r="H229" s="101" t="str">
        <f>IFERROR(IF(VLOOKUP($A229,'Annex 2 Designated EHV charges'!$D:$P,13,FALSE)=0,"",VLOOKUP($A229,'Annex 2 Designated EHV charges'!$D:$P,13,FALSE)),"")</f>
        <v/>
      </c>
    </row>
    <row r="230" spans="1:8" x14ac:dyDescent="0.2">
      <c r="A230" s="98" t="str">
        <f t="array" ref="A230">IFERROR(INDEX('Annex 2 Designated EHV charges'!$D$11:$D$58, MATCH(0, IF(ISBLANK('Annex 2 Designated EHV charges'!$D$11:$D$58),1, COUNTIF(A$4:$A229, 'Annex 2 Designated EHV charges'!$D$11:$D$58)), 0)),"")</f>
        <v/>
      </c>
      <c r="B230" s="97" t="str">
        <f>IF($A230="","",VLOOKUP($A230,'Annex 2 Designated EHV charges'!$D:$O,2,0))</f>
        <v/>
      </c>
      <c r="C230" s="98" t="str">
        <f>IF($A230="","",VLOOKUP($A230,'Annex 2 Designated EHV charges'!$D:$O,3,0))</f>
        <v/>
      </c>
      <c r="D230" s="97" t="str">
        <f>IF($A230="","",VLOOKUP($A230,'Annex 2 Designated EHV charges'!$D:$O,4,0))</f>
        <v/>
      </c>
      <c r="E230" s="99" t="str">
        <f>IFERROR(IF(VLOOKUP($A230,'Annex 2 Designated EHV charges'!$D:$P,10,FALSE)=0,"",VLOOKUP($A230,'Annex 2 Designated EHV charges'!$D:$P,10,FALSE)),"")</f>
        <v/>
      </c>
      <c r="F230" s="100" t="str">
        <f>IFERROR(IF(VLOOKUP($A230,'Annex 2 Designated EHV charges'!$D:$P,11,FALSE)=0,"",VLOOKUP($A230,'Annex 2 Designated EHV charges'!$D:$P,11,FALSE)),"")</f>
        <v/>
      </c>
      <c r="G230" s="101" t="str">
        <f>IFERROR(IF(VLOOKUP($A230,'Annex 2 Designated EHV charges'!$D:$P,12,FALSE)=0,"",VLOOKUP($A230,'Annex 2 Designated EHV charges'!$D:$P,12,FALSE)),"")</f>
        <v/>
      </c>
      <c r="H230" s="101" t="str">
        <f>IFERROR(IF(VLOOKUP($A230,'Annex 2 Designated EHV charges'!$D:$P,13,FALSE)=0,"",VLOOKUP($A230,'Annex 2 Designated EHV charges'!$D:$P,13,FALSE)),"")</f>
        <v/>
      </c>
    </row>
    <row r="231" spans="1:8" x14ac:dyDescent="0.2">
      <c r="A231" s="98" t="str">
        <f t="array" ref="A231">IFERROR(INDEX('Annex 2 Designated EHV charges'!$D$11:$D$58, MATCH(0, IF(ISBLANK('Annex 2 Designated EHV charges'!$D$11:$D$58),1, COUNTIF(A$4:$A230, 'Annex 2 Designated EHV charges'!$D$11:$D$58)), 0)),"")</f>
        <v/>
      </c>
      <c r="B231" s="97" t="str">
        <f>IF($A231="","",VLOOKUP($A231,'Annex 2 Designated EHV charges'!$D:$O,2,0))</f>
        <v/>
      </c>
      <c r="C231" s="98" t="str">
        <f>IF($A231="","",VLOOKUP($A231,'Annex 2 Designated EHV charges'!$D:$O,3,0))</f>
        <v/>
      </c>
      <c r="D231" s="97" t="str">
        <f>IF($A231="","",VLOOKUP($A231,'Annex 2 Designated EHV charges'!$D:$O,4,0))</f>
        <v/>
      </c>
      <c r="E231" s="99" t="str">
        <f>IFERROR(IF(VLOOKUP($A231,'Annex 2 Designated EHV charges'!$D:$P,10,FALSE)=0,"",VLOOKUP($A231,'Annex 2 Designated EHV charges'!$D:$P,10,FALSE)),"")</f>
        <v/>
      </c>
      <c r="F231" s="100" t="str">
        <f>IFERROR(IF(VLOOKUP($A231,'Annex 2 Designated EHV charges'!$D:$P,11,FALSE)=0,"",VLOOKUP($A231,'Annex 2 Designated EHV charges'!$D:$P,11,FALSE)),"")</f>
        <v/>
      </c>
      <c r="G231" s="101" t="str">
        <f>IFERROR(IF(VLOOKUP($A231,'Annex 2 Designated EHV charges'!$D:$P,12,FALSE)=0,"",VLOOKUP($A231,'Annex 2 Designated EHV charges'!$D:$P,12,FALSE)),"")</f>
        <v/>
      </c>
      <c r="H231" s="101" t="str">
        <f>IFERROR(IF(VLOOKUP($A231,'Annex 2 Designated EHV charges'!$D:$P,13,FALSE)=0,"",VLOOKUP($A231,'Annex 2 Designated EHV charges'!$D:$P,13,FALSE)),"")</f>
        <v/>
      </c>
    </row>
    <row r="232" spans="1:8" x14ac:dyDescent="0.2">
      <c r="A232" s="98" t="str">
        <f t="array" ref="A232">IFERROR(INDEX('Annex 2 Designated EHV charges'!$D$11:$D$58, MATCH(0, IF(ISBLANK('Annex 2 Designated EHV charges'!$D$11:$D$58),1, COUNTIF(A$4:$A231, 'Annex 2 Designated EHV charges'!$D$11:$D$58)), 0)),"")</f>
        <v/>
      </c>
      <c r="B232" s="97" t="str">
        <f>IF($A232="","",VLOOKUP($A232,'Annex 2 Designated EHV charges'!$D:$O,2,0))</f>
        <v/>
      </c>
      <c r="C232" s="98" t="str">
        <f>IF($A232="","",VLOOKUP($A232,'Annex 2 Designated EHV charges'!$D:$O,3,0))</f>
        <v/>
      </c>
      <c r="D232" s="97" t="str">
        <f>IF($A232="","",VLOOKUP($A232,'Annex 2 Designated EHV charges'!$D:$O,4,0))</f>
        <v/>
      </c>
      <c r="E232" s="99" t="str">
        <f>IFERROR(IF(VLOOKUP($A232,'Annex 2 Designated EHV charges'!$D:$P,10,FALSE)=0,"",VLOOKUP($A232,'Annex 2 Designated EHV charges'!$D:$P,10,FALSE)),"")</f>
        <v/>
      </c>
      <c r="F232" s="100" t="str">
        <f>IFERROR(IF(VLOOKUP($A232,'Annex 2 Designated EHV charges'!$D:$P,11,FALSE)=0,"",VLOOKUP($A232,'Annex 2 Designated EHV charges'!$D:$P,11,FALSE)),"")</f>
        <v/>
      </c>
      <c r="G232" s="101" t="str">
        <f>IFERROR(IF(VLOOKUP($A232,'Annex 2 Designated EHV charges'!$D:$P,12,FALSE)=0,"",VLOOKUP($A232,'Annex 2 Designated EHV charges'!$D:$P,12,FALSE)),"")</f>
        <v/>
      </c>
      <c r="H232" s="101" t="str">
        <f>IFERROR(IF(VLOOKUP($A232,'Annex 2 Designated EHV charges'!$D:$P,13,FALSE)=0,"",VLOOKUP($A232,'Annex 2 Designated EHV charges'!$D:$P,13,FALSE)),"")</f>
        <v/>
      </c>
    </row>
    <row r="233" spans="1:8" x14ac:dyDescent="0.2">
      <c r="A233" s="98" t="str">
        <f t="array" ref="A233">IFERROR(INDEX('Annex 2 Designated EHV charges'!$D$11:$D$58, MATCH(0, IF(ISBLANK('Annex 2 Designated EHV charges'!$D$11:$D$58),1, COUNTIF(A$4:$A232, 'Annex 2 Designated EHV charges'!$D$11:$D$58)), 0)),"")</f>
        <v/>
      </c>
      <c r="B233" s="97" t="str">
        <f>IF($A233="","",VLOOKUP($A233,'Annex 2 Designated EHV charges'!$D:$O,2,0))</f>
        <v/>
      </c>
      <c r="C233" s="98" t="str">
        <f>IF($A233="","",VLOOKUP($A233,'Annex 2 Designated EHV charges'!$D:$O,3,0))</f>
        <v/>
      </c>
      <c r="D233" s="97" t="str">
        <f>IF($A233="","",VLOOKUP($A233,'Annex 2 Designated EHV charges'!$D:$O,4,0))</f>
        <v/>
      </c>
      <c r="E233" s="99" t="str">
        <f>IFERROR(IF(VLOOKUP($A233,'Annex 2 Designated EHV charges'!$D:$P,10,FALSE)=0,"",VLOOKUP($A233,'Annex 2 Designated EHV charges'!$D:$P,10,FALSE)),"")</f>
        <v/>
      </c>
      <c r="F233" s="100" t="str">
        <f>IFERROR(IF(VLOOKUP($A233,'Annex 2 Designated EHV charges'!$D:$P,11,FALSE)=0,"",VLOOKUP($A233,'Annex 2 Designated EHV charges'!$D:$P,11,FALSE)),"")</f>
        <v/>
      </c>
      <c r="G233" s="101" t="str">
        <f>IFERROR(IF(VLOOKUP($A233,'Annex 2 Designated EHV charges'!$D:$P,12,FALSE)=0,"",VLOOKUP($A233,'Annex 2 Designated EHV charges'!$D:$P,12,FALSE)),"")</f>
        <v/>
      </c>
      <c r="H233" s="101" t="str">
        <f>IFERROR(IF(VLOOKUP($A233,'Annex 2 Designated EHV charges'!$D:$P,13,FALSE)=0,"",VLOOKUP($A233,'Annex 2 Designated EHV charges'!$D:$P,13,FALSE)),"")</f>
        <v/>
      </c>
    </row>
    <row r="234" spans="1:8" x14ac:dyDescent="0.2">
      <c r="A234" s="98" t="str">
        <f t="array" ref="A234">IFERROR(INDEX('Annex 2 Designated EHV charges'!$D$11:$D$58, MATCH(0, IF(ISBLANK('Annex 2 Designated EHV charges'!$D$11:$D$58),1, COUNTIF(A$4:$A233, 'Annex 2 Designated EHV charges'!$D$11:$D$58)), 0)),"")</f>
        <v/>
      </c>
      <c r="B234" s="97" t="str">
        <f>IF($A234="","",VLOOKUP($A234,'Annex 2 Designated EHV charges'!$D:$O,2,0))</f>
        <v/>
      </c>
      <c r="C234" s="98" t="str">
        <f>IF($A234="","",VLOOKUP($A234,'Annex 2 Designated EHV charges'!$D:$O,3,0))</f>
        <v/>
      </c>
      <c r="D234" s="97" t="str">
        <f>IF($A234="","",VLOOKUP($A234,'Annex 2 Designated EHV charges'!$D:$O,4,0))</f>
        <v/>
      </c>
      <c r="E234" s="99" t="str">
        <f>IFERROR(IF(VLOOKUP($A234,'Annex 2 Designated EHV charges'!$D:$P,10,FALSE)=0,"",VLOOKUP($A234,'Annex 2 Designated EHV charges'!$D:$P,10,FALSE)),"")</f>
        <v/>
      </c>
      <c r="F234" s="100" t="str">
        <f>IFERROR(IF(VLOOKUP($A234,'Annex 2 Designated EHV charges'!$D:$P,11,FALSE)=0,"",VLOOKUP($A234,'Annex 2 Designated EHV charges'!$D:$P,11,FALSE)),"")</f>
        <v/>
      </c>
      <c r="G234" s="101" t="str">
        <f>IFERROR(IF(VLOOKUP($A234,'Annex 2 Designated EHV charges'!$D:$P,12,FALSE)=0,"",VLOOKUP($A234,'Annex 2 Designated EHV charges'!$D:$P,12,FALSE)),"")</f>
        <v/>
      </c>
      <c r="H234" s="101" t="str">
        <f>IFERROR(IF(VLOOKUP($A234,'Annex 2 Designated EHV charges'!$D:$P,13,FALSE)=0,"",VLOOKUP($A234,'Annex 2 Designated EHV charges'!$D:$P,13,FALSE)),"")</f>
        <v/>
      </c>
    </row>
    <row r="235" spans="1:8" x14ac:dyDescent="0.2">
      <c r="A235" s="98" t="str">
        <f t="array" ref="A235">IFERROR(INDEX('Annex 2 Designated EHV charges'!$D$11:$D$58, MATCH(0, IF(ISBLANK('Annex 2 Designated EHV charges'!$D$11:$D$58),1, COUNTIF(A$4:$A234, 'Annex 2 Designated EHV charges'!$D$11:$D$58)), 0)),"")</f>
        <v/>
      </c>
      <c r="B235" s="97" t="str">
        <f>IF($A235="","",VLOOKUP($A235,'Annex 2 Designated EHV charges'!$D:$O,2,0))</f>
        <v/>
      </c>
      <c r="C235" s="98" t="str">
        <f>IF($A235="","",VLOOKUP($A235,'Annex 2 Designated EHV charges'!$D:$O,3,0))</f>
        <v/>
      </c>
      <c r="D235" s="97" t="str">
        <f>IF($A235="","",VLOOKUP($A235,'Annex 2 Designated EHV charges'!$D:$O,4,0))</f>
        <v/>
      </c>
      <c r="E235" s="99" t="str">
        <f>IFERROR(IF(VLOOKUP($A235,'Annex 2 Designated EHV charges'!$D:$P,10,FALSE)=0,"",VLOOKUP($A235,'Annex 2 Designated EHV charges'!$D:$P,10,FALSE)),"")</f>
        <v/>
      </c>
      <c r="F235" s="100" t="str">
        <f>IFERROR(IF(VLOOKUP($A235,'Annex 2 Designated EHV charges'!$D:$P,11,FALSE)=0,"",VLOOKUP($A235,'Annex 2 Designated EHV charges'!$D:$P,11,FALSE)),"")</f>
        <v/>
      </c>
      <c r="G235" s="101" t="str">
        <f>IFERROR(IF(VLOOKUP($A235,'Annex 2 Designated EHV charges'!$D:$P,12,FALSE)=0,"",VLOOKUP($A235,'Annex 2 Designated EHV charges'!$D:$P,12,FALSE)),"")</f>
        <v/>
      </c>
      <c r="H235" s="101" t="str">
        <f>IFERROR(IF(VLOOKUP($A235,'Annex 2 Designated EHV charges'!$D:$P,13,FALSE)=0,"",VLOOKUP($A235,'Annex 2 Designated EHV charges'!$D:$P,13,FALSE)),"")</f>
        <v/>
      </c>
    </row>
    <row r="236" spans="1:8" x14ac:dyDescent="0.2">
      <c r="A236" s="98" t="str">
        <f t="array" ref="A236">IFERROR(INDEX('Annex 2 Designated EHV charges'!$D$11:$D$58, MATCH(0, IF(ISBLANK('Annex 2 Designated EHV charges'!$D$11:$D$58),1, COUNTIF(A$4:$A235, 'Annex 2 Designated EHV charges'!$D$11:$D$58)), 0)),"")</f>
        <v/>
      </c>
      <c r="B236" s="97" t="str">
        <f>IF($A236="","",VLOOKUP($A236,'Annex 2 Designated EHV charges'!$D:$O,2,0))</f>
        <v/>
      </c>
      <c r="C236" s="98" t="str">
        <f>IF($A236="","",VLOOKUP($A236,'Annex 2 Designated EHV charges'!$D:$O,3,0))</f>
        <v/>
      </c>
      <c r="D236" s="97" t="str">
        <f>IF($A236="","",VLOOKUP($A236,'Annex 2 Designated EHV charges'!$D:$O,4,0))</f>
        <v/>
      </c>
      <c r="E236" s="99" t="str">
        <f>IFERROR(IF(VLOOKUP($A236,'Annex 2 Designated EHV charges'!$D:$P,10,FALSE)=0,"",VLOOKUP($A236,'Annex 2 Designated EHV charges'!$D:$P,10,FALSE)),"")</f>
        <v/>
      </c>
      <c r="F236" s="100" t="str">
        <f>IFERROR(IF(VLOOKUP($A236,'Annex 2 Designated EHV charges'!$D:$P,11,FALSE)=0,"",VLOOKUP($A236,'Annex 2 Designated EHV charges'!$D:$P,11,FALSE)),"")</f>
        <v/>
      </c>
      <c r="G236" s="101" t="str">
        <f>IFERROR(IF(VLOOKUP($A236,'Annex 2 Designated EHV charges'!$D:$P,12,FALSE)=0,"",VLOOKUP($A236,'Annex 2 Designated EHV charges'!$D:$P,12,FALSE)),"")</f>
        <v/>
      </c>
      <c r="H236" s="101" t="str">
        <f>IFERROR(IF(VLOOKUP($A236,'Annex 2 Designated EHV charges'!$D:$P,13,FALSE)=0,"",VLOOKUP($A236,'Annex 2 Designated EHV charges'!$D:$P,13,FALSE)),"")</f>
        <v/>
      </c>
    </row>
    <row r="237" spans="1:8" x14ac:dyDescent="0.2">
      <c r="A237" s="98" t="str">
        <f t="array" ref="A237">IFERROR(INDEX('Annex 2 Designated EHV charges'!$D$11:$D$58, MATCH(0, IF(ISBLANK('Annex 2 Designated EHV charges'!$D$11:$D$58),1, COUNTIF(A$4:$A236, 'Annex 2 Designated EHV charges'!$D$11:$D$58)), 0)),"")</f>
        <v/>
      </c>
      <c r="B237" s="97" t="str">
        <f>IF($A237="","",VLOOKUP($A237,'Annex 2 Designated EHV charges'!$D:$O,2,0))</f>
        <v/>
      </c>
      <c r="C237" s="98" t="str">
        <f>IF($A237="","",VLOOKUP($A237,'Annex 2 Designated EHV charges'!$D:$O,3,0))</f>
        <v/>
      </c>
      <c r="D237" s="97" t="str">
        <f>IF($A237="","",VLOOKUP($A237,'Annex 2 Designated EHV charges'!$D:$O,4,0))</f>
        <v/>
      </c>
      <c r="E237" s="99" t="str">
        <f>IFERROR(IF(VLOOKUP($A237,'Annex 2 Designated EHV charges'!$D:$P,10,FALSE)=0,"",VLOOKUP($A237,'Annex 2 Designated EHV charges'!$D:$P,10,FALSE)),"")</f>
        <v/>
      </c>
      <c r="F237" s="100" t="str">
        <f>IFERROR(IF(VLOOKUP($A237,'Annex 2 Designated EHV charges'!$D:$P,11,FALSE)=0,"",VLOOKUP($A237,'Annex 2 Designated EHV charges'!$D:$P,11,FALSE)),"")</f>
        <v/>
      </c>
      <c r="G237" s="101" t="str">
        <f>IFERROR(IF(VLOOKUP($A237,'Annex 2 Designated EHV charges'!$D:$P,12,FALSE)=0,"",VLOOKUP($A237,'Annex 2 Designated EHV charges'!$D:$P,12,FALSE)),"")</f>
        <v/>
      </c>
      <c r="H237" s="101" t="str">
        <f>IFERROR(IF(VLOOKUP($A237,'Annex 2 Designated EHV charges'!$D:$P,13,FALSE)=0,"",VLOOKUP($A237,'Annex 2 Designated EHV charges'!$D:$P,13,FALSE)),"")</f>
        <v/>
      </c>
    </row>
    <row r="238" spans="1:8" x14ac:dyDescent="0.2">
      <c r="A238" s="98" t="str">
        <f t="array" ref="A238">IFERROR(INDEX('Annex 2 Designated EHV charges'!$D$11:$D$58, MATCH(0, IF(ISBLANK('Annex 2 Designated EHV charges'!$D$11:$D$58),1, COUNTIF(A$4:$A237, 'Annex 2 Designated EHV charges'!$D$11:$D$58)), 0)),"")</f>
        <v/>
      </c>
      <c r="B238" s="97" t="str">
        <f>IF($A238="","",VLOOKUP($A238,'Annex 2 Designated EHV charges'!$D:$O,2,0))</f>
        <v/>
      </c>
      <c r="C238" s="98" t="str">
        <f>IF($A238="","",VLOOKUP($A238,'Annex 2 Designated EHV charges'!$D:$O,3,0))</f>
        <v/>
      </c>
      <c r="D238" s="97" t="str">
        <f>IF($A238="","",VLOOKUP($A238,'Annex 2 Designated EHV charges'!$D:$O,4,0))</f>
        <v/>
      </c>
      <c r="E238" s="99" t="str">
        <f>IFERROR(IF(VLOOKUP($A238,'Annex 2 Designated EHV charges'!$D:$P,10,FALSE)=0,"",VLOOKUP($A238,'Annex 2 Designated EHV charges'!$D:$P,10,FALSE)),"")</f>
        <v/>
      </c>
      <c r="F238" s="100" t="str">
        <f>IFERROR(IF(VLOOKUP($A238,'Annex 2 Designated EHV charges'!$D:$P,11,FALSE)=0,"",VLOOKUP($A238,'Annex 2 Designated EHV charges'!$D:$P,11,FALSE)),"")</f>
        <v/>
      </c>
      <c r="G238" s="101" t="str">
        <f>IFERROR(IF(VLOOKUP($A238,'Annex 2 Designated EHV charges'!$D:$P,12,FALSE)=0,"",VLOOKUP($A238,'Annex 2 Designated EHV charges'!$D:$P,12,FALSE)),"")</f>
        <v/>
      </c>
      <c r="H238" s="101" t="str">
        <f>IFERROR(IF(VLOOKUP($A238,'Annex 2 Designated EHV charges'!$D:$P,13,FALSE)=0,"",VLOOKUP($A238,'Annex 2 Designated EHV charges'!$D:$P,13,FALSE)),"")</f>
        <v/>
      </c>
    </row>
    <row r="239" spans="1:8" x14ac:dyDescent="0.2">
      <c r="A239" s="98" t="str">
        <f t="array" ref="A239">IFERROR(INDEX('Annex 2 Designated EHV charges'!$D$11:$D$58, MATCH(0, IF(ISBLANK('Annex 2 Designated EHV charges'!$D$11:$D$58),1, COUNTIF(A$4:$A238, 'Annex 2 Designated EHV charges'!$D$11:$D$58)), 0)),"")</f>
        <v/>
      </c>
      <c r="B239" s="97" t="str">
        <f>IF($A239="","",VLOOKUP($A239,'Annex 2 Designated EHV charges'!$D:$O,2,0))</f>
        <v/>
      </c>
      <c r="C239" s="98" t="str">
        <f>IF($A239="","",VLOOKUP($A239,'Annex 2 Designated EHV charges'!$D:$O,3,0))</f>
        <v/>
      </c>
      <c r="D239" s="97" t="str">
        <f>IF($A239="","",VLOOKUP($A239,'Annex 2 Designated EHV charges'!$D:$O,4,0))</f>
        <v/>
      </c>
      <c r="E239" s="99" t="str">
        <f>IFERROR(IF(VLOOKUP($A239,'Annex 2 Designated EHV charges'!$D:$P,10,FALSE)=0,"",VLOOKUP($A239,'Annex 2 Designated EHV charges'!$D:$P,10,FALSE)),"")</f>
        <v/>
      </c>
      <c r="F239" s="100" t="str">
        <f>IFERROR(IF(VLOOKUP($A239,'Annex 2 Designated EHV charges'!$D:$P,11,FALSE)=0,"",VLOOKUP($A239,'Annex 2 Designated EHV charges'!$D:$P,11,FALSE)),"")</f>
        <v/>
      </c>
      <c r="G239" s="101" t="str">
        <f>IFERROR(IF(VLOOKUP($A239,'Annex 2 Designated EHV charges'!$D:$P,12,FALSE)=0,"",VLOOKUP($A239,'Annex 2 Designated EHV charges'!$D:$P,12,FALSE)),"")</f>
        <v/>
      </c>
      <c r="H239" s="101" t="str">
        <f>IFERROR(IF(VLOOKUP($A239,'Annex 2 Designated EHV charges'!$D:$P,13,FALSE)=0,"",VLOOKUP($A239,'Annex 2 Designated EHV charges'!$D:$P,13,FALSE)),"")</f>
        <v/>
      </c>
    </row>
    <row r="240" spans="1:8" x14ac:dyDescent="0.2">
      <c r="A240" s="98" t="str">
        <f t="array" ref="A240">IFERROR(INDEX('Annex 2 Designated EHV charges'!$D$11:$D$58, MATCH(0, IF(ISBLANK('Annex 2 Designated EHV charges'!$D$11:$D$58),1, COUNTIF(A$4:$A239, 'Annex 2 Designated EHV charges'!$D$11:$D$58)), 0)),"")</f>
        <v/>
      </c>
      <c r="B240" s="97" t="str">
        <f>IF($A240="","",VLOOKUP($A240,'Annex 2 Designated EHV charges'!$D:$O,2,0))</f>
        <v/>
      </c>
      <c r="C240" s="98" t="str">
        <f>IF($A240="","",VLOOKUP($A240,'Annex 2 Designated EHV charges'!$D:$O,3,0))</f>
        <v/>
      </c>
      <c r="D240" s="97" t="str">
        <f>IF($A240="","",VLOOKUP($A240,'Annex 2 Designated EHV charges'!$D:$O,4,0))</f>
        <v/>
      </c>
      <c r="E240" s="99" t="str">
        <f>IFERROR(IF(VLOOKUP($A240,'Annex 2 Designated EHV charges'!$D:$P,10,FALSE)=0,"",VLOOKUP($A240,'Annex 2 Designated EHV charges'!$D:$P,10,FALSE)),"")</f>
        <v/>
      </c>
      <c r="F240" s="100" t="str">
        <f>IFERROR(IF(VLOOKUP($A240,'Annex 2 Designated EHV charges'!$D:$P,11,FALSE)=0,"",VLOOKUP($A240,'Annex 2 Designated EHV charges'!$D:$P,11,FALSE)),"")</f>
        <v/>
      </c>
      <c r="G240" s="101" t="str">
        <f>IFERROR(IF(VLOOKUP($A240,'Annex 2 Designated EHV charges'!$D:$P,12,FALSE)=0,"",VLOOKUP($A240,'Annex 2 Designated EHV charges'!$D:$P,12,FALSE)),"")</f>
        <v/>
      </c>
      <c r="H240" s="101" t="str">
        <f>IFERROR(IF(VLOOKUP($A240,'Annex 2 Designated EHV charges'!$D:$P,13,FALSE)=0,"",VLOOKUP($A240,'Annex 2 Designated EHV charges'!$D:$P,13,FALSE)),"")</f>
        <v/>
      </c>
    </row>
    <row r="241" spans="1:8" x14ac:dyDescent="0.2">
      <c r="A241" s="98" t="str">
        <f t="array" ref="A241">IFERROR(INDEX('Annex 2 Designated EHV charges'!$D$11:$D$58, MATCH(0, IF(ISBLANK('Annex 2 Designated EHV charges'!$D$11:$D$58),1, COUNTIF(A$4:$A240, 'Annex 2 Designated EHV charges'!$D$11:$D$58)), 0)),"")</f>
        <v/>
      </c>
      <c r="B241" s="97" t="str">
        <f>IF($A241="","",VLOOKUP($A241,'Annex 2 Designated EHV charges'!$D:$O,2,0))</f>
        <v/>
      </c>
      <c r="C241" s="98" t="str">
        <f>IF($A241="","",VLOOKUP($A241,'Annex 2 Designated EHV charges'!$D:$O,3,0))</f>
        <v/>
      </c>
      <c r="D241" s="97" t="str">
        <f>IF($A241="","",VLOOKUP($A241,'Annex 2 Designated EHV charges'!$D:$O,4,0))</f>
        <v/>
      </c>
      <c r="E241" s="99" t="str">
        <f>IFERROR(IF(VLOOKUP($A241,'Annex 2 Designated EHV charges'!$D:$P,10,FALSE)=0,"",VLOOKUP($A241,'Annex 2 Designated EHV charges'!$D:$P,10,FALSE)),"")</f>
        <v/>
      </c>
      <c r="F241" s="100" t="str">
        <f>IFERROR(IF(VLOOKUP($A241,'Annex 2 Designated EHV charges'!$D:$P,11,FALSE)=0,"",VLOOKUP($A241,'Annex 2 Designated EHV charges'!$D:$P,11,FALSE)),"")</f>
        <v/>
      </c>
      <c r="G241" s="101" t="str">
        <f>IFERROR(IF(VLOOKUP($A241,'Annex 2 Designated EHV charges'!$D:$P,12,FALSE)=0,"",VLOOKUP($A241,'Annex 2 Designated EHV charges'!$D:$P,12,FALSE)),"")</f>
        <v/>
      </c>
      <c r="H241" s="101" t="str">
        <f>IFERROR(IF(VLOOKUP($A241,'Annex 2 Designated EHV charges'!$D:$P,13,FALSE)=0,"",VLOOKUP($A241,'Annex 2 Designated EHV charges'!$D:$P,13,FALSE)),"")</f>
        <v/>
      </c>
    </row>
    <row r="242" spans="1:8" x14ac:dyDescent="0.2">
      <c r="A242" s="98" t="str">
        <f t="array" ref="A242">IFERROR(INDEX('Annex 2 Designated EHV charges'!$D$11:$D$58, MATCH(0, IF(ISBLANK('Annex 2 Designated EHV charges'!$D$11:$D$58),1, COUNTIF(A$4:$A241, 'Annex 2 Designated EHV charges'!$D$11:$D$58)), 0)),"")</f>
        <v/>
      </c>
      <c r="B242" s="97" t="str">
        <f>IF($A242="","",VLOOKUP($A242,'Annex 2 Designated EHV charges'!$D:$O,2,0))</f>
        <v/>
      </c>
      <c r="C242" s="98" t="str">
        <f>IF($A242="","",VLOOKUP($A242,'Annex 2 Designated EHV charges'!$D:$O,3,0))</f>
        <v/>
      </c>
      <c r="D242" s="97" t="str">
        <f>IF($A242="","",VLOOKUP($A242,'Annex 2 Designated EHV charges'!$D:$O,4,0))</f>
        <v/>
      </c>
      <c r="E242" s="99" t="str">
        <f>IFERROR(IF(VLOOKUP($A242,'Annex 2 Designated EHV charges'!$D:$P,10,FALSE)=0,"",VLOOKUP($A242,'Annex 2 Designated EHV charges'!$D:$P,10,FALSE)),"")</f>
        <v/>
      </c>
      <c r="F242" s="100" t="str">
        <f>IFERROR(IF(VLOOKUP($A242,'Annex 2 Designated EHV charges'!$D:$P,11,FALSE)=0,"",VLOOKUP($A242,'Annex 2 Designated EHV charges'!$D:$P,11,FALSE)),"")</f>
        <v/>
      </c>
      <c r="G242" s="101" t="str">
        <f>IFERROR(IF(VLOOKUP($A242,'Annex 2 Designated EHV charges'!$D:$P,12,FALSE)=0,"",VLOOKUP($A242,'Annex 2 Designated EHV charges'!$D:$P,12,FALSE)),"")</f>
        <v/>
      </c>
      <c r="H242" s="101" t="str">
        <f>IFERROR(IF(VLOOKUP($A242,'Annex 2 Designated EHV charges'!$D:$P,13,FALSE)=0,"",VLOOKUP($A242,'Annex 2 Designated EHV charges'!$D:$P,13,FALSE)),"")</f>
        <v/>
      </c>
    </row>
    <row r="243" spans="1:8" x14ac:dyDescent="0.2">
      <c r="A243" s="98" t="str">
        <f t="array" ref="A243">IFERROR(INDEX('Annex 2 Designated EHV charges'!$D$11:$D$58, MATCH(0, IF(ISBLANK('Annex 2 Designated EHV charges'!$D$11:$D$58),1, COUNTIF(A$4:$A242, 'Annex 2 Designated EHV charges'!$D$11:$D$58)), 0)),"")</f>
        <v/>
      </c>
      <c r="B243" s="97" t="str">
        <f>IF($A243="","",VLOOKUP($A243,'Annex 2 Designated EHV charges'!$D:$O,2,0))</f>
        <v/>
      </c>
      <c r="C243" s="98" t="str">
        <f>IF($A243="","",VLOOKUP($A243,'Annex 2 Designated EHV charges'!$D:$O,3,0))</f>
        <v/>
      </c>
      <c r="D243" s="97" t="str">
        <f>IF($A243="","",VLOOKUP($A243,'Annex 2 Designated EHV charges'!$D:$O,4,0))</f>
        <v/>
      </c>
      <c r="E243" s="99" t="str">
        <f>IFERROR(IF(VLOOKUP($A243,'Annex 2 Designated EHV charges'!$D:$P,10,FALSE)=0,"",VLOOKUP($A243,'Annex 2 Designated EHV charges'!$D:$P,10,FALSE)),"")</f>
        <v/>
      </c>
      <c r="F243" s="100" t="str">
        <f>IFERROR(IF(VLOOKUP($A243,'Annex 2 Designated EHV charges'!$D:$P,11,FALSE)=0,"",VLOOKUP($A243,'Annex 2 Designated EHV charges'!$D:$P,11,FALSE)),"")</f>
        <v/>
      </c>
      <c r="G243" s="101" t="str">
        <f>IFERROR(IF(VLOOKUP($A243,'Annex 2 Designated EHV charges'!$D:$P,12,FALSE)=0,"",VLOOKUP($A243,'Annex 2 Designated EHV charges'!$D:$P,12,FALSE)),"")</f>
        <v/>
      </c>
      <c r="H243" s="101" t="str">
        <f>IFERROR(IF(VLOOKUP($A243,'Annex 2 Designated EHV charges'!$D:$P,13,FALSE)=0,"",VLOOKUP($A243,'Annex 2 Designated EHV charges'!$D:$P,13,FALSE)),"")</f>
        <v/>
      </c>
    </row>
    <row r="244" spans="1:8" x14ac:dyDescent="0.2">
      <c r="A244" s="98" t="str">
        <f t="array" ref="A244">IFERROR(INDEX('Annex 2 Designated EHV charges'!$D$11:$D$58, MATCH(0, IF(ISBLANK('Annex 2 Designated EHV charges'!$D$11:$D$58),1, COUNTIF(A$4:$A243, 'Annex 2 Designated EHV charges'!$D$11:$D$58)), 0)),"")</f>
        <v/>
      </c>
      <c r="B244" s="97" t="str">
        <f>IF($A244="","",VLOOKUP($A244,'Annex 2 Designated EHV charges'!$D:$O,2,0))</f>
        <v/>
      </c>
      <c r="C244" s="98" t="str">
        <f>IF($A244="","",VLOOKUP($A244,'Annex 2 Designated EHV charges'!$D:$O,3,0))</f>
        <v/>
      </c>
      <c r="D244" s="97" t="str">
        <f>IF($A244="","",VLOOKUP($A244,'Annex 2 Designated EHV charges'!$D:$O,4,0))</f>
        <v/>
      </c>
      <c r="E244" s="99" t="str">
        <f>IFERROR(IF(VLOOKUP($A244,'Annex 2 Designated EHV charges'!$D:$P,10,FALSE)=0,"",VLOOKUP($A244,'Annex 2 Designated EHV charges'!$D:$P,10,FALSE)),"")</f>
        <v/>
      </c>
      <c r="F244" s="100" t="str">
        <f>IFERROR(IF(VLOOKUP($A244,'Annex 2 Designated EHV charges'!$D:$P,11,FALSE)=0,"",VLOOKUP($A244,'Annex 2 Designated EHV charges'!$D:$P,11,FALSE)),"")</f>
        <v/>
      </c>
      <c r="G244" s="101" t="str">
        <f>IFERROR(IF(VLOOKUP($A244,'Annex 2 Designated EHV charges'!$D:$P,12,FALSE)=0,"",VLOOKUP($A244,'Annex 2 Designated EHV charges'!$D:$P,12,FALSE)),"")</f>
        <v/>
      </c>
      <c r="H244" s="101" t="str">
        <f>IFERROR(IF(VLOOKUP($A244,'Annex 2 Designated EHV charges'!$D:$P,13,FALSE)=0,"",VLOOKUP($A244,'Annex 2 Designated EHV charges'!$D:$P,13,FALSE)),"")</f>
        <v/>
      </c>
    </row>
    <row r="245" spans="1:8" x14ac:dyDescent="0.2">
      <c r="A245" s="98" t="str">
        <f t="array" ref="A245">IFERROR(INDEX('Annex 2 Designated EHV charges'!$D$11:$D$58, MATCH(0, IF(ISBLANK('Annex 2 Designated EHV charges'!$D$11:$D$58),1, COUNTIF(A$4:$A244, 'Annex 2 Designated EHV charges'!$D$11:$D$58)), 0)),"")</f>
        <v/>
      </c>
      <c r="B245" s="97" t="str">
        <f>IF($A245="","",VLOOKUP($A245,'Annex 2 Designated EHV charges'!$D:$O,2,0))</f>
        <v/>
      </c>
      <c r="C245" s="98" t="str">
        <f>IF($A245="","",VLOOKUP($A245,'Annex 2 Designated EHV charges'!$D:$O,3,0))</f>
        <v/>
      </c>
      <c r="D245" s="97" t="str">
        <f>IF($A245="","",VLOOKUP($A245,'Annex 2 Designated EHV charges'!$D:$O,4,0))</f>
        <v/>
      </c>
      <c r="E245" s="99" t="str">
        <f>IFERROR(IF(VLOOKUP($A245,'Annex 2 Designated EHV charges'!$D:$P,10,FALSE)=0,"",VLOOKUP($A245,'Annex 2 Designated EHV charges'!$D:$P,10,FALSE)),"")</f>
        <v/>
      </c>
      <c r="F245" s="100" t="str">
        <f>IFERROR(IF(VLOOKUP($A245,'Annex 2 Designated EHV charges'!$D:$P,11,FALSE)=0,"",VLOOKUP($A245,'Annex 2 Designated EHV charges'!$D:$P,11,FALSE)),"")</f>
        <v/>
      </c>
      <c r="G245" s="101" t="str">
        <f>IFERROR(IF(VLOOKUP($A245,'Annex 2 Designated EHV charges'!$D:$P,12,FALSE)=0,"",VLOOKUP($A245,'Annex 2 Designated EHV charges'!$D:$P,12,FALSE)),"")</f>
        <v/>
      </c>
      <c r="H245" s="101" t="str">
        <f>IFERROR(IF(VLOOKUP($A245,'Annex 2 Designated EHV charges'!$D:$P,13,FALSE)=0,"",VLOOKUP($A245,'Annex 2 Designated EHV charges'!$D:$P,13,FALSE)),"")</f>
        <v/>
      </c>
    </row>
    <row r="246" spans="1:8" x14ac:dyDescent="0.2">
      <c r="A246" s="98" t="str">
        <f t="array" ref="A246">IFERROR(INDEX('Annex 2 Designated EHV charges'!$D$11:$D$58, MATCH(0, IF(ISBLANK('Annex 2 Designated EHV charges'!$D$11:$D$58),1, COUNTIF(A$4:$A245, 'Annex 2 Designated EHV charges'!$D$11:$D$58)), 0)),"")</f>
        <v/>
      </c>
      <c r="B246" s="97" t="str">
        <f>IF($A246="","",VLOOKUP($A246,'Annex 2 Designated EHV charges'!$D:$O,2,0))</f>
        <v/>
      </c>
      <c r="C246" s="98" t="str">
        <f>IF($A246="","",VLOOKUP($A246,'Annex 2 Designated EHV charges'!$D:$O,3,0))</f>
        <v/>
      </c>
      <c r="D246" s="97" t="str">
        <f>IF($A246="","",VLOOKUP($A246,'Annex 2 Designated EHV charges'!$D:$O,4,0))</f>
        <v/>
      </c>
      <c r="E246" s="99" t="str">
        <f>IFERROR(IF(VLOOKUP($A246,'Annex 2 Designated EHV charges'!$D:$P,10,FALSE)=0,"",VLOOKUP($A246,'Annex 2 Designated EHV charges'!$D:$P,10,FALSE)),"")</f>
        <v/>
      </c>
      <c r="F246" s="100" t="str">
        <f>IFERROR(IF(VLOOKUP($A246,'Annex 2 Designated EHV charges'!$D:$P,11,FALSE)=0,"",VLOOKUP($A246,'Annex 2 Designated EHV charges'!$D:$P,11,FALSE)),"")</f>
        <v/>
      </c>
      <c r="G246" s="101" t="str">
        <f>IFERROR(IF(VLOOKUP($A246,'Annex 2 Designated EHV charges'!$D:$P,12,FALSE)=0,"",VLOOKUP($A246,'Annex 2 Designated EHV charges'!$D:$P,12,FALSE)),"")</f>
        <v/>
      </c>
      <c r="H246" s="101" t="str">
        <f>IFERROR(IF(VLOOKUP($A246,'Annex 2 Designated EHV charges'!$D:$P,13,FALSE)=0,"",VLOOKUP($A246,'Annex 2 Designated EHV charges'!$D:$P,13,FALSE)),"")</f>
        <v/>
      </c>
    </row>
    <row r="247" spans="1:8" x14ac:dyDescent="0.2">
      <c r="A247" s="98" t="str">
        <f t="array" ref="A247">IFERROR(INDEX('Annex 2 Designated EHV charges'!$D$11:$D$58, MATCH(0, IF(ISBLANK('Annex 2 Designated EHV charges'!$D$11:$D$58),1, COUNTIF(A$4:$A246, 'Annex 2 Designated EHV charges'!$D$11:$D$58)), 0)),"")</f>
        <v/>
      </c>
      <c r="B247" s="97" t="str">
        <f>IF($A247="","",VLOOKUP($A247,'Annex 2 Designated EHV charges'!$D:$O,2,0))</f>
        <v/>
      </c>
      <c r="C247" s="98" t="str">
        <f>IF($A247="","",VLOOKUP($A247,'Annex 2 Designated EHV charges'!$D:$O,3,0))</f>
        <v/>
      </c>
      <c r="D247" s="97" t="str">
        <f>IF($A247="","",VLOOKUP($A247,'Annex 2 Designated EHV charges'!$D:$O,4,0))</f>
        <v/>
      </c>
      <c r="E247" s="99" t="str">
        <f>IFERROR(IF(VLOOKUP($A247,'Annex 2 Designated EHV charges'!$D:$P,10,FALSE)=0,"",VLOOKUP($A247,'Annex 2 Designated EHV charges'!$D:$P,10,FALSE)),"")</f>
        <v/>
      </c>
      <c r="F247" s="100" t="str">
        <f>IFERROR(IF(VLOOKUP($A247,'Annex 2 Designated EHV charges'!$D:$P,11,FALSE)=0,"",VLOOKUP($A247,'Annex 2 Designated EHV charges'!$D:$P,11,FALSE)),"")</f>
        <v/>
      </c>
      <c r="G247" s="101" t="str">
        <f>IFERROR(IF(VLOOKUP($A247,'Annex 2 Designated EHV charges'!$D:$P,12,FALSE)=0,"",VLOOKUP($A247,'Annex 2 Designated EHV charges'!$D:$P,12,FALSE)),"")</f>
        <v/>
      </c>
      <c r="H247" s="101" t="str">
        <f>IFERROR(IF(VLOOKUP($A247,'Annex 2 Designated EHV charges'!$D:$P,13,FALSE)=0,"",VLOOKUP($A247,'Annex 2 Designated EHV charges'!$D:$P,13,FALSE)),"")</f>
        <v/>
      </c>
    </row>
    <row r="248" spans="1:8" x14ac:dyDescent="0.2">
      <c r="A248" s="98" t="str">
        <f t="array" ref="A248">IFERROR(INDEX('Annex 2 Designated EHV charges'!$D$11:$D$58, MATCH(0, IF(ISBLANK('Annex 2 Designated EHV charges'!$D$11:$D$58),1, COUNTIF(A$4:$A247, 'Annex 2 Designated EHV charges'!$D$11:$D$58)), 0)),"")</f>
        <v/>
      </c>
      <c r="B248" s="97" t="str">
        <f>IF($A248="","",VLOOKUP($A248,'Annex 2 Designated EHV charges'!$D:$O,2,0))</f>
        <v/>
      </c>
      <c r="C248" s="98" t="str">
        <f>IF($A248="","",VLOOKUP($A248,'Annex 2 Designated EHV charges'!$D:$O,3,0))</f>
        <v/>
      </c>
      <c r="D248" s="97" t="str">
        <f>IF($A248="","",VLOOKUP($A248,'Annex 2 Designated EHV charges'!$D:$O,4,0))</f>
        <v/>
      </c>
      <c r="E248" s="99" t="str">
        <f>IFERROR(IF(VLOOKUP($A248,'Annex 2 Designated EHV charges'!$D:$P,10,FALSE)=0,"",VLOOKUP($A248,'Annex 2 Designated EHV charges'!$D:$P,10,FALSE)),"")</f>
        <v/>
      </c>
      <c r="F248" s="100" t="str">
        <f>IFERROR(IF(VLOOKUP($A248,'Annex 2 Designated EHV charges'!$D:$P,11,FALSE)=0,"",VLOOKUP($A248,'Annex 2 Designated EHV charges'!$D:$P,11,FALSE)),"")</f>
        <v/>
      </c>
      <c r="G248" s="101" t="str">
        <f>IFERROR(IF(VLOOKUP($A248,'Annex 2 Designated EHV charges'!$D:$P,12,FALSE)=0,"",VLOOKUP($A248,'Annex 2 Designated EHV charges'!$D:$P,12,FALSE)),"")</f>
        <v/>
      </c>
      <c r="H248" s="101" t="str">
        <f>IFERROR(IF(VLOOKUP($A248,'Annex 2 Designated EHV charges'!$D:$P,13,FALSE)=0,"",VLOOKUP($A248,'Annex 2 Designated EHV charges'!$D:$P,13,FALSE)),"")</f>
        <v/>
      </c>
    </row>
    <row r="249" spans="1:8" x14ac:dyDescent="0.2">
      <c r="A249" s="98" t="str">
        <f t="array" ref="A249">IFERROR(INDEX('Annex 2 Designated EHV charges'!$D$11:$D$58, MATCH(0, IF(ISBLANK('Annex 2 Designated EHV charges'!$D$11:$D$58),1, COUNTIF(A$4:$A248, 'Annex 2 Designated EHV charges'!$D$11:$D$58)), 0)),"")</f>
        <v/>
      </c>
      <c r="B249" s="97" t="str">
        <f>IF($A249="","",VLOOKUP($A249,'Annex 2 Designated EHV charges'!$D:$O,2,0))</f>
        <v/>
      </c>
      <c r="C249" s="98" t="str">
        <f>IF($A249="","",VLOOKUP($A249,'Annex 2 Designated EHV charges'!$D:$O,3,0))</f>
        <v/>
      </c>
      <c r="D249" s="97" t="str">
        <f>IF($A249="","",VLOOKUP($A249,'Annex 2 Designated EHV charges'!$D:$O,4,0))</f>
        <v/>
      </c>
      <c r="E249" s="99" t="str">
        <f>IFERROR(IF(VLOOKUP($A249,'Annex 2 Designated EHV charges'!$D:$P,10,FALSE)=0,"",VLOOKUP($A249,'Annex 2 Designated EHV charges'!$D:$P,10,FALSE)),"")</f>
        <v/>
      </c>
      <c r="F249" s="100" t="str">
        <f>IFERROR(IF(VLOOKUP($A249,'Annex 2 Designated EHV charges'!$D:$P,11,FALSE)=0,"",VLOOKUP($A249,'Annex 2 Designated EHV charges'!$D:$P,11,FALSE)),"")</f>
        <v/>
      </c>
      <c r="G249" s="101" t="str">
        <f>IFERROR(IF(VLOOKUP($A249,'Annex 2 Designated EHV charges'!$D:$P,12,FALSE)=0,"",VLOOKUP($A249,'Annex 2 Designated EHV charges'!$D:$P,12,FALSE)),"")</f>
        <v/>
      </c>
      <c r="H249" s="101" t="str">
        <f>IFERROR(IF(VLOOKUP($A249,'Annex 2 Designated EHV charges'!$D:$P,13,FALSE)=0,"",VLOOKUP($A249,'Annex 2 Designated EHV charges'!$D:$P,13,FALSE)),"")</f>
        <v/>
      </c>
    </row>
    <row r="250" spans="1:8" x14ac:dyDescent="0.2">
      <c r="A250" s="98" t="str">
        <f t="array" ref="A250">IFERROR(INDEX('Annex 2 Designated EHV charges'!$D$11:$D$58, MATCH(0, IF(ISBLANK('Annex 2 Designated EHV charges'!$D$11:$D$58),1, COUNTIF(A$4:$A249, 'Annex 2 Designated EHV charges'!$D$11:$D$58)), 0)),"")</f>
        <v/>
      </c>
      <c r="B250" s="97" t="str">
        <f>IF($A250="","",VLOOKUP($A250,'Annex 2 Designated EHV charges'!$D:$O,2,0))</f>
        <v/>
      </c>
      <c r="C250" s="98" t="str">
        <f>IF($A250="","",VLOOKUP($A250,'Annex 2 Designated EHV charges'!$D:$O,3,0))</f>
        <v/>
      </c>
      <c r="D250" s="97" t="str">
        <f>IF($A250="","",VLOOKUP($A250,'Annex 2 Designated EHV charges'!$D:$O,4,0))</f>
        <v/>
      </c>
      <c r="E250" s="99" t="str">
        <f>IFERROR(IF(VLOOKUP($A250,'Annex 2 Designated EHV charges'!$D:$P,10,FALSE)=0,"",VLOOKUP($A250,'Annex 2 Designated EHV charges'!$D:$P,10,FALSE)),"")</f>
        <v/>
      </c>
      <c r="F250" s="100" t="str">
        <f>IFERROR(IF(VLOOKUP($A250,'Annex 2 Designated EHV charges'!$D:$P,11,FALSE)=0,"",VLOOKUP($A250,'Annex 2 Designated EHV charges'!$D:$P,11,FALSE)),"")</f>
        <v/>
      </c>
      <c r="G250" s="101" t="str">
        <f>IFERROR(IF(VLOOKUP($A250,'Annex 2 Designated EHV charges'!$D:$P,12,FALSE)=0,"",VLOOKUP($A250,'Annex 2 Designated EHV charges'!$D:$P,12,FALSE)),"")</f>
        <v/>
      </c>
      <c r="H250" s="101" t="str">
        <f>IFERROR(IF(VLOOKUP($A250,'Annex 2 Designated EHV charges'!$D:$P,13,FALSE)=0,"",VLOOKUP($A250,'Annex 2 Designated EHV charges'!$D:$P,13,FALSE)),"")</f>
        <v/>
      </c>
    </row>
    <row r="251" spans="1:8" x14ac:dyDescent="0.2">
      <c r="A251" s="98" t="str">
        <f t="array" ref="A251">IFERROR(INDEX('Annex 2 Designated EHV charges'!$D$11:$D$58, MATCH(0, IF(ISBLANK('Annex 2 Designated EHV charges'!$D$11:$D$58),1, COUNTIF(A$4:$A250, 'Annex 2 Designated EHV charges'!$D$11:$D$58)), 0)),"")</f>
        <v/>
      </c>
      <c r="B251" s="97" t="str">
        <f>IF($A251="","",VLOOKUP($A251,'Annex 2 Designated EHV charges'!$D:$O,2,0))</f>
        <v/>
      </c>
      <c r="C251" s="98" t="str">
        <f>IF($A251="","",VLOOKUP($A251,'Annex 2 Designated EHV charges'!$D:$O,3,0))</f>
        <v/>
      </c>
      <c r="D251" s="97" t="str">
        <f>IF($A251="","",VLOOKUP($A251,'Annex 2 Designated EHV charges'!$D:$O,4,0))</f>
        <v/>
      </c>
      <c r="E251" s="99" t="str">
        <f>IFERROR(IF(VLOOKUP($A251,'Annex 2 Designated EHV charges'!$D:$P,10,FALSE)=0,"",VLOOKUP($A251,'Annex 2 Designated EHV charges'!$D:$P,10,FALSE)),"")</f>
        <v/>
      </c>
      <c r="F251" s="100" t="str">
        <f>IFERROR(IF(VLOOKUP($A251,'Annex 2 Designated EHV charges'!$D:$P,11,FALSE)=0,"",VLOOKUP($A251,'Annex 2 Designated EHV charges'!$D:$P,11,FALSE)),"")</f>
        <v/>
      </c>
      <c r="G251" s="101" t="str">
        <f>IFERROR(IF(VLOOKUP($A251,'Annex 2 Designated EHV charges'!$D:$P,12,FALSE)=0,"",VLOOKUP($A251,'Annex 2 Designated EHV charges'!$D:$P,12,FALSE)),"")</f>
        <v/>
      </c>
      <c r="H251" s="101" t="str">
        <f>IFERROR(IF(VLOOKUP($A251,'Annex 2 Designated EHV charges'!$D:$P,13,FALSE)=0,"",VLOOKUP($A251,'Annex 2 Designated EHV charges'!$D:$P,13,FALSE)),"")</f>
        <v/>
      </c>
    </row>
    <row r="252" spans="1:8" x14ac:dyDescent="0.2">
      <c r="A252" s="98" t="str">
        <f t="array" ref="A252">IFERROR(INDEX('Annex 2 Designated EHV charges'!$D$11:$D$58, MATCH(0, IF(ISBLANK('Annex 2 Designated EHV charges'!$D$11:$D$58),1, COUNTIF(A$4:$A251, 'Annex 2 Designated EHV charges'!$D$11:$D$58)), 0)),"")</f>
        <v/>
      </c>
      <c r="B252" s="97" t="str">
        <f>IF($A252="","",VLOOKUP($A252,'Annex 2 Designated EHV charges'!$D:$O,2,0))</f>
        <v/>
      </c>
      <c r="C252" s="98" t="str">
        <f>IF($A252="","",VLOOKUP($A252,'Annex 2 Designated EHV charges'!$D:$O,3,0))</f>
        <v/>
      </c>
      <c r="D252" s="97" t="str">
        <f>IF($A252="","",VLOOKUP($A252,'Annex 2 Designated EHV charges'!$D:$O,4,0))</f>
        <v/>
      </c>
      <c r="E252" s="99" t="str">
        <f>IFERROR(IF(VLOOKUP($A252,'Annex 2 Designated EHV charges'!$D:$P,10,FALSE)=0,"",VLOOKUP($A252,'Annex 2 Designated EHV charges'!$D:$P,10,FALSE)),"")</f>
        <v/>
      </c>
      <c r="F252" s="100" t="str">
        <f>IFERROR(IF(VLOOKUP($A252,'Annex 2 Designated EHV charges'!$D:$P,11,FALSE)=0,"",VLOOKUP($A252,'Annex 2 Designated EHV charges'!$D:$P,11,FALSE)),"")</f>
        <v/>
      </c>
      <c r="G252" s="101" t="str">
        <f>IFERROR(IF(VLOOKUP($A252,'Annex 2 Designated EHV charges'!$D:$P,12,FALSE)=0,"",VLOOKUP($A252,'Annex 2 Designated EHV charges'!$D:$P,12,FALSE)),"")</f>
        <v/>
      </c>
      <c r="H252" s="101" t="str">
        <f>IFERROR(IF(VLOOKUP($A252,'Annex 2 Designated EHV charges'!$D:$P,13,FALSE)=0,"",VLOOKUP($A252,'Annex 2 Designated EHV charges'!$D:$P,13,FALSE)),"")</f>
        <v/>
      </c>
    </row>
    <row r="253" spans="1:8" x14ac:dyDescent="0.2">
      <c r="A253" s="98" t="str">
        <f t="array" ref="A253">IFERROR(INDEX('Annex 2 Designated EHV charges'!$D$11:$D$58, MATCH(0, IF(ISBLANK('Annex 2 Designated EHV charges'!$D$11:$D$58),1, COUNTIF(A$4:$A252, 'Annex 2 Designated EHV charges'!$D$11:$D$58)), 0)),"")</f>
        <v/>
      </c>
      <c r="B253" s="97" t="str">
        <f>IF($A253="","",VLOOKUP($A253,'Annex 2 Designated EHV charges'!$D:$O,2,0))</f>
        <v/>
      </c>
      <c r="C253" s="98" t="str">
        <f>IF($A253="","",VLOOKUP($A253,'Annex 2 Designated EHV charges'!$D:$O,3,0))</f>
        <v/>
      </c>
      <c r="D253" s="97" t="str">
        <f>IF($A253="","",VLOOKUP($A253,'Annex 2 Designated EHV charges'!$D:$O,4,0))</f>
        <v/>
      </c>
      <c r="E253" s="99" t="str">
        <f>IFERROR(IF(VLOOKUP($A253,'Annex 2 Designated EHV charges'!$D:$P,10,FALSE)=0,"",VLOOKUP($A253,'Annex 2 Designated EHV charges'!$D:$P,10,FALSE)),"")</f>
        <v/>
      </c>
      <c r="F253" s="100" t="str">
        <f>IFERROR(IF(VLOOKUP($A253,'Annex 2 Designated EHV charges'!$D:$P,11,FALSE)=0,"",VLOOKUP($A253,'Annex 2 Designated EHV charges'!$D:$P,11,FALSE)),"")</f>
        <v/>
      </c>
      <c r="G253" s="101" t="str">
        <f>IFERROR(IF(VLOOKUP($A253,'Annex 2 Designated EHV charges'!$D:$P,12,FALSE)=0,"",VLOOKUP($A253,'Annex 2 Designated EHV charges'!$D:$P,12,FALSE)),"")</f>
        <v/>
      </c>
      <c r="H253" s="101" t="str">
        <f>IFERROR(IF(VLOOKUP($A253,'Annex 2 Designated EHV charges'!$D:$P,13,FALSE)=0,"",VLOOKUP($A253,'Annex 2 Designated EHV charges'!$D:$P,13,FALSE)),"")</f>
        <v/>
      </c>
    </row>
    <row r="254" spans="1:8" x14ac:dyDescent="0.2">
      <c r="A254" s="98" t="str">
        <f t="array" ref="A254">IFERROR(INDEX('Annex 2 Designated EHV charges'!$D$11:$D$58, MATCH(0, IF(ISBLANK('Annex 2 Designated EHV charges'!$D$11:$D$58),1, COUNTIF(A$4:$A253, 'Annex 2 Designated EHV charges'!$D$11:$D$58)), 0)),"")</f>
        <v/>
      </c>
      <c r="B254" s="97" t="str">
        <f>IF($A254="","",VLOOKUP($A254,'Annex 2 Designated EHV charges'!$D:$O,2,0))</f>
        <v/>
      </c>
      <c r="C254" s="98" t="str">
        <f>IF($A254="","",VLOOKUP($A254,'Annex 2 Designated EHV charges'!$D:$O,3,0))</f>
        <v/>
      </c>
      <c r="D254" s="97" t="str">
        <f>IF($A254="","",VLOOKUP($A254,'Annex 2 Designated EHV charges'!$D:$O,4,0))</f>
        <v/>
      </c>
      <c r="E254" s="99" t="str">
        <f>IFERROR(IF(VLOOKUP($A254,'Annex 2 Designated EHV charges'!$D:$P,10,FALSE)=0,"",VLOOKUP($A254,'Annex 2 Designated EHV charges'!$D:$P,10,FALSE)),"")</f>
        <v/>
      </c>
      <c r="F254" s="100" t="str">
        <f>IFERROR(IF(VLOOKUP($A254,'Annex 2 Designated EHV charges'!$D:$P,11,FALSE)=0,"",VLOOKUP($A254,'Annex 2 Designated EHV charges'!$D:$P,11,FALSE)),"")</f>
        <v/>
      </c>
      <c r="G254" s="101" t="str">
        <f>IFERROR(IF(VLOOKUP($A254,'Annex 2 Designated EHV charges'!$D:$P,12,FALSE)=0,"",VLOOKUP($A254,'Annex 2 Designated EHV charges'!$D:$P,12,FALSE)),"")</f>
        <v/>
      </c>
      <c r="H254" s="101" t="str">
        <f>IFERROR(IF(VLOOKUP($A254,'Annex 2 Designated EHV charges'!$D:$P,13,FALSE)=0,"",VLOOKUP($A254,'Annex 2 Designated EHV charges'!$D:$P,13,FALSE)),"")</f>
        <v/>
      </c>
    </row>
  </sheetData>
  <mergeCells count="2">
    <mergeCell ref="A2:H2"/>
    <mergeCell ref="A1:H1"/>
  </mergeCells>
  <pageMargins left="0.70866141732283472" right="0.70866141732283472" top="0.94488188976377963" bottom="0.74803149606299213" header="0.31496062992125984" footer="0.31496062992125984"/>
  <pageSetup paperSize="9" scale="90"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17"/>
  <sheetViews>
    <sheetView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3" t="s">
        <v>16</v>
      </c>
      <c r="B1" s="3"/>
      <c r="D1" s="3"/>
      <c r="E1" s="3"/>
      <c r="F1" s="3"/>
      <c r="G1" s="10"/>
      <c r="H1" s="4"/>
      <c r="I1" s="4"/>
    </row>
    <row r="2" spans="1:12" s="2" customFormat="1" ht="27" customHeight="1" x14ac:dyDescent="0.2">
      <c r="A2" s="226" t="str">
        <f>Overview!B4&amp; " - Effective from "&amp;Overview!D4&amp;" - "&amp;Overview!E4&amp;" LV and HV tariffs"</f>
        <v>Aidien Limited - GSP_C - Effective from 1 April 2026 - Final LV and HV tariffs</v>
      </c>
      <c r="B2" s="226"/>
      <c r="C2" s="226"/>
      <c r="D2" s="226"/>
      <c r="E2" s="226"/>
      <c r="F2" s="226"/>
      <c r="G2" s="226"/>
      <c r="H2" s="226"/>
      <c r="I2" s="226"/>
      <c r="J2" s="226"/>
      <c r="K2" s="4"/>
      <c r="L2" s="4"/>
    </row>
    <row r="3" spans="1:12" s="2" customFormat="1" ht="9" customHeight="1" x14ac:dyDescent="0.2">
      <c r="A3" s="4"/>
      <c r="B3" s="4"/>
      <c r="C3" s="4"/>
      <c r="D3" s="4"/>
      <c r="E3" s="4"/>
      <c r="F3" s="4"/>
      <c r="G3" s="4"/>
      <c r="H3" s="4"/>
      <c r="I3" s="4"/>
      <c r="J3" s="4"/>
      <c r="K3" s="4"/>
      <c r="L3" s="4"/>
    </row>
    <row r="4" spans="1:12" s="2" customFormat="1" ht="27" customHeight="1" x14ac:dyDescent="0.2">
      <c r="A4" s="252" t="s">
        <v>706</v>
      </c>
      <c r="B4" s="252"/>
      <c r="C4" s="252"/>
      <c r="D4" s="252"/>
      <c r="E4" s="252"/>
      <c r="F4" s="252"/>
      <c r="G4" s="252"/>
      <c r="H4" s="252"/>
      <c r="I4" s="252"/>
      <c r="J4" s="252"/>
      <c r="K4" s="4"/>
      <c r="L4" s="4"/>
    </row>
    <row r="5" spans="1:12" s="2" customFormat="1" ht="71.25" customHeight="1" x14ac:dyDescent="0.2">
      <c r="A5" s="15"/>
      <c r="B5" s="27" t="s">
        <v>704</v>
      </c>
      <c r="C5" s="14" t="s">
        <v>20</v>
      </c>
      <c r="D5" s="55" t="s">
        <v>142</v>
      </c>
      <c r="E5" s="55" t="s">
        <v>144</v>
      </c>
      <c r="F5" s="55" t="s">
        <v>143</v>
      </c>
      <c r="G5" s="14" t="s">
        <v>21</v>
      </c>
      <c r="H5" s="14"/>
      <c r="I5" s="14"/>
      <c r="J5" s="14"/>
      <c r="K5" s="4"/>
      <c r="L5" s="4"/>
    </row>
    <row r="6" spans="1:12" s="2" customFormat="1" ht="32.25" customHeight="1" x14ac:dyDescent="0.2">
      <c r="A6" s="16"/>
      <c r="B6" s="26"/>
      <c r="C6" s="17"/>
      <c r="D6" s="18"/>
      <c r="E6" s="18"/>
      <c r="F6" s="18"/>
      <c r="G6" s="19"/>
      <c r="H6" s="25"/>
      <c r="I6" s="25"/>
      <c r="J6" s="25"/>
      <c r="K6" s="4"/>
      <c r="L6" s="4"/>
    </row>
    <row r="7" spans="1:12" ht="12.75" customHeight="1" x14ac:dyDescent="0.2">
      <c r="A7" s="253" t="s">
        <v>1</v>
      </c>
      <c r="B7" s="240" t="s">
        <v>709</v>
      </c>
      <c r="C7" s="241"/>
      <c r="D7" s="241"/>
      <c r="E7" s="241"/>
      <c r="F7" s="241"/>
      <c r="G7" s="241"/>
      <c r="H7" s="241"/>
      <c r="I7" s="241"/>
      <c r="J7" s="242"/>
    </row>
    <row r="8" spans="1:12" x14ac:dyDescent="0.2">
      <c r="A8" s="253"/>
      <c r="B8" s="243"/>
      <c r="C8" s="244"/>
      <c r="D8" s="244"/>
      <c r="E8" s="244"/>
      <c r="F8" s="244"/>
      <c r="G8" s="244"/>
      <c r="H8" s="244"/>
      <c r="I8" s="244"/>
      <c r="J8" s="245"/>
    </row>
    <row r="9" spans="1:12" x14ac:dyDescent="0.2">
      <c r="A9" s="253"/>
      <c r="B9" s="246"/>
      <c r="C9" s="247"/>
      <c r="D9" s="247"/>
      <c r="E9" s="247"/>
      <c r="F9" s="247"/>
      <c r="G9" s="247"/>
      <c r="H9" s="247"/>
      <c r="I9" s="247"/>
      <c r="J9" s="248"/>
    </row>
    <row r="10" spans="1:12" ht="6.75" customHeight="1" x14ac:dyDescent="0.2">
      <c r="A10" s="51"/>
      <c r="B10" s="51"/>
      <c r="C10" s="51"/>
      <c r="D10" s="51"/>
      <c r="E10" s="51"/>
      <c r="F10" s="51"/>
      <c r="G10" s="51"/>
      <c r="H10" s="51"/>
      <c r="I10" s="51"/>
      <c r="J10" s="51"/>
    </row>
    <row r="11" spans="1:12" ht="6.75" customHeight="1" x14ac:dyDescent="0.2">
      <c r="A11" s="51"/>
      <c r="B11" s="51"/>
      <c r="C11" s="51"/>
      <c r="D11" s="51"/>
      <c r="E11" s="51"/>
      <c r="F11" s="51"/>
      <c r="G11" s="51"/>
      <c r="H11" s="51"/>
      <c r="I11" s="51"/>
      <c r="J11" s="51"/>
    </row>
    <row r="12" spans="1:12" s="2" customFormat="1" ht="27" customHeight="1" x14ac:dyDescent="0.2">
      <c r="A12" s="252" t="s">
        <v>707</v>
      </c>
      <c r="B12" s="252"/>
      <c r="C12" s="252"/>
      <c r="D12" s="252"/>
      <c r="E12" s="252"/>
      <c r="F12" s="252"/>
      <c r="G12" s="252"/>
      <c r="H12" s="252"/>
      <c r="I12" s="252"/>
      <c r="J12" s="252"/>
      <c r="K12" s="4"/>
      <c r="L12" s="4"/>
    </row>
    <row r="13" spans="1:12" s="2" customFormat="1" ht="58.5" customHeight="1" x14ac:dyDescent="0.2">
      <c r="A13" s="15"/>
      <c r="B13" s="27" t="s">
        <v>704</v>
      </c>
      <c r="C13" s="14" t="s">
        <v>20</v>
      </c>
      <c r="D13" s="55" t="s">
        <v>142</v>
      </c>
      <c r="E13" s="55" t="s">
        <v>144</v>
      </c>
      <c r="F13" s="55" t="s">
        <v>143</v>
      </c>
      <c r="G13" s="14" t="s">
        <v>21</v>
      </c>
      <c r="H13" s="14" t="s">
        <v>22</v>
      </c>
      <c r="I13" s="27" t="s">
        <v>118</v>
      </c>
      <c r="J13" s="14" t="s">
        <v>28</v>
      </c>
      <c r="K13" s="4"/>
      <c r="L13" s="4"/>
    </row>
    <row r="14" spans="1:12" s="2" customFormat="1" ht="32.25" customHeight="1" x14ac:dyDescent="0.2">
      <c r="A14" s="16"/>
      <c r="B14" s="26"/>
      <c r="C14" s="17"/>
      <c r="D14" s="18"/>
      <c r="E14" s="18"/>
      <c r="F14" s="18"/>
      <c r="G14" s="19"/>
      <c r="H14" s="19"/>
      <c r="I14" s="19"/>
      <c r="J14" s="18"/>
      <c r="K14" s="4"/>
      <c r="L14" s="4"/>
    </row>
    <row r="15" spans="1:12" ht="12.75" customHeight="1" x14ac:dyDescent="0.2">
      <c r="A15" s="253" t="s">
        <v>1</v>
      </c>
      <c r="B15" s="240" t="s">
        <v>710</v>
      </c>
      <c r="C15" s="241"/>
      <c r="D15" s="241"/>
      <c r="E15" s="241"/>
      <c r="F15" s="241"/>
      <c r="G15" s="241"/>
      <c r="H15" s="241"/>
      <c r="I15" s="241"/>
      <c r="J15" s="249"/>
    </row>
    <row r="16" spans="1:12" ht="12.75" customHeight="1" x14ac:dyDescent="0.2">
      <c r="A16" s="253"/>
      <c r="B16" s="243"/>
      <c r="C16" s="244"/>
      <c r="D16" s="244"/>
      <c r="E16" s="244"/>
      <c r="F16" s="244"/>
      <c r="G16" s="244"/>
      <c r="H16" s="244"/>
      <c r="I16" s="244"/>
      <c r="J16" s="250"/>
    </row>
    <row r="17" spans="1:10" ht="12.75" customHeight="1" x14ac:dyDescent="0.2">
      <c r="A17" s="253"/>
      <c r="B17" s="246"/>
      <c r="C17" s="247"/>
      <c r="D17" s="247"/>
      <c r="E17" s="247"/>
      <c r="F17" s="247"/>
      <c r="G17" s="247"/>
      <c r="H17" s="247"/>
      <c r="I17" s="247"/>
      <c r="J17" s="251"/>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7">
    <mergeCell ref="B7:J9"/>
    <mergeCell ref="B15:J17"/>
    <mergeCell ref="A2:J2"/>
    <mergeCell ref="A4:J4"/>
    <mergeCell ref="A7:A9"/>
    <mergeCell ref="A12:J12"/>
    <mergeCell ref="A15:A17"/>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Annex 3 - Schedule of Charges 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80" zoomScaleNormal="80" zoomScaleSheetLayoutView="85" workbookViewId="0"/>
  </sheetViews>
  <sheetFormatPr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9"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3" t="s">
        <v>16</v>
      </c>
      <c r="B1" s="4"/>
      <c r="C1" s="4"/>
      <c r="D1" s="4"/>
      <c r="E1" s="4"/>
      <c r="F1" s="4"/>
      <c r="G1" s="4"/>
      <c r="H1" s="4"/>
      <c r="I1" s="4"/>
      <c r="J1" s="2"/>
      <c r="K1" s="2"/>
    </row>
    <row r="2" spans="1:13" ht="31.5" customHeight="1" x14ac:dyDescent="0.2">
      <c r="A2" s="254" t="str">
        <f>Overview!B4&amp; " - Effective from "&amp;Overview!D4&amp;" - "&amp;Overview!E4&amp;" LDNO tariffs"</f>
        <v>Aidien Limited - GSP_C - Effective from 1 April 2026 - Final LDNO tariffs</v>
      </c>
      <c r="B2" s="254"/>
      <c r="C2" s="254"/>
      <c r="D2" s="254"/>
      <c r="E2" s="254"/>
      <c r="F2" s="254"/>
      <c r="G2" s="254"/>
      <c r="H2" s="254"/>
      <c r="I2" s="254"/>
      <c r="J2" s="254"/>
    </row>
    <row r="3" spans="1:13" ht="8.25" customHeight="1" x14ac:dyDescent="0.2">
      <c r="A3" s="86"/>
      <c r="B3" s="86"/>
      <c r="C3" s="86"/>
      <c r="D3" s="86"/>
      <c r="E3" s="86"/>
      <c r="F3" s="86"/>
      <c r="G3" s="86"/>
      <c r="H3" s="86"/>
      <c r="I3" s="86"/>
      <c r="J3" s="86"/>
    </row>
    <row r="4" spans="1:13" ht="27" customHeight="1" x14ac:dyDescent="0.2">
      <c r="A4" s="226" t="s">
        <v>140</v>
      </c>
      <c r="B4" s="226"/>
      <c r="C4" s="226"/>
      <c r="D4" s="226"/>
      <c r="E4" s="88"/>
      <c r="F4" s="226" t="s">
        <v>141</v>
      </c>
      <c r="G4" s="226"/>
      <c r="H4" s="226"/>
      <c r="I4" s="226"/>
      <c r="J4" s="226"/>
      <c r="L4" s="4"/>
    </row>
    <row r="5" spans="1:13" ht="32.25" customHeight="1" x14ac:dyDescent="0.2">
      <c r="A5" s="77" t="s">
        <v>9</v>
      </c>
      <c r="B5" s="80" t="s">
        <v>51</v>
      </c>
      <c r="C5" s="93" t="s">
        <v>52</v>
      </c>
      <c r="D5" s="79" t="s">
        <v>53</v>
      </c>
      <c r="E5" s="84"/>
      <c r="F5" s="230"/>
      <c r="G5" s="231"/>
      <c r="H5" s="81" t="s">
        <v>58</v>
      </c>
      <c r="I5" s="82" t="s">
        <v>59</v>
      </c>
      <c r="J5" s="79" t="s">
        <v>53</v>
      </c>
      <c r="K5" s="84"/>
      <c r="L5" s="4"/>
      <c r="M5" s="4"/>
    </row>
    <row r="6" spans="1:13" ht="56.25" customHeight="1" x14ac:dyDescent="0.2">
      <c r="A6" s="188" t="s">
        <v>54</v>
      </c>
      <c r="B6" s="22" t="s">
        <v>666</v>
      </c>
      <c r="C6" s="187" t="s">
        <v>667</v>
      </c>
      <c r="D6" s="189" t="s">
        <v>668</v>
      </c>
      <c r="E6" s="84"/>
      <c r="F6" s="234" t="s">
        <v>55</v>
      </c>
      <c r="G6" s="234"/>
      <c r="H6" s="22" t="s">
        <v>670</v>
      </c>
      <c r="I6" s="83" t="s">
        <v>671</v>
      </c>
      <c r="J6" s="189" t="s">
        <v>668</v>
      </c>
      <c r="K6" s="84"/>
      <c r="L6" s="4"/>
      <c r="M6" s="4"/>
    </row>
    <row r="7" spans="1:13" ht="56.25" customHeight="1" x14ac:dyDescent="0.2">
      <c r="A7" s="188" t="s">
        <v>12</v>
      </c>
      <c r="B7" s="21"/>
      <c r="C7" s="190"/>
      <c r="D7" s="83" t="s">
        <v>669</v>
      </c>
      <c r="E7" s="84"/>
      <c r="F7" s="234" t="s">
        <v>56</v>
      </c>
      <c r="G7" s="234"/>
      <c r="H7" s="83" t="s">
        <v>672</v>
      </c>
      <c r="I7" s="83" t="s">
        <v>673</v>
      </c>
      <c r="J7" s="189" t="s">
        <v>668</v>
      </c>
      <c r="K7" s="84"/>
      <c r="L7" s="4"/>
      <c r="M7" s="4"/>
    </row>
    <row r="8" spans="1:13" ht="55.5" customHeight="1" x14ac:dyDescent="0.2">
      <c r="A8" s="186" t="s">
        <v>10</v>
      </c>
      <c r="B8" s="221" t="s">
        <v>11</v>
      </c>
      <c r="C8" s="222"/>
      <c r="D8" s="223"/>
      <c r="E8" s="84"/>
      <c r="F8" s="234" t="s">
        <v>674</v>
      </c>
      <c r="G8" s="234"/>
      <c r="H8" s="21"/>
      <c r="I8" s="83" t="s">
        <v>675</v>
      </c>
      <c r="J8" s="189" t="s">
        <v>668</v>
      </c>
      <c r="K8" s="84"/>
      <c r="L8" s="4"/>
      <c r="M8" s="4"/>
    </row>
    <row r="9" spans="1:13" s="78" customFormat="1" ht="55.5" customHeight="1" x14ac:dyDescent="0.2">
      <c r="E9" s="87"/>
      <c r="F9" s="234" t="s">
        <v>62</v>
      </c>
      <c r="G9" s="234"/>
      <c r="H9" s="21"/>
      <c r="I9" s="21"/>
      <c r="J9" s="83" t="s">
        <v>669</v>
      </c>
      <c r="K9" s="84"/>
      <c r="L9" s="51"/>
      <c r="M9" s="51"/>
    </row>
    <row r="10" spans="1:13" ht="27.75" customHeight="1" x14ac:dyDescent="0.2">
      <c r="F10" s="234" t="s">
        <v>10</v>
      </c>
      <c r="G10" s="234"/>
      <c r="H10" s="255" t="s">
        <v>11</v>
      </c>
      <c r="I10" s="256"/>
      <c r="J10" s="257"/>
    </row>
    <row r="11" spans="1:13" ht="12" customHeight="1" x14ac:dyDescent="0.2"/>
    <row r="12" spans="1:13" ht="12" customHeight="1" x14ac:dyDescent="0.2"/>
    <row r="13" spans="1:13" ht="48.75" customHeight="1" x14ac:dyDescent="0.2">
      <c r="A13" s="27" t="s">
        <v>117</v>
      </c>
      <c r="B13" s="27" t="s">
        <v>445</v>
      </c>
      <c r="C13" s="14" t="s">
        <v>20</v>
      </c>
      <c r="D13" s="55" t="s">
        <v>142</v>
      </c>
      <c r="E13" s="55" t="s">
        <v>144</v>
      </c>
      <c r="F13" s="55" t="s">
        <v>143</v>
      </c>
      <c r="G13" s="14" t="s">
        <v>21</v>
      </c>
      <c r="H13" s="14" t="s">
        <v>22</v>
      </c>
      <c r="I13" s="14" t="s">
        <v>118</v>
      </c>
      <c r="J13" s="14" t="s">
        <v>28</v>
      </c>
    </row>
    <row r="14" spans="1:13" ht="27.75" customHeight="1" x14ac:dyDescent="0.2">
      <c r="A14" s="167" t="s">
        <v>584</v>
      </c>
      <c r="B14" s="26" t="s">
        <v>763</v>
      </c>
      <c r="C14" s="168" t="s">
        <v>721</v>
      </c>
      <c r="D14" s="140">
        <v>7.798</v>
      </c>
      <c r="E14" s="141">
        <v>0.35</v>
      </c>
      <c r="F14" s="142">
        <v>0</v>
      </c>
      <c r="G14" s="169">
        <v>0</v>
      </c>
      <c r="H14" s="170"/>
      <c r="I14" s="172"/>
      <c r="J14" s="43"/>
    </row>
    <row r="15" spans="1:13" ht="27.75" customHeight="1" x14ac:dyDescent="0.2">
      <c r="A15" s="167" t="s">
        <v>626</v>
      </c>
      <c r="B15" s="26" t="s">
        <v>764</v>
      </c>
      <c r="C15" s="168">
        <v>2</v>
      </c>
      <c r="D15" s="140">
        <v>7.992</v>
      </c>
      <c r="E15" s="141">
        <v>0.54500000000000004</v>
      </c>
      <c r="F15" s="142">
        <v>4.5999999999999999E-2</v>
      </c>
      <c r="G15" s="170"/>
      <c r="H15" s="170"/>
      <c r="I15" s="172"/>
      <c r="J15" s="43"/>
    </row>
    <row r="16" spans="1:13" ht="27.75" customHeight="1" x14ac:dyDescent="0.2">
      <c r="A16" s="167" t="s">
        <v>585</v>
      </c>
      <c r="B16" s="26" t="s">
        <v>765</v>
      </c>
      <c r="C16" s="168" t="s">
        <v>722</v>
      </c>
      <c r="D16" s="140">
        <v>7.0739999999999998</v>
      </c>
      <c r="E16" s="141">
        <v>0.48199999999999998</v>
      </c>
      <c r="F16" s="142">
        <v>0.04</v>
      </c>
      <c r="G16" s="169">
        <v>4.2</v>
      </c>
      <c r="H16" s="170"/>
      <c r="I16" s="172"/>
      <c r="J16" s="43"/>
    </row>
    <row r="17" spans="1:10" ht="27.75" customHeight="1" x14ac:dyDescent="0.2">
      <c r="A17" s="167" t="s">
        <v>586</v>
      </c>
      <c r="B17" s="26" t="s">
        <v>766</v>
      </c>
      <c r="C17" s="168" t="s">
        <v>722</v>
      </c>
      <c r="D17" s="140">
        <v>6.9740000000000002</v>
      </c>
      <c r="E17" s="141">
        <v>0.38300000000000001</v>
      </c>
      <c r="F17" s="142">
        <v>0</v>
      </c>
      <c r="G17" s="169">
        <v>0</v>
      </c>
      <c r="H17" s="170"/>
      <c r="I17" s="172"/>
      <c r="J17" s="43"/>
    </row>
    <row r="18" spans="1:10" ht="27.75" customHeight="1" x14ac:dyDescent="0.2">
      <c r="A18" s="167" t="s">
        <v>587</v>
      </c>
      <c r="B18" s="26" t="s">
        <v>767</v>
      </c>
      <c r="C18" s="168" t="s">
        <v>722</v>
      </c>
      <c r="D18" s="140">
        <v>6.0970000000000004</v>
      </c>
      <c r="E18" s="141">
        <v>0</v>
      </c>
      <c r="F18" s="142">
        <v>0</v>
      </c>
      <c r="G18" s="169">
        <v>0</v>
      </c>
      <c r="H18" s="170"/>
      <c r="I18" s="172"/>
      <c r="J18" s="43"/>
    </row>
    <row r="19" spans="1:10" ht="27.75" customHeight="1" x14ac:dyDescent="0.2">
      <c r="A19" s="167" t="s">
        <v>588</v>
      </c>
      <c r="B19" s="26" t="s">
        <v>768</v>
      </c>
      <c r="C19" s="168" t="s">
        <v>722</v>
      </c>
      <c r="D19" s="140">
        <v>5.7210000000000001</v>
      </c>
      <c r="E19" s="141">
        <v>0</v>
      </c>
      <c r="F19" s="142">
        <v>0</v>
      </c>
      <c r="G19" s="169">
        <v>0</v>
      </c>
      <c r="H19" s="170"/>
      <c r="I19" s="172"/>
      <c r="J19" s="43"/>
    </row>
    <row r="20" spans="1:10" ht="27.75" customHeight="1" x14ac:dyDescent="0.2">
      <c r="A20" s="167" t="s">
        <v>589</v>
      </c>
      <c r="B20" s="26" t="s">
        <v>769</v>
      </c>
      <c r="C20" s="168" t="s">
        <v>722</v>
      </c>
      <c r="D20" s="140">
        <v>5.4660000000000002</v>
      </c>
      <c r="E20" s="141">
        <v>0</v>
      </c>
      <c r="F20" s="142">
        <v>0</v>
      </c>
      <c r="G20" s="169">
        <v>0</v>
      </c>
      <c r="H20" s="170"/>
      <c r="I20" s="172"/>
      <c r="J20" s="43"/>
    </row>
    <row r="21" spans="1:10" ht="27.75" customHeight="1" x14ac:dyDescent="0.2">
      <c r="A21" s="167" t="s">
        <v>399</v>
      </c>
      <c r="B21" s="26" t="s">
        <v>770</v>
      </c>
      <c r="C21" s="168">
        <v>4</v>
      </c>
      <c r="D21" s="140">
        <v>7.0739999999999998</v>
      </c>
      <c r="E21" s="141">
        <v>0.48199999999999998</v>
      </c>
      <c r="F21" s="142">
        <v>0.04</v>
      </c>
      <c r="G21" s="170"/>
      <c r="H21" s="170"/>
      <c r="I21" s="172"/>
      <c r="J21" s="43"/>
    </row>
    <row r="22" spans="1:10" ht="27.75" customHeight="1" x14ac:dyDescent="0.2">
      <c r="A22" s="167" t="s">
        <v>465</v>
      </c>
      <c r="B22" s="26" t="s">
        <v>771</v>
      </c>
      <c r="C22" s="168">
        <v>0</v>
      </c>
      <c r="D22" s="140">
        <v>5.3070000000000004</v>
      </c>
      <c r="E22" s="141">
        <v>0.375</v>
      </c>
      <c r="F22" s="142">
        <v>2.5000000000000001E-2</v>
      </c>
      <c r="G22" s="169">
        <v>10.210000000000001</v>
      </c>
      <c r="H22" s="169">
        <v>5.18</v>
      </c>
      <c r="I22" s="173">
        <v>5.18</v>
      </c>
      <c r="J22" s="42">
        <v>0.373</v>
      </c>
    </row>
    <row r="23" spans="1:10" ht="27.75" customHeight="1" x14ac:dyDescent="0.2">
      <c r="A23" s="167" t="s">
        <v>466</v>
      </c>
      <c r="B23" s="26" t="s">
        <v>772</v>
      </c>
      <c r="C23" s="168">
        <v>0</v>
      </c>
      <c r="D23" s="140">
        <v>3.1819999999999999</v>
      </c>
      <c r="E23" s="141">
        <v>0.11600000000000001</v>
      </c>
      <c r="F23" s="142">
        <v>1.7000000000000001E-2</v>
      </c>
      <c r="G23" s="169">
        <v>1.68</v>
      </c>
      <c r="H23" s="169">
        <v>5.18</v>
      </c>
      <c r="I23" s="173">
        <v>5.18</v>
      </c>
      <c r="J23" s="42">
        <v>0.373</v>
      </c>
    </row>
    <row r="24" spans="1:10" ht="27.75" customHeight="1" x14ac:dyDescent="0.2">
      <c r="A24" s="167" t="s">
        <v>467</v>
      </c>
      <c r="B24" s="26" t="s">
        <v>773</v>
      </c>
      <c r="C24" s="168">
        <v>0</v>
      </c>
      <c r="D24" s="140">
        <v>3.1419999999999999</v>
      </c>
      <c r="E24" s="141">
        <v>0.11600000000000001</v>
      </c>
      <c r="F24" s="142">
        <v>1.7000000000000001E-2</v>
      </c>
      <c r="G24" s="169">
        <v>1.68</v>
      </c>
      <c r="H24" s="169">
        <v>5.18</v>
      </c>
      <c r="I24" s="173">
        <v>5.18</v>
      </c>
      <c r="J24" s="42">
        <v>0.373</v>
      </c>
    </row>
    <row r="25" spans="1:10" ht="27.75" customHeight="1" x14ac:dyDescent="0.2">
      <c r="A25" s="167" t="s">
        <v>468</v>
      </c>
      <c r="B25" s="26" t="s">
        <v>774</v>
      </c>
      <c r="C25" s="168">
        <v>0</v>
      </c>
      <c r="D25" s="140">
        <v>3.097</v>
      </c>
      <c r="E25" s="141">
        <v>0.11600000000000001</v>
      </c>
      <c r="F25" s="142">
        <v>1.7000000000000001E-2</v>
      </c>
      <c r="G25" s="169">
        <v>1.68</v>
      </c>
      <c r="H25" s="169">
        <v>5.18</v>
      </c>
      <c r="I25" s="173">
        <v>5.18</v>
      </c>
      <c r="J25" s="42">
        <v>0.373</v>
      </c>
    </row>
    <row r="26" spans="1:10" ht="27.75" customHeight="1" x14ac:dyDescent="0.2">
      <c r="A26" s="167" t="s">
        <v>469</v>
      </c>
      <c r="B26" s="26" t="s">
        <v>775</v>
      </c>
      <c r="C26" s="168">
        <v>0</v>
      </c>
      <c r="D26" s="140">
        <v>3.048</v>
      </c>
      <c r="E26" s="141">
        <v>0.11600000000000001</v>
      </c>
      <c r="F26" s="142">
        <v>1.7000000000000001E-2</v>
      </c>
      <c r="G26" s="169">
        <v>1.68</v>
      </c>
      <c r="H26" s="169">
        <v>5.18</v>
      </c>
      <c r="I26" s="173">
        <v>5.18</v>
      </c>
      <c r="J26" s="42">
        <v>0.373</v>
      </c>
    </row>
    <row r="27" spans="1:10" ht="27.75" customHeight="1" x14ac:dyDescent="0.2">
      <c r="A27" s="167" t="s">
        <v>400</v>
      </c>
      <c r="B27" s="26" t="s">
        <v>776</v>
      </c>
      <c r="C27" s="174" t="s">
        <v>723</v>
      </c>
      <c r="D27" s="143">
        <v>30.006</v>
      </c>
      <c r="E27" s="144">
        <v>1.9159999999999999</v>
      </c>
      <c r="F27" s="142">
        <v>0.318</v>
      </c>
      <c r="G27" s="170"/>
      <c r="H27" s="170"/>
      <c r="I27" s="172"/>
      <c r="J27" s="43"/>
    </row>
    <row r="28" spans="1:10" ht="27.75" customHeight="1" x14ac:dyDescent="0.2">
      <c r="A28" s="167" t="s">
        <v>401</v>
      </c>
      <c r="B28" s="26" t="s">
        <v>777</v>
      </c>
      <c r="C28" s="174" t="s">
        <v>729</v>
      </c>
      <c r="D28" s="140">
        <v>-7.5780000000000003</v>
      </c>
      <c r="E28" s="141">
        <v>-0.51600000000000001</v>
      </c>
      <c r="F28" s="142">
        <v>-4.2999999999999997E-2</v>
      </c>
      <c r="G28" s="169">
        <v>0</v>
      </c>
      <c r="H28" s="170"/>
      <c r="I28" s="172"/>
      <c r="J28" s="43"/>
    </row>
    <row r="29" spans="1:10" ht="27.75" customHeight="1" x14ac:dyDescent="0.2">
      <c r="A29" s="167" t="s">
        <v>402</v>
      </c>
      <c r="B29" s="26" t="s">
        <v>778</v>
      </c>
      <c r="C29" s="174">
        <v>0</v>
      </c>
      <c r="D29" s="140">
        <v>-7.5780000000000003</v>
      </c>
      <c r="E29" s="141">
        <v>-0.51600000000000001</v>
      </c>
      <c r="F29" s="142">
        <v>-4.2999999999999997E-2</v>
      </c>
      <c r="G29" s="169">
        <v>0</v>
      </c>
      <c r="H29" s="170"/>
      <c r="I29" s="172"/>
      <c r="J29" s="42">
        <v>0.48</v>
      </c>
    </row>
    <row r="30" spans="1:10" ht="27.75" customHeight="1" x14ac:dyDescent="0.2">
      <c r="A30" s="171" t="s">
        <v>590</v>
      </c>
      <c r="B30" s="26" t="s">
        <v>779</v>
      </c>
      <c r="C30" s="174" t="s">
        <v>721</v>
      </c>
      <c r="D30" s="140">
        <v>5.9589999999999996</v>
      </c>
      <c r="E30" s="141">
        <v>0.26800000000000002</v>
      </c>
      <c r="F30" s="142">
        <v>0</v>
      </c>
      <c r="G30" s="169">
        <v>0</v>
      </c>
      <c r="H30" s="170"/>
      <c r="I30" s="172"/>
      <c r="J30" s="43"/>
    </row>
    <row r="31" spans="1:10" ht="27.75" customHeight="1" x14ac:dyDescent="0.2">
      <c r="A31" s="171" t="s">
        <v>470</v>
      </c>
      <c r="B31" s="26" t="s">
        <v>780</v>
      </c>
      <c r="C31" s="174">
        <v>2</v>
      </c>
      <c r="D31" s="140">
        <v>6.1070000000000002</v>
      </c>
      <c r="E31" s="141">
        <v>0.41599999999999998</v>
      </c>
      <c r="F31" s="142">
        <v>3.5000000000000003E-2</v>
      </c>
      <c r="G31" s="170"/>
      <c r="H31" s="170"/>
      <c r="I31" s="172"/>
      <c r="J31" s="43"/>
    </row>
    <row r="32" spans="1:10" ht="27.75" customHeight="1" x14ac:dyDescent="0.2">
      <c r="A32" s="171" t="s">
        <v>591</v>
      </c>
      <c r="B32" s="26" t="s">
        <v>781</v>
      </c>
      <c r="C32" s="174" t="s">
        <v>722</v>
      </c>
      <c r="D32" s="140">
        <v>5.4059999999999997</v>
      </c>
      <c r="E32" s="141">
        <v>0.36799999999999999</v>
      </c>
      <c r="F32" s="142">
        <v>3.1E-2</v>
      </c>
      <c r="G32" s="169">
        <v>3.21</v>
      </c>
      <c r="H32" s="170"/>
      <c r="I32" s="172"/>
      <c r="J32" s="43"/>
    </row>
    <row r="33" spans="1:10" ht="27.75" customHeight="1" x14ac:dyDescent="0.2">
      <c r="A33" s="171" t="s">
        <v>592</v>
      </c>
      <c r="B33" s="26" t="s">
        <v>782</v>
      </c>
      <c r="C33" s="174" t="s">
        <v>722</v>
      </c>
      <c r="D33" s="140">
        <v>5.33</v>
      </c>
      <c r="E33" s="141">
        <v>0.29199999999999998</v>
      </c>
      <c r="F33" s="142">
        <v>0</v>
      </c>
      <c r="G33" s="169">
        <v>0</v>
      </c>
      <c r="H33" s="170"/>
      <c r="I33" s="172"/>
      <c r="J33" s="43"/>
    </row>
    <row r="34" spans="1:10" ht="27.75" customHeight="1" x14ac:dyDescent="0.2">
      <c r="A34" s="171" t="s">
        <v>593</v>
      </c>
      <c r="B34" s="26" t="s">
        <v>783</v>
      </c>
      <c r="C34" s="174" t="s">
        <v>722</v>
      </c>
      <c r="D34" s="140">
        <v>4.6589999999999998</v>
      </c>
      <c r="E34" s="141">
        <v>0</v>
      </c>
      <c r="F34" s="142">
        <v>0</v>
      </c>
      <c r="G34" s="169">
        <v>0</v>
      </c>
      <c r="H34" s="170"/>
      <c r="I34" s="172"/>
      <c r="J34" s="43"/>
    </row>
    <row r="35" spans="1:10" ht="27.75" customHeight="1" x14ac:dyDescent="0.2">
      <c r="A35" s="171" t="s">
        <v>594</v>
      </c>
      <c r="B35" s="26" t="s">
        <v>784</v>
      </c>
      <c r="C35" s="174" t="s">
        <v>722</v>
      </c>
      <c r="D35" s="140">
        <v>4.3719999999999999</v>
      </c>
      <c r="E35" s="141">
        <v>0</v>
      </c>
      <c r="F35" s="142">
        <v>0</v>
      </c>
      <c r="G35" s="169">
        <v>0</v>
      </c>
      <c r="H35" s="170"/>
      <c r="I35" s="172"/>
      <c r="J35" s="43"/>
    </row>
    <row r="36" spans="1:10" ht="27.75" customHeight="1" x14ac:dyDescent="0.2">
      <c r="A36" s="171" t="s">
        <v>595</v>
      </c>
      <c r="B36" s="26" t="s">
        <v>785</v>
      </c>
      <c r="C36" s="174" t="s">
        <v>722</v>
      </c>
      <c r="D36" s="140">
        <v>4.1769999999999996</v>
      </c>
      <c r="E36" s="141">
        <v>0</v>
      </c>
      <c r="F36" s="142">
        <v>0</v>
      </c>
      <c r="G36" s="169">
        <v>0</v>
      </c>
      <c r="H36" s="170"/>
      <c r="I36" s="172"/>
      <c r="J36" s="43"/>
    </row>
    <row r="37" spans="1:10" ht="27.75" customHeight="1" x14ac:dyDescent="0.2">
      <c r="A37" s="171" t="s">
        <v>403</v>
      </c>
      <c r="B37" s="26" t="s">
        <v>786</v>
      </c>
      <c r="C37" s="174">
        <v>4</v>
      </c>
      <c r="D37" s="140">
        <v>5.4059999999999997</v>
      </c>
      <c r="E37" s="141">
        <v>0.36799999999999999</v>
      </c>
      <c r="F37" s="142">
        <v>3.1E-2</v>
      </c>
      <c r="G37" s="170"/>
      <c r="H37" s="170"/>
      <c r="I37" s="172"/>
      <c r="J37" s="43"/>
    </row>
    <row r="38" spans="1:10" ht="27.75" customHeight="1" x14ac:dyDescent="0.2">
      <c r="A38" s="171" t="s">
        <v>471</v>
      </c>
      <c r="B38" s="26" t="s">
        <v>787</v>
      </c>
      <c r="C38" s="174">
        <v>0</v>
      </c>
      <c r="D38" s="140">
        <v>4.056</v>
      </c>
      <c r="E38" s="141">
        <v>0.28599999999999998</v>
      </c>
      <c r="F38" s="142">
        <v>1.9E-2</v>
      </c>
      <c r="G38" s="169">
        <v>7.8</v>
      </c>
      <c r="H38" s="169">
        <v>3.96</v>
      </c>
      <c r="I38" s="173">
        <v>3.96</v>
      </c>
      <c r="J38" s="42">
        <v>0.28499999999999998</v>
      </c>
    </row>
    <row r="39" spans="1:10" ht="27.75" customHeight="1" x14ac:dyDescent="0.2">
      <c r="A39" s="171" t="s">
        <v>472</v>
      </c>
      <c r="B39" s="26" t="s">
        <v>788</v>
      </c>
      <c r="C39" s="174">
        <v>0</v>
      </c>
      <c r="D39" s="140">
        <v>2.431</v>
      </c>
      <c r="E39" s="141">
        <v>8.8999999999999996E-2</v>
      </c>
      <c r="F39" s="142">
        <v>1.2999999999999999E-2</v>
      </c>
      <c r="G39" s="169">
        <v>1.29</v>
      </c>
      <c r="H39" s="169">
        <v>3.96</v>
      </c>
      <c r="I39" s="173">
        <v>3.96</v>
      </c>
      <c r="J39" s="42">
        <v>0.28499999999999998</v>
      </c>
    </row>
    <row r="40" spans="1:10" ht="27.75" customHeight="1" x14ac:dyDescent="0.2">
      <c r="A40" s="171" t="s">
        <v>473</v>
      </c>
      <c r="B40" s="26" t="s">
        <v>789</v>
      </c>
      <c r="C40" s="174">
        <v>0</v>
      </c>
      <c r="D40" s="140">
        <v>2.4009999999999998</v>
      </c>
      <c r="E40" s="141">
        <v>8.8999999999999996E-2</v>
      </c>
      <c r="F40" s="142">
        <v>1.2999999999999999E-2</v>
      </c>
      <c r="G40" s="169">
        <v>1.29</v>
      </c>
      <c r="H40" s="169">
        <v>3.96</v>
      </c>
      <c r="I40" s="173">
        <v>3.96</v>
      </c>
      <c r="J40" s="42">
        <v>0.28499999999999998</v>
      </c>
    </row>
    <row r="41" spans="1:10" ht="27.75" customHeight="1" x14ac:dyDescent="0.2">
      <c r="A41" s="171" t="s">
        <v>474</v>
      </c>
      <c r="B41" s="26" t="s">
        <v>790</v>
      </c>
      <c r="C41" s="174">
        <v>0</v>
      </c>
      <c r="D41" s="140">
        <v>2.367</v>
      </c>
      <c r="E41" s="141">
        <v>8.8999999999999996E-2</v>
      </c>
      <c r="F41" s="142">
        <v>1.2999999999999999E-2</v>
      </c>
      <c r="G41" s="169">
        <v>1.29</v>
      </c>
      <c r="H41" s="169">
        <v>3.96</v>
      </c>
      <c r="I41" s="173">
        <v>3.96</v>
      </c>
      <c r="J41" s="42">
        <v>0.28499999999999998</v>
      </c>
    </row>
    <row r="42" spans="1:10" ht="27.75" customHeight="1" x14ac:dyDescent="0.2">
      <c r="A42" s="171" t="s">
        <v>475</v>
      </c>
      <c r="B42" s="26" t="s">
        <v>791</v>
      </c>
      <c r="C42" s="174">
        <v>0</v>
      </c>
      <c r="D42" s="140">
        <v>2.3290000000000002</v>
      </c>
      <c r="E42" s="141">
        <v>8.8999999999999996E-2</v>
      </c>
      <c r="F42" s="142">
        <v>1.2999999999999999E-2</v>
      </c>
      <c r="G42" s="169">
        <v>1.29</v>
      </c>
      <c r="H42" s="169">
        <v>3.96</v>
      </c>
      <c r="I42" s="173">
        <v>3.96</v>
      </c>
      <c r="J42" s="42">
        <v>0.28499999999999998</v>
      </c>
    </row>
    <row r="43" spans="1:10" ht="27.75" customHeight="1" x14ac:dyDescent="0.2">
      <c r="A43" s="171" t="s">
        <v>476</v>
      </c>
      <c r="B43" s="26" t="s">
        <v>792</v>
      </c>
      <c r="C43" s="174">
        <v>0</v>
      </c>
      <c r="D43" s="140">
        <v>3.673</v>
      </c>
      <c r="E43" s="141">
        <v>0.28100000000000003</v>
      </c>
      <c r="F43" s="142">
        <v>8.9999999999999993E-3</v>
      </c>
      <c r="G43" s="169">
        <v>9.24</v>
      </c>
      <c r="H43" s="169">
        <v>6.94</v>
      </c>
      <c r="I43" s="173">
        <v>6.94</v>
      </c>
      <c r="J43" s="42">
        <v>0.251</v>
      </c>
    </row>
    <row r="44" spans="1:10" ht="27.75" customHeight="1" x14ac:dyDescent="0.2">
      <c r="A44" s="171" t="s">
        <v>477</v>
      </c>
      <c r="B44" s="26" t="s">
        <v>793</v>
      </c>
      <c r="C44" s="174">
        <v>0</v>
      </c>
      <c r="D44" s="140">
        <v>1.37</v>
      </c>
      <c r="E44" s="141">
        <v>0</v>
      </c>
      <c r="F44" s="142">
        <v>0</v>
      </c>
      <c r="G44" s="169">
        <v>0</v>
      </c>
      <c r="H44" s="169">
        <v>6.94</v>
      </c>
      <c r="I44" s="173">
        <v>6.94</v>
      </c>
      <c r="J44" s="42">
        <v>0.251</v>
      </c>
    </row>
    <row r="45" spans="1:10" ht="27.75" customHeight="1" x14ac:dyDescent="0.2">
      <c r="A45" s="171" t="s">
        <v>478</v>
      </c>
      <c r="B45" s="26" t="s">
        <v>794</v>
      </c>
      <c r="C45" s="174">
        <v>0</v>
      </c>
      <c r="D45" s="140">
        <v>1.327</v>
      </c>
      <c r="E45" s="141">
        <v>0</v>
      </c>
      <c r="F45" s="142">
        <v>0</v>
      </c>
      <c r="G45" s="169">
        <v>0</v>
      </c>
      <c r="H45" s="169">
        <v>6.94</v>
      </c>
      <c r="I45" s="173">
        <v>6.94</v>
      </c>
      <c r="J45" s="42">
        <v>0.251</v>
      </c>
    </row>
    <row r="46" spans="1:10" ht="27.75" customHeight="1" x14ac:dyDescent="0.2">
      <c r="A46" s="171" t="s">
        <v>479</v>
      </c>
      <c r="B46" s="26" t="s">
        <v>795</v>
      </c>
      <c r="C46" s="174">
        <v>0</v>
      </c>
      <c r="D46" s="140">
        <v>1.2789999999999999</v>
      </c>
      <c r="E46" s="141">
        <v>0</v>
      </c>
      <c r="F46" s="142">
        <v>0</v>
      </c>
      <c r="G46" s="169">
        <v>0</v>
      </c>
      <c r="H46" s="169">
        <v>6.94</v>
      </c>
      <c r="I46" s="173">
        <v>6.94</v>
      </c>
      <c r="J46" s="42">
        <v>0.251</v>
      </c>
    </row>
    <row r="47" spans="1:10" ht="27.75" customHeight="1" x14ac:dyDescent="0.2">
      <c r="A47" s="171" t="s">
        <v>480</v>
      </c>
      <c r="B47" s="26" t="s">
        <v>796</v>
      </c>
      <c r="C47" s="174">
        <v>0</v>
      </c>
      <c r="D47" s="140">
        <v>1.2250000000000001</v>
      </c>
      <c r="E47" s="141">
        <v>0</v>
      </c>
      <c r="F47" s="142">
        <v>0</v>
      </c>
      <c r="G47" s="169">
        <v>0</v>
      </c>
      <c r="H47" s="169">
        <v>6.94</v>
      </c>
      <c r="I47" s="173">
        <v>6.94</v>
      </c>
      <c r="J47" s="42">
        <v>0.251</v>
      </c>
    </row>
    <row r="48" spans="1:10" ht="27.75" customHeight="1" x14ac:dyDescent="0.2">
      <c r="A48" s="171" t="s">
        <v>481</v>
      </c>
      <c r="B48" s="26" t="s">
        <v>797</v>
      </c>
      <c r="C48" s="174">
        <v>0</v>
      </c>
      <c r="D48" s="140">
        <v>2.9769999999999999</v>
      </c>
      <c r="E48" s="141">
        <v>0.22700000000000001</v>
      </c>
      <c r="F48" s="142">
        <v>7.0000000000000001E-3</v>
      </c>
      <c r="G48" s="169">
        <v>104.34</v>
      </c>
      <c r="H48" s="169">
        <v>7.95</v>
      </c>
      <c r="I48" s="173">
        <v>7.95</v>
      </c>
      <c r="J48" s="42">
        <v>0.21199999999999999</v>
      </c>
    </row>
    <row r="49" spans="1:10" ht="27.75" customHeight="1" x14ac:dyDescent="0.2">
      <c r="A49" s="171" t="s">
        <v>482</v>
      </c>
      <c r="B49" s="26" t="s">
        <v>798</v>
      </c>
      <c r="C49" s="174">
        <v>0</v>
      </c>
      <c r="D49" s="140">
        <v>0.19900000000000001</v>
      </c>
      <c r="E49" s="141">
        <v>0</v>
      </c>
      <c r="F49" s="142">
        <v>0</v>
      </c>
      <c r="G49" s="169">
        <v>0</v>
      </c>
      <c r="H49" s="169">
        <v>7.95</v>
      </c>
      <c r="I49" s="173">
        <v>7.95</v>
      </c>
      <c r="J49" s="42">
        <v>0.21199999999999999</v>
      </c>
    </row>
    <row r="50" spans="1:10" ht="27.75" customHeight="1" x14ac:dyDescent="0.2">
      <c r="A50" s="171" t="s">
        <v>483</v>
      </c>
      <c r="B50" s="26" t="s">
        <v>799</v>
      </c>
      <c r="C50" s="174">
        <v>0</v>
      </c>
      <c r="D50" s="140">
        <v>8.0000000000000002E-3</v>
      </c>
      <c r="E50" s="141">
        <v>0</v>
      </c>
      <c r="F50" s="142">
        <v>0</v>
      </c>
      <c r="G50" s="169">
        <v>0</v>
      </c>
      <c r="H50" s="169">
        <v>7.95</v>
      </c>
      <c r="I50" s="173">
        <v>7.95</v>
      </c>
      <c r="J50" s="42">
        <v>0.21199999999999999</v>
      </c>
    </row>
    <row r="51" spans="1:10" ht="27.75" customHeight="1" x14ac:dyDescent="0.2">
      <c r="A51" s="171" t="s">
        <v>484</v>
      </c>
      <c r="B51" s="26" t="s">
        <v>800</v>
      </c>
      <c r="C51" s="174">
        <v>0</v>
      </c>
      <c r="D51" s="140">
        <v>0.09</v>
      </c>
      <c r="E51" s="141">
        <v>0</v>
      </c>
      <c r="F51" s="142">
        <v>0</v>
      </c>
      <c r="G51" s="169">
        <v>0</v>
      </c>
      <c r="H51" s="169">
        <v>7.95</v>
      </c>
      <c r="I51" s="173">
        <v>7.95</v>
      </c>
      <c r="J51" s="42">
        <v>0.21199999999999999</v>
      </c>
    </row>
    <row r="52" spans="1:10" ht="27.75" customHeight="1" x14ac:dyDescent="0.2">
      <c r="A52" s="171" t="s">
        <v>485</v>
      </c>
      <c r="B52" s="26" t="s">
        <v>801</v>
      </c>
      <c r="C52" s="174">
        <v>0</v>
      </c>
      <c r="D52" s="140">
        <v>1.7999999999999999E-2</v>
      </c>
      <c r="E52" s="141">
        <v>0</v>
      </c>
      <c r="F52" s="142">
        <v>0</v>
      </c>
      <c r="G52" s="169">
        <v>0</v>
      </c>
      <c r="H52" s="169">
        <v>7.95</v>
      </c>
      <c r="I52" s="173">
        <v>7.95</v>
      </c>
      <c r="J52" s="42">
        <v>0.21199999999999999</v>
      </c>
    </row>
    <row r="53" spans="1:10" ht="27.75" customHeight="1" x14ac:dyDescent="0.2">
      <c r="A53" s="171" t="s">
        <v>404</v>
      </c>
      <c r="B53" s="26" t="s">
        <v>802</v>
      </c>
      <c r="C53" s="174" t="s">
        <v>723</v>
      </c>
      <c r="D53" s="143">
        <v>22.93</v>
      </c>
      <c r="E53" s="144">
        <v>1.464</v>
      </c>
      <c r="F53" s="142">
        <v>0.24299999999999999</v>
      </c>
      <c r="G53" s="170"/>
      <c r="H53" s="170"/>
      <c r="I53" s="172"/>
      <c r="J53" s="43"/>
    </row>
    <row r="54" spans="1:10" ht="27.75" customHeight="1" x14ac:dyDescent="0.2">
      <c r="A54" s="171" t="s">
        <v>405</v>
      </c>
      <c r="B54" s="26" t="s">
        <v>803</v>
      </c>
      <c r="C54" s="174" t="s">
        <v>729</v>
      </c>
      <c r="D54" s="140">
        <v>-7.5780000000000003</v>
      </c>
      <c r="E54" s="141">
        <v>-0.51600000000000001</v>
      </c>
      <c r="F54" s="142">
        <v>-4.2999999999999997E-2</v>
      </c>
      <c r="G54" s="169">
        <v>0</v>
      </c>
      <c r="H54" s="170"/>
      <c r="I54" s="172"/>
      <c r="J54" s="43"/>
    </row>
    <row r="55" spans="1:10" ht="27.75" customHeight="1" x14ac:dyDescent="0.2">
      <c r="A55" s="171" t="s">
        <v>406</v>
      </c>
      <c r="B55" s="26" t="s">
        <v>804</v>
      </c>
      <c r="C55" s="174">
        <v>0</v>
      </c>
      <c r="D55" s="140">
        <v>-6.2629999999999999</v>
      </c>
      <c r="E55" s="141">
        <v>-0.436</v>
      </c>
      <c r="F55" s="142">
        <v>-3.2000000000000001E-2</v>
      </c>
      <c r="G55" s="169">
        <v>0</v>
      </c>
      <c r="H55" s="170"/>
      <c r="I55" s="172"/>
      <c r="J55" s="43"/>
    </row>
    <row r="56" spans="1:10" ht="27.75" customHeight="1" x14ac:dyDescent="0.2">
      <c r="A56" s="171" t="s">
        <v>407</v>
      </c>
      <c r="B56" s="26" t="s">
        <v>805</v>
      </c>
      <c r="C56" s="174">
        <v>0</v>
      </c>
      <c r="D56" s="140">
        <v>-7.5780000000000003</v>
      </c>
      <c r="E56" s="141">
        <v>-0.51600000000000001</v>
      </c>
      <c r="F56" s="142">
        <v>-4.2999999999999997E-2</v>
      </c>
      <c r="G56" s="169">
        <v>0</v>
      </c>
      <c r="H56" s="170"/>
      <c r="I56" s="172"/>
      <c r="J56" s="42">
        <v>0.48</v>
      </c>
    </row>
    <row r="57" spans="1:10" ht="27.75" customHeight="1" x14ac:dyDescent="0.2">
      <c r="A57" s="171" t="s">
        <v>408</v>
      </c>
      <c r="B57" s="26" t="s">
        <v>806</v>
      </c>
      <c r="C57" s="174">
        <v>0</v>
      </c>
      <c r="D57" s="140">
        <v>-6.2629999999999999</v>
      </c>
      <c r="E57" s="141">
        <v>-0.436</v>
      </c>
      <c r="F57" s="142">
        <v>-3.2000000000000001E-2</v>
      </c>
      <c r="G57" s="169">
        <v>0</v>
      </c>
      <c r="H57" s="170"/>
      <c r="I57" s="172"/>
      <c r="J57" s="42">
        <v>0.38200000000000001</v>
      </c>
    </row>
    <row r="58" spans="1:10" ht="27.75" customHeight="1" x14ac:dyDescent="0.2">
      <c r="A58" s="171" t="s">
        <v>409</v>
      </c>
      <c r="B58" s="26" t="s">
        <v>807</v>
      </c>
      <c r="C58" s="174">
        <v>0</v>
      </c>
      <c r="D58" s="140">
        <v>-4.0940000000000003</v>
      </c>
      <c r="E58" s="141">
        <v>-0.313</v>
      </c>
      <c r="F58" s="142">
        <v>-0.01</v>
      </c>
      <c r="G58" s="169">
        <v>0</v>
      </c>
      <c r="H58" s="170"/>
      <c r="I58" s="172"/>
      <c r="J58" s="42">
        <v>0.33800000000000002</v>
      </c>
    </row>
    <row r="59" spans="1:10" ht="27.75" customHeight="1" x14ac:dyDescent="0.2">
      <c r="A59" s="167" t="s">
        <v>596</v>
      </c>
      <c r="B59" s="26" t="s">
        <v>808</v>
      </c>
      <c r="C59" s="174" t="s">
        <v>721</v>
      </c>
      <c r="D59" s="140">
        <v>5.2789999999999999</v>
      </c>
      <c r="E59" s="141">
        <v>0.23699999999999999</v>
      </c>
      <c r="F59" s="142">
        <v>0</v>
      </c>
      <c r="G59" s="169">
        <v>0</v>
      </c>
      <c r="H59" s="170"/>
      <c r="I59" s="172"/>
      <c r="J59" s="43"/>
    </row>
    <row r="60" spans="1:10" ht="27.75" customHeight="1" x14ac:dyDescent="0.2">
      <c r="A60" s="167" t="s">
        <v>627</v>
      </c>
      <c r="B60" s="26" t="s">
        <v>809</v>
      </c>
      <c r="C60" s="174">
        <v>2</v>
      </c>
      <c r="D60" s="140">
        <v>5.41</v>
      </c>
      <c r="E60" s="141">
        <v>0.36899999999999999</v>
      </c>
      <c r="F60" s="142">
        <v>3.1E-2</v>
      </c>
      <c r="G60" s="170"/>
      <c r="H60" s="170"/>
      <c r="I60" s="172"/>
      <c r="J60" s="43"/>
    </row>
    <row r="61" spans="1:10" ht="27.75" customHeight="1" x14ac:dyDescent="0.2">
      <c r="A61" s="167" t="s">
        <v>597</v>
      </c>
      <c r="B61" s="26" t="s">
        <v>810</v>
      </c>
      <c r="C61" s="174" t="s">
        <v>722</v>
      </c>
      <c r="D61" s="140">
        <v>4.7880000000000003</v>
      </c>
      <c r="E61" s="141">
        <v>0.32600000000000001</v>
      </c>
      <c r="F61" s="142">
        <v>2.7E-2</v>
      </c>
      <c r="G61" s="169">
        <v>2.84</v>
      </c>
      <c r="H61" s="170"/>
      <c r="I61" s="172"/>
      <c r="J61" s="43"/>
    </row>
    <row r="62" spans="1:10" ht="27.75" customHeight="1" x14ac:dyDescent="0.2">
      <c r="A62" s="167" t="s">
        <v>598</v>
      </c>
      <c r="B62" s="26" t="s">
        <v>811</v>
      </c>
      <c r="C62" s="174" t="s">
        <v>722</v>
      </c>
      <c r="D62" s="140">
        <v>4.7210000000000001</v>
      </c>
      <c r="E62" s="141">
        <v>0.25900000000000001</v>
      </c>
      <c r="F62" s="142">
        <v>0</v>
      </c>
      <c r="G62" s="169">
        <v>0</v>
      </c>
      <c r="H62" s="170"/>
      <c r="I62" s="172"/>
      <c r="J62" s="43"/>
    </row>
    <row r="63" spans="1:10" ht="27.75" customHeight="1" x14ac:dyDescent="0.2">
      <c r="A63" s="167" t="s">
        <v>599</v>
      </c>
      <c r="B63" s="26" t="s">
        <v>812</v>
      </c>
      <c r="C63" s="174" t="s">
        <v>722</v>
      </c>
      <c r="D63" s="140">
        <v>4.1269999999999998</v>
      </c>
      <c r="E63" s="141">
        <v>0</v>
      </c>
      <c r="F63" s="142">
        <v>0</v>
      </c>
      <c r="G63" s="169">
        <v>0</v>
      </c>
      <c r="H63" s="170"/>
      <c r="I63" s="172"/>
      <c r="J63" s="43"/>
    </row>
    <row r="64" spans="1:10" ht="27.75" customHeight="1" x14ac:dyDescent="0.2">
      <c r="A64" s="167" t="s">
        <v>600</v>
      </c>
      <c r="B64" s="26" t="s">
        <v>813</v>
      </c>
      <c r="C64" s="174" t="s">
        <v>722</v>
      </c>
      <c r="D64" s="140">
        <v>3.8730000000000002</v>
      </c>
      <c r="E64" s="141">
        <v>0</v>
      </c>
      <c r="F64" s="142">
        <v>0</v>
      </c>
      <c r="G64" s="169">
        <v>0</v>
      </c>
      <c r="H64" s="170"/>
      <c r="I64" s="172"/>
      <c r="J64" s="43"/>
    </row>
    <row r="65" spans="1:10" ht="27.75" customHeight="1" x14ac:dyDescent="0.2">
      <c r="A65" s="167" t="s">
        <v>601</v>
      </c>
      <c r="B65" s="26" t="s">
        <v>814</v>
      </c>
      <c r="C65" s="174" t="s">
        <v>722</v>
      </c>
      <c r="D65" s="140">
        <v>3.7</v>
      </c>
      <c r="E65" s="141">
        <v>0</v>
      </c>
      <c r="F65" s="142">
        <v>0</v>
      </c>
      <c r="G65" s="169">
        <v>0</v>
      </c>
      <c r="H65" s="170"/>
      <c r="I65" s="172"/>
      <c r="J65" s="43"/>
    </row>
    <row r="66" spans="1:10" ht="27.75" customHeight="1" x14ac:dyDescent="0.2">
      <c r="A66" s="167" t="s">
        <v>410</v>
      </c>
      <c r="B66" s="26" t="s">
        <v>815</v>
      </c>
      <c r="C66" s="174">
        <v>4</v>
      </c>
      <c r="D66" s="140">
        <v>4.7880000000000003</v>
      </c>
      <c r="E66" s="141">
        <v>0.32600000000000001</v>
      </c>
      <c r="F66" s="142">
        <v>2.7E-2</v>
      </c>
      <c r="G66" s="170"/>
      <c r="H66" s="170"/>
      <c r="I66" s="172"/>
      <c r="J66" s="43"/>
    </row>
    <row r="67" spans="1:10" ht="27.75" customHeight="1" x14ac:dyDescent="0.2">
      <c r="A67" s="167" t="s">
        <v>546</v>
      </c>
      <c r="B67" s="26" t="s">
        <v>816</v>
      </c>
      <c r="C67" s="174">
        <v>0</v>
      </c>
      <c r="D67" s="140">
        <v>3.593</v>
      </c>
      <c r="E67" s="141">
        <v>0.254</v>
      </c>
      <c r="F67" s="142">
        <v>1.7000000000000001E-2</v>
      </c>
      <c r="G67" s="169">
        <v>6.91</v>
      </c>
      <c r="H67" s="169">
        <v>3.5</v>
      </c>
      <c r="I67" s="173">
        <v>3.5</v>
      </c>
      <c r="J67" s="42">
        <v>0.253</v>
      </c>
    </row>
    <row r="68" spans="1:10" ht="27.75" customHeight="1" x14ac:dyDescent="0.2">
      <c r="A68" s="167" t="s">
        <v>547</v>
      </c>
      <c r="B68" s="26" t="s">
        <v>817</v>
      </c>
      <c r="C68" s="174">
        <v>0</v>
      </c>
      <c r="D68" s="140">
        <v>2.1539999999999999</v>
      </c>
      <c r="E68" s="141">
        <v>7.8E-2</v>
      </c>
      <c r="F68" s="142">
        <v>1.0999999999999999E-2</v>
      </c>
      <c r="G68" s="169">
        <v>1.1399999999999999</v>
      </c>
      <c r="H68" s="169">
        <v>3.5</v>
      </c>
      <c r="I68" s="173">
        <v>3.5</v>
      </c>
      <c r="J68" s="42">
        <v>0.253</v>
      </c>
    </row>
    <row r="69" spans="1:10" ht="27.75" customHeight="1" x14ac:dyDescent="0.2">
      <c r="A69" s="167" t="s">
        <v>548</v>
      </c>
      <c r="B69" s="26" t="s">
        <v>818</v>
      </c>
      <c r="C69" s="174">
        <v>0</v>
      </c>
      <c r="D69" s="140">
        <v>2.1269999999999998</v>
      </c>
      <c r="E69" s="141">
        <v>7.8E-2</v>
      </c>
      <c r="F69" s="142">
        <v>1.0999999999999999E-2</v>
      </c>
      <c r="G69" s="169">
        <v>1.1399999999999999</v>
      </c>
      <c r="H69" s="169">
        <v>3.5</v>
      </c>
      <c r="I69" s="173">
        <v>3.5</v>
      </c>
      <c r="J69" s="42">
        <v>0.253</v>
      </c>
    </row>
    <row r="70" spans="1:10" ht="27.75" customHeight="1" x14ac:dyDescent="0.2">
      <c r="A70" s="167" t="s">
        <v>549</v>
      </c>
      <c r="B70" s="26" t="s">
        <v>819</v>
      </c>
      <c r="C70" s="174">
        <v>0</v>
      </c>
      <c r="D70" s="140">
        <v>2.0960000000000001</v>
      </c>
      <c r="E70" s="141">
        <v>7.8E-2</v>
      </c>
      <c r="F70" s="142">
        <v>1.0999999999999999E-2</v>
      </c>
      <c r="G70" s="169">
        <v>1.1399999999999999</v>
      </c>
      <c r="H70" s="169">
        <v>3.5</v>
      </c>
      <c r="I70" s="173">
        <v>3.5</v>
      </c>
      <c r="J70" s="42">
        <v>0.253</v>
      </c>
    </row>
    <row r="71" spans="1:10" ht="27.75" customHeight="1" x14ac:dyDescent="0.2">
      <c r="A71" s="167" t="s">
        <v>550</v>
      </c>
      <c r="B71" s="26" t="s">
        <v>820</v>
      </c>
      <c r="C71" s="174">
        <v>0</v>
      </c>
      <c r="D71" s="140">
        <v>2.0630000000000002</v>
      </c>
      <c r="E71" s="141">
        <v>7.8E-2</v>
      </c>
      <c r="F71" s="142">
        <v>1.0999999999999999E-2</v>
      </c>
      <c r="G71" s="169">
        <v>1.1399999999999999</v>
      </c>
      <c r="H71" s="169">
        <v>3.5</v>
      </c>
      <c r="I71" s="173">
        <v>3.5</v>
      </c>
      <c r="J71" s="42">
        <v>0.253</v>
      </c>
    </row>
    <row r="72" spans="1:10" ht="27.75" customHeight="1" x14ac:dyDescent="0.2">
      <c r="A72" s="167" t="s">
        <v>551</v>
      </c>
      <c r="B72" s="26" t="s">
        <v>821</v>
      </c>
      <c r="C72" s="174">
        <v>0</v>
      </c>
      <c r="D72" s="140">
        <v>3.226</v>
      </c>
      <c r="E72" s="141">
        <v>0.246</v>
      </c>
      <c r="F72" s="142">
        <v>8.0000000000000002E-3</v>
      </c>
      <c r="G72" s="169">
        <v>8.11</v>
      </c>
      <c r="H72" s="169">
        <v>6.09</v>
      </c>
      <c r="I72" s="173">
        <v>6.09</v>
      </c>
      <c r="J72" s="42">
        <v>0.22</v>
      </c>
    </row>
    <row r="73" spans="1:10" ht="27.75" customHeight="1" x14ac:dyDescent="0.2">
      <c r="A73" s="167" t="s">
        <v>552</v>
      </c>
      <c r="B73" s="26" t="s">
        <v>822</v>
      </c>
      <c r="C73" s="174">
        <v>0</v>
      </c>
      <c r="D73" s="140">
        <v>1.204</v>
      </c>
      <c r="E73" s="141">
        <v>0</v>
      </c>
      <c r="F73" s="142">
        <v>0</v>
      </c>
      <c r="G73" s="169">
        <v>0</v>
      </c>
      <c r="H73" s="169">
        <v>6.09</v>
      </c>
      <c r="I73" s="173">
        <v>6.09</v>
      </c>
      <c r="J73" s="42">
        <v>0.22</v>
      </c>
    </row>
    <row r="74" spans="1:10" ht="27.75" customHeight="1" x14ac:dyDescent="0.2">
      <c r="A74" s="167" t="s">
        <v>553</v>
      </c>
      <c r="B74" s="26" t="s">
        <v>823</v>
      </c>
      <c r="C74" s="174">
        <v>0</v>
      </c>
      <c r="D74" s="140">
        <v>1.165</v>
      </c>
      <c r="E74" s="141">
        <v>0</v>
      </c>
      <c r="F74" s="142">
        <v>0</v>
      </c>
      <c r="G74" s="169">
        <v>0</v>
      </c>
      <c r="H74" s="169">
        <v>6.09</v>
      </c>
      <c r="I74" s="173">
        <v>6.09</v>
      </c>
      <c r="J74" s="42">
        <v>0.22</v>
      </c>
    </row>
    <row r="75" spans="1:10" ht="27.75" customHeight="1" x14ac:dyDescent="0.2">
      <c r="A75" s="167" t="s">
        <v>554</v>
      </c>
      <c r="B75" s="26" t="s">
        <v>824</v>
      </c>
      <c r="C75" s="174">
        <v>0</v>
      </c>
      <c r="D75" s="140">
        <v>1.123</v>
      </c>
      <c r="E75" s="141">
        <v>0</v>
      </c>
      <c r="F75" s="142">
        <v>0</v>
      </c>
      <c r="G75" s="169">
        <v>0</v>
      </c>
      <c r="H75" s="169">
        <v>6.09</v>
      </c>
      <c r="I75" s="173">
        <v>6.09</v>
      </c>
      <c r="J75" s="42">
        <v>0.22</v>
      </c>
    </row>
    <row r="76" spans="1:10" ht="27.75" customHeight="1" x14ac:dyDescent="0.2">
      <c r="A76" s="167" t="s">
        <v>555</v>
      </c>
      <c r="B76" s="26" t="s">
        <v>825</v>
      </c>
      <c r="C76" s="174">
        <v>0</v>
      </c>
      <c r="D76" s="140">
        <v>1.0760000000000001</v>
      </c>
      <c r="E76" s="141">
        <v>0</v>
      </c>
      <c r="F76" s="142">
        <v>0</v>
      </c>
      <c r="G76" s="169">
        <v>0</v>
      </c>
      <c r="H76" s="169">
        <v>6.09</v>
      </c>
      <c r="I76" s="173">
        <v>6.09</v>
      </c>
      <c r="J76" s="42">
        <v>0.22</v>
      </c>
    </row>
    <row r="77" spans="1:10" ht="27.75" customHeight="1" x14ac:dyDescent="0.2">
      <c r="A77" s="167" t="s">
        <v>556</v>
      </c>
      <c r="B77" s="26" t="s">
        <v>826</v>
      </c>
      <c r="C77" s="174">
        <v>0</v>
      </c>
      <c r="D77" s="140">
        <v>2.6030000000000002</v>
      </c>
      <c r="E77" s="141">
        <v>0.19800000000000001</v>
      </c>
      <c r="F77" s="142">
        <v>6.0000000000000001E-3</v>
      </c>
      <c r="G77" s="169">
        <v>91.23</v>
      </c>
      <c r="H77" s="169">
        <v>6.95</v>
      </c>
      <c r="I77" s="173">
        <v>6.95</v>
      </c>
      <c r="J77" s="42">
        <v>0.185</v>
      </c>
    </row>
    <row r="78" spans="1:10" ht="27.75" customHeight="1" x14ac:dyDescent="0.2">
      <c r="A78" s="167" t="s">
        <v>557</v>
      </c>
      <c r="B78" s="26" t="s">
        <v>827</v>
      </c>
      <c r="C78" s="174">
        <v>0</v>
      </c>
      <c r="D78" s="140">
        <v>0.17399999999999999</v>
      </c>
      <c r="E78" s="141">
        <v>0</v>
      </c>
      <c r="F78" s="142">
        <v>0</v>
      </c>
      <c r="G78" s="169">
        <v>0</v>
      </c>
      <c r="H78" s="169">
        <v>6.95</v>
      </c>
      <c r="I78" s="173">
        <v>6.95</v>
      </c>
      <c r="J78" s="42">
        <v>0.185</v>
      </c>
    </row>
    <row r="79" spans="1:10" ht="27.75" customHeight="1" x14ac:dyDescent="0.2">
      <c r="A79" s="167" t="s">
        <v>558</v>
      </c>
      <c r="B79" s="26" t="s">
        <v>828</v>
      </c>
      <c r="C79" s="174">
        <v>0</v>
      </c>
      <c r="D79" s="140">
        <v>7.0000000000000001E-3</v>
      </c>
      <c r="E79" s="141">
        <v>0</v>
      </c>
      <c r="F79" s="142">
        <v>0</v>
      </c>
      <c r="G79" s="169">
        <v>0</v>
      </c>
      <c r="H79" s="169">
        <v>6.95</v>
      </c>
      <c r="I79" s="173">
        <v>6.95</v>
      </c>
      <c r="J79" s="42">
        <v>0.185</v>
      </c>
    </row>
    <row r="80" spans="1:10" ht="27.75" customHeight="1" x14ac:dyDescent="0.2">
      <c r="A80" s="167" t="s">
        <v>559</v>
      </c>
      <c r="B80" s="26" t="s">
        <v>829</v>
      </c>
      <c r="C80" s="174">
        <v>0</v>
      </c>
      <c r="D80" s="140">
        <v>7.8E-2</v>
      </c>
      <c r="E80" s="141">
        <v>0</v>
      </c>
      <c r="F80" s="142">
        <v>0</v>
      </c>
      <c r="G80" s="169">
        <v>0</v>
      </c>
      <c r="H80" s="169">
        <v>6.95</v>
      </c>
      <c r="I80" s="173">
        <v>6.95</v>
      </c>
      <c r="J80" s="42">
        <v>0.185</v>
      </c>
    </row>
    <row r="81" spans="1:10" ht="27.75" customHeight="1" x14ac:dyDescent="0.2">
      <c r="A81" s="167" t="s">
        <v>560</v>
      </c>
      <c r="B81" s="26" t="s">
        <v>830</v>
      </c>
      <c r="C81" s="174">
        <v>0</v>
      </c>
      <c r="D81" s="140">
        <v>1.6E-2</v>
      </c>
      <c r="E81" s="141">
        <v>0</v>
      </c>
      <c r="F81" s="142">
        <v>0</v>
      </c>
      <c r="G81" s="169">
        <v>0</v>
      </c>
      <c r="H81" s="169">
        <v>6.95</v>
      </c>
      <c r="I81" s="173">
        <v>6.95</v>
      </c>
      <c r="J81" s="42">
        <v>0.185</v>
      </c>
    </row>
    <row r="82" spans="1:10" ht="27.75" customHeight="1" x14ac:dyDescent="0.2">
      <c r="A82" s="167" t="s">
        <v>411</v>
      </c>
      <c r="B82" s="26" t="s">
        <v>831</v>
      </c>
      <c r="C82" s="174" t="s">
        <v>723</v>
      </c>
      <c r="D82" s="143">
        <v>20.312000000000001</v>
      </c>
      <c r="E82" s="144">
        <v>1.2969999999999999</v>
      </c>
      <c r="F82" s="142">
        <v>0.215</v>
      </c>
      <c r="G82" s="170"/>
      <c r="H82" s="170"/>
      <c r="I82" s="172"/>
      <c r="J82" s="43"/>
    </row>
    <row r="83" spans="1:10" ht="27.75" customHeight="1" x14ac:dyDescent="0.2">
      <c r="A83" s="167" t="s">
        <v>412</v>
      </c>
      <c r="B83" s="26" t="s">
        <v>832</v>
      </c>
      <c r="C83" s="174" t="s">
        <v>729</v>
      </c>
      <c r="D83" s="140">
        <v>-5.1609999999999996</v>
      </c>
      <c r="E83" s="141">
        <v>-0.35199999999999998</v>
      </c>
      <c r="F83" s="142">
        <v>-0.03</v>
      </c>
      <c r="G83" s="169">
        <v>0</v>
      </c>
      <c r="H83" s="170"/>
      <c r="I83" s="172"/>
      <c r="J83" s="43"/>
    </row>
    <row r="84" spans="1:10" ht="27.75" customHeight="1" x14ac:dyDescent="0.2">
      <c r="A84" s="167" t="s">
        <v>413</v>
      </c>
      <c r="B84" s="26" t="s">
        <v>833</v>
      </c>
      <c r="C84" s="174">
        <v>0</v>
      </c>
      <c r="D84" s="140">
        <v>-4.74</v>
      </c>
      <c r="E84" s="141">
        <v>-0.33</v>
      </c>
      <c r="F84" s="142">
        <v>-2.4E-2</v>
      </c>
      <c r="G84" s="169">
        <v>0</v>
      </c>
      <c r="H84" s="170"/>
      <c r="I84" s="172"/>
      <c r="J84" s="43"/>
    </row>
    <row r="85" spans="1:10" ht="27.75" customHeight="1" x14ac:dyDescent="0.2">
      <c r="A85" s="167" t="s">
        <v>414</v>
      </c>
      <c r="B85" s="26" t="s">
        <v>834</v>
      </c>
      <c r="C85" s="174">
        <v>0</v>
      </c>
      <c r="D85" s="140">
        <v>-5.1609999999999996</v>
      </c>
      <c r="E85" s="141">
        <v>-0.35199999999999998</v>
      </c>
      <c r="F85" s="142">
        <v>-0.03</v>
      </c>
      <c r="G85" s="169">
        <v>0</v>
      </c>
      <c r="H85" s="170"/>
      <c r="I85" s="172"/>
      <c r="J85" s="42">
        <v>0.32700000000000001</v>
      </c>
    </row>
    <row r="86" spans="1:10" ht="27.75" customHeight="1" x14ac:dyDescent="0.2">
      <c r="A86" s="167" t="s">
        <v>415</v>
      </c>
      <c r="B86" s="26" t="s">
        <v>835</v>
      </c>
      <c r="C86" s="174">
        <v>0</v>
      </c>
      <c r="D86" s="140">
        <v>-4.74</v>
      </c>
      <c r="E86" s="141">
        <v>-0.33</v>
      </c>
      <c r="F86" s="142">
        <v>-2.4E-2</v>
      </c>
      <c r="G86" s="169">
        <v>0</v>
      </c>
      <c r="H86" s="170"/>
      <c r="I86" s="172"/>
      <c r="J86" s="42">
        <v>0.28899999999999998</v>
      </c>
    </row>
    <row r="87" spans="1:10" ht="27.75" customHeight="1" x14ac:dyDescent="0.2">
      <c r="A87" s="167" t="s">
        <v>416</v>
      </c>
      <c r="B87" s="26" t="s">
        <v>836</v>
      </c>
      <c r="C87" s="174">
        <v>0</v>
      </c>
      <c r="D87" s="140">
        <v>-4.0940000000000003</v>
      </c>
      <c r="E87" s="141">
        <v>-0.313</v>
      </c>
      <c r="F87" s="142">
        <v>-0.01</v>
      </c>
      <c r="G87" s="169">
        <v>8.5500000000000007</v>
      </c>
      <c r="H87" s="170"/>
      <c r="I87" s="172"/>
      <c r="J87" s="42">
        <v>0.33800000000000002</v>
      </c>
    </row>
    <row r="88" spans="1:10" ht="27.75" customHeight="1" x14ac:dyDescent="0.2">
      <c r="A88" s="167" t="s">
        <v>602</v>
      </c>
      <c r="B88" s="26"/>
      <c r="C88" s="174" t="s">
        <v>721</v>
      </c>
      <c r="D88" s="140">
        <v>4.016</v>
      </c>
      <c r="E88" s="141">
        <v>0.18</v>
      </c>
      <c r="F88" s="142">
        <v>0</v>
      </c>
      <c r="G88" s="169">
        <v>0</v>
      </c>
      <c r="H88" s="170"/>
      <c r="I88" s="172"/>
      <c r="J88" s="43"/>
    </row>
    <row r="89" spans="1:10" ht="27.75" customHeight="1" x14ac:dyDescent="0.2">
      <c r="A89" s="167" t="s">
        <v>628</v>
      </c>
      <c r="B89" s="26"/>
      <c r="C89" s="174">
        <v>2</v>
      </c>
      <c r="D89" s="140">
        <v>4.1159999999999997</v>
      </c>
      <c r="E89" s="141">
        <v>0.28100000000000003</v>
      </c>
      <c r="F89" s="142">
        <v>2.4E-2</v>
      </c>
      <c r="G89" s="170"/>
      <c r="H89" s="170"/>
      <c r="I89" s="172"/>
      <c r="J89" s="43"/>
    </row>
    <row r="90" spans="1:10" ht="27.75" customHeight="1" x14ac:dyDescent="0.2">
      <c r="A90" s="167" t="s">
        <v>603</v>
      </c>
      <c r="B90" s="26"/>
      <c r="C90" s="174" t="s">
        <v>722</v>
      </c>
      <c r="D90" s="140">
        <v>3.6429999999999998</v>
      </c>
      <c r="E90" s="141">
        <v>0.248</v>
      </c>
      <c r="F90" s="142">
        <v>2.1000000000000001E-2</v>
      </c>
      <c r="G90" s="169">
        <v>2.16</v>
      </c>
      <c r="H90" s="170"/>
      <c r="I90" s="172"/>
      <c r="J90" s="43"/>
    </row>
    <row r="91" spans="1:10" ht="27.75" customHeight="1" x14ac:dyDescent="0.2">
      <c r="A91" s="167" t="s">
        <v>604</v>
      </c>
      <c r="B91" s="26"/>
      <c r="C91" s="174" t="s">
        <v>722</v>
      </c>
      <c r="D91" s="140">
        <v>3.5920000000000001</v>
      </c>
      <c r="E91" s="141">
        <v>0.19700000000000001</v>
      </c>
      <c r="F91" s="142">
        <v>0</v>
      </c>
      <c r="G91" s="169">
        <v>0</v>
      </c>
      <c r="H91" s="170"/>
      <c r="I91" s="172"/>
      <c r="J91" s="43"/>
    </row>
    <row r="92" spans="1:10" ht="27.75" customHeight="1" x14ac:dyDescent="0.2">
      <c r="A92" s="167" t="s">
        <v>605</v>
      </c>
      <c r="B92" s="26"/>
      <c r="C92" s="174" t="s">
        <v>722</v>
      </c>
      <c r="D92" s="140">
        <v>3.14</v>
      </c>
      <c r="E92" s="141">
        <v>0</v>
      </c>
      <c r="F92" s="142">
        <v>0</v>
      </c>
      <c r="G92" s="169">
        <v>0</v>
      </c>
      <c r="H92" s="170"/>
      <c r="I92" s="172"/>
      <c r="J92" s="43"/>
    </row>
    <row r="93" spans="1:10" ht="27.75" customHeight="1" x14ac:dyDescent="0.2">
      <c r="A93" s="167" t="s">
        <v>606</v>
      </c>
      <c r="B93" s="26"/>
      <c r="C93" s="174" t="s">
        <v>722</v>
      </c>
      <c r="D93" s="140">
        <v>2.9460000000000002</v>
      </c>
      <c r="E93" s="141">
        <v>0</v>
      </c>
      <c r="F93" s="142">
        <v>0</v>
      </c>
      <c r="G93" s="169">
        <v>0</v>
      </c>
      <c r="H93" s="170"/>
      <c r="I93" s="172"/>
      <c r="J93" s="43"/>
    </row>
    <row r="94" spans="1:10" ht="27.75" customHeight="1" x14ac:dyDescent="0.2">
      <c r="A94" s="167" t="s">
        <v>607</v>
      </c>
      <c r="B94" s="26"/>
      <c r="C94" s="174" t="s">
        <v>722</v>
      </c>
      <c r="D94" s="140">
        <v>2.8149999999999999</v>
      </c>
      <c r="E94" s="141">
        <v>0</v>
      </c>
      <c r="F94" s="142">
        <v>0</v>
      </c>
      <c r="G94" s="169">
        <v>0</v>
      </c>
      <c r="H94" s="170"/>
      <c r="I94" s="172"/>
      <c r="J94" s="43"/>
    </row>
    <row r="95" spans="1:10" ht="27.75" customHeight="1" x14ac:dyDescent="0.2">
      <c r="A95" s="167" t="s">
        <v>417</v>
      </c>
      <c r="B95" s="26"/>
      <c r="C95" s="174">
        <v>4</v>
      </c>
      <c r="D95" s="140">
        <v>3.6429999999999998</v>
      </c>
      <c r="E95" s="141">
        <v>0.248</v>
      </c>
      <c r="F95" s="142">
        <v>2.1000000000000001E-2</v>
      </c>
      <c r="G95" s="170"/>
      <c r="H95" s="170"/>
      <c r="I95" s="172"/>
      <c r="J95" s="43"/>
    </row>
    <row r="96" spans="1:10" ht="27.75" customHeight="1" x14ac:dyDescent="0.2">
      <c r="A96" s="167" t="s">
        <v>531</v>
      </c>
      <c r="B96" s="26"/>
      <c r="C96" s="174">
        <v>0</v>
      </c>
      <c r="D96" s="140">
        <v>2.7330000000000001</v>
      </c>
      <c r="E96" s="141">
        <v>0.193</v>
      </c>
      <c r="F96" s="142">
        <v>1.2999999999999999E-2</v>
      </c>
      <c r="G96" s="169">
        <v>5.26</v>
      </c>
      <c r="H96" s="169">
        <v>2.67</v>
      </c>
      <c r="I96" s="173">
        <v>2.67</v>
      </c>
      <c r="J96" s="42">
        <v>0.192</v>
      </c>
    </row>
    <row r="97" spans="1:10" ht="27.75" customHeight="1" x14ac:dyDescent="0.2">
      <c r="A97" s="167" t="s">
        <v>532</v>
      </c>
      <c r="B97" s="26"/>
      <c r="C97" s="174">
        <v>0</v>
      </c>
      <c r="D97" s="140">
        <v>1.639</v>
      </c>
      <c r="E97" s="141">
        <v>0.06</v>
      </c>
      <c r="F97" s="142">
        <v>8.9999999999999993E-3</v>
      </c>
      <c r="G97" s="169">
        <v>0.87</v>
      </c>
      <c r="H97" s="169">
        <v>2.67</v>
      </c>
      <c r="I97" s="173">
        <v>2.67</v>
      </c>
      <c r="J97" s="42">
        <v>0.192</v>
      </c>
    </row>
    <row r="98" spans="1:10" ht="27.75" customHeight="1" x14ac:dyDescent="0.2">
      <c r="A98" s="167" t="s">
        <v>533</v>
      </c>
      <c r="B98" s="26"/>
      <c r="C98" s="174">
        <v>0</v>
      </c>
      <c r="D98" s="140">
        <v>1.6180000000000001</v>
      </c>
      <c r="E98" s="141">
        <v>0.06</v>
      </c>
      <c r="F98" s="142">
        <v>8.9999999999999993E-3</v>
      </c>
      <c r="G98" s="169">
        <v>0.87</v>
      </c>
      <c r="H98" s="169">
        <v>2.67</v>
      </c>
      <c r="I98" s="173">
        <v>2.67</v>
      </c>
      <c r="J98" s="42">
        <v>0.192</v>
      </c>
    </row>
    <row r="99" spans="1:10" ht="27.75" customHeight="1" x14ac:dyDescent="0.2">
      <c r="A99" s="167" t="s">
        <v>534</v>
      </c>
      <c r="B99" s="26"/>
      <c r="C99" s="174">
        <v>0</v>
      </c>
      <c r="D99" s="140">
        <v>1.595</v>
      </c>
      <c r="E99" s="141">
        <v>0.06</v>
      </c>
      <c r="F99" s="142">
        <v>8.9999999999999993E-3</v>
      </c>
      <c r="G99" s="169">
        <v>0.87</v>
      </c>
      <c r="H99" s="169">
        <v>2.67</v>
      </c>
      <c r="I99" s="173">
        <v>2.67</v>
      </c>
      <c r="J99" s="42">
        <v>0.192</v>
      </c>
    </row>
    <row r="100" spans="1:10" ht="27.75" customHeight="1" x14ac:dyDescent="0.2">
      <c r="A100" s="167" t="s">
        <v>535</v>
      </c>
      <c r="B100" s="26"/>
      <c r="C100" s="174">
        <v>0</v>
      </c>
      <c r="D100" s="140">
        <v>1.57</v>
      </c>
      <c r="E100" s="141">
        <v>0.06</v>
      </c>
      <c r="F100" s="142">
        <v>8.9999999999999993E-3</v>
      </c>
      <c r="G100" s="169">
        <v>0.87</v>
      </c>
      <c r="H100" s="169">
        <v>2.67</v>
      </c>
      <c r="I100" s="173">
        <v>2.67</v>
      </c>
      <c r="J100" s="42">
        <v>0.192</v>
      </c>
    </row>
    <row r="101" spans="1:10" ht="27.75" customHeight="1" x14ac:dyDescent="0.2">
      <c r="A101" s="167" t="s">
        <v>536</v>
      </c>
      <c r="B101" s="26"/>
      <c r="C101" s="174">
        <v>0</v>
      </c>
      <c r="D101" s="140">
        <v>2.4540000000000002</v>
      </c>
      <c r="E101" s="141">
        <v>0.187</v>
      </c>
      <c r="F101" s="142">
        <v>6.0000000000000001E-3</v>
      </c>
      <c r="G101" s="169">
        <v>6.17</v>
      </c>
      <c r="H101" s="169">
        <v>4.6399999999999997</v>
      </c>
      <c r="I101" s="173">
        <v>4.6399999999999997</v>
      </c>
      <c r="J101" s="42">
        <v>0.16800000000000001</v>
      </c>
    </row>
    <row r="102" spans="1:10" ht="27.75" customHeight="1" x14ac:dyDescent="0.2">
      <c r="A102" s="167" t="s">
        <v>537</v>
      </c>
      <c r="B102" s="26"/>
      <c r="C102" s="174">
        <v>0</v>
      </c>
      <c r="D102" s="140">
        <v>0.91600000000000004</v>
      </c>
      <c r="E102" s="141">
        <v>0</v>
      </c>
      <c r="F102" s="142">
        <v>0</v>
      </c>
      <c r="G102" s="169">
        <v>0</v>
      </c>
      <c r="H102" s="169">
        <v>4.6399999999999997</v>
      </c>
      <c r="I102" s="173">
        <v>4.6399999999999997</v>
      </c>
      <c r="J102" s="42">
        <v>0.16800000000000001</v>
      </c>
    </row>
    <row r="103" spans="1:10" ht="27.75" customHeight="1" x14ac:dyDescent="0.2">
      <c r="A103" s="167" t="s">
        <v>538</v>
      </c>
      <c r="B103" s="26"/>
      <c r="C103" s="174">
        <v>0</v>
      </c>
      <c r="D103" s="140">
        <v>0.88700000000000001</v>
      </c>
      <c r="E103" s="141">
        <v>0</v>
      </c>
      <c r="F103" s="142">
        <v>0</v>
      </c>
      <c r="G103" s="169">
        <v>0</v>
      </c>
      <c r="H103" s="169">
        <v>4.6399999999999997</v>
      </c>
      <c r="I103" s="173">
        <v>4.6399999999999997</v>
      </c>
      <c r="J103" s="42">
        <v>0.16800000000000001</v>
      </c>
    </row>
    <row r="104" spans="1:10" ht="27.75" customHeight="1" x14ac:dyDescent="0.2">
      <c r="A104" s="167" t="s">
        <v>539</v>
      </c>
      <c r="B104" s="26"/>
      <c r="C104" s="174">
        <v>0</v>
      </c>
      <c r="D104" s="140">
        <v>0.85399999999999998</v>
      </c>
      <c r="E104" s="141">
        <v>0</v>
      </c>
      <c r="F104" s="142">
        <v>0</v>
      </c>
      <c r="G104" s="169">
        <v>0</v>
      </c>
      <c r="H104" s="169">
        <v>4.6399999999999997</v>
      </c>
      <c r="I104" s="173">
        <v>4.6399999999999997</v>
      </c>
      <c r="J104" s="42">
        <v>0.16800000000000001</v>
      </c>
    </row>
    <row r="105" spans="1:10" ht="27.75" customHeight="1" x14ac:dyDescent="0.2">
      <c r="A105" s="167" t="s">
        <v>540</v>
      </c>
      <c r="B105" s="26"/>
      <c r="C105" s="174">
        <v>0</v>
      </c>
      <c r="D105" s="140">
        <v>0.81899999999999995</v>
      </c>
      <c r="E105" s="141">
        <v>0</v>
      </c>
      <c r="F105" s="142">
        <v>0</v>
      </c>
      <c r="G105" s="169">
        <v>0</v>
      </c>
      <c r="H105" s="169">
        <v>4.6399999999999997</v>
      </c>
      <c r="I105" s="173">
        <v>4.6399999999999997</v>
      </c>
      <c r="J105" s="42">
        <v>0.16800000000000001</v>
      </c>
    </row>
    <row r="106" spans="1:10" ht="27.75" customHeight="1" x14ac:dyDescent="0.2">
      <c r="A106" s="167" t="s">
        <v>541</v>
      </c>
      <c r="B106" s="26"/>
      <c r="C106" s="174">
        <v>0</v>
      </c>
      <c r="D106" s="140">
        <v>1.98</v>
      </c>
      <c r="E106" s="141">
        <v>0.151</v>
      </c>
      <c r="F106" s="142">
        <v>5.0000000000000001E-3</v>
      </c>
      <c r="G106" s="169">
        <v>69.41</v>
      </c>
      <c r="H106" s="169">
        <v>5.29</v>
      </c>
      <c r="I106" s="173">
        <v>5.29</v>
      </c>
      <c r="J106" s="42">
        <v>0.14099999999999999</v>
      </c>
    </row>
    <row r="107" spans="1:10" ht="27.75" customHeight="1" x14ac:dyDescent="0.2">
      <c r="A107" s="167" t="s">
        <v>542</v>
      </c>
      <c r="B107" s="26"/>
      <c r="C107" s="174">
        <v>0</v>
      </c>
      <c r="D107" s="140">
        <v>0.13200000000000001</v>
      </c>
      <c r="E107" s="141">
        <v>0</v>
      </c>
      <c r="F107" s="142">
        <v>0</v>
      </c>
      <c r="G107" s="169">
        <v>0</v>
      </c>
      <c r="H107" s="169">
        <v>5.29</v>
      </c>
      <c r="I107" s="173">
        <v>5.29</v>
      </c>
      <c r="J107" s="42">
        <v>0.14099999999999999</v>
      </c>
    </row>
    <row r="108" spans="1:10" ht="27.75" customHeight="1" x14ac:dyDescent="0.2">
      <c r="A108" s="167" t="s">
        <v>543</v>
      </c>
      <c r="B108" s="26"/>
      <c r="C108" s="174">
        <v>0</v>
      </c>
      <c r="D108" s="140">
        <v>5.0000000000000001E-3</v>
      </c>
      <c r="E108" s="141">
        <v>0</v>
      </c>
      <c r="F108" s="142">
        <v>0</v>
      </c>
      <c r="G108" s="169">
        <v>0</v>
      </c>
      <c r="H108" s="169">
        <v>5.29</v>
      </c>
      <c r="I108" s="173">
        <v>5.29</v>
      </c>
      <c r="J108" s="42">
        <v>0.14099999999999999</v>
      </c>
    </row>
    <row r="109" spans="1:10" ht="27.75" customHeight="1" x14ac:dyDescent="0.2">
      <c r="A109" s="167" t="s">
        <v>544</v>
      </c>
      <c r="B109" s="26"/>
      <c r="C109" s="174">
        <v>0</v>
      </c>
      <c r="D109" s="140">
        <v>0.06</v>
      </c>
      <c r="E109" s="141">
        <v>0</v>
      </c>
      <c r="F109" s="142">
        <v>0</v>
      </c>
      <c r="G109" s="169">
        <v>0</v>
      </c>
      <c r="H109" s="169">
        <v>5.29</v>
      </c>
      <c r="I109" s="173">
        <v>5.29</v>
      </c>
      <c r="J109" s="42">
        <v>0.14099999999999999</v>
      </c>
    </row>
    <row r="110" spans="1:10" ht="27.75" customHeight="1" x14ac:dyDescent="0.2">
      <c r="A110" s="167" t="s">
        <v>545</v>
      </c>
      <c r="B110" s="26"/>
      <c r="C110" s="174">
        <v>0</v>
      </c>
      <c r="D110" s="140">
        <v>1.2E-2</v>
      </c>
      <c r="E110" s="141">
        <v>0</v>
      </c>
      <c r="F110" s="142">
        <v>0</v>
      </c>
      <c r="G110" s="169">
        <v>0</v>
      </c>
      <c r="H110" s="169">
        <v>5.29</v>
      </c>
      <c r="I110" s="173">
        <v>5.29</v>
      </c>
      <c r="J110" s="42">
        <v>0.14099999999999999</v>
      </c>
    </row>
    <row r="111" spans="1:10" ht="27.75" customHeight="1" x14ac:dyDescent="0.2">
      <c r="A111" s="167" t="s">
        <v>418</v>
      </c>
      <c r="B111" s="26"/>
      <c r="C111" s="174" t="s">
        <v>723</v>
      </c>
      <c r="D111" s="143">
        <v>15.454000000000001</v>
      </c>
      <c r="E111" s="144">
        <v>0.98699999999999999</v>
      </c>
      <c r="F111" s="142">
        <v>0.16400000000000001</v>
      </c>
      <c r="G111" s="170"/>
      <c r="H111" s="170"/>
      <c r="I111" s="172"/>
      <c r="J111" s="43"/>
    </row>
    <row r="112" spans="1:10" ht="27.75" customHeight="1" x14ac:dyDescent="0.2">
      <c r="A112" s="167" t="s">
        <v>419</v>
      </c>
      <c r="B112" s="26"/>
      <c r="C112" s="174" t="s">
        <v>729</v>
      </c>
      <c r="D112" s="140">
        <v>-3.927</v>
      </c>
      <c r="E112" s="141">
        <v>-0.26800000000000002</v>
      </c>
      <c r="F112" s="142">
        <v>-2.1999999999999999E-2</v>
      </c>
      <c r="G112" s="169">
        <v>0</v>
      </c>
      <c r="H112" s="170"/>
      <c r="I112" s="172"/>
      <c r="J112" s="43"/>
    </row>
    <row r="113" spans="1:10" ht="27.75" customHeight="1" x14ac:dyDescent="0.2">
      <c r="A113" s="167" t="s">
        <v>420</v>
      </c>
      <c r="B113" s="26"/>
      <c r="C113" s="174">
        <v>0</v>
      </c>
      <c r="D113" s="140">
        <v>-3.6059999999999999</v>
      </c>
      <c r="E113" s="141">
        <v>-0.251</v>
      </c>
      <c r="F113" s="142">
        <v>-1.7999999999999999E-2</v>
      </c>
      <c r="G113" s="169">
        <v>0</v>
      </c>
      <c r="H113" s="170"/>
      <c r="I113" s="172"/>
      <c r="J113" s="43"/>
    </row>
    <row r="114" spans="1:10" ht="27.75" customHeight="1" x14ac:dyDescent="0.2">
      <c r="A114" s="167" t="s">
        <v>421</v>
      </c>
      <c r="B114" s="26"/>
      <c r="C114" s="174">
        <v>0</v>
      </c>
      <c r="D114" s="140">
        <v>-3.927</v>
      </c>
      <c r="E114" s="141">
        <v>-0.26800000000000002</v>
      </c>
      <c r="F114" s="142">
        <v>-2.1999999999999999E-2</v>
      </c>
      <c r="G114" s="169">
        <v>0</v>
      </c>
      <c r="H114" s="170"/>
      <c r="I114" s="172"/>
      <c r="J114" s="42">
        <v>0.249</v>
      </c>
    </row>
    <row r="115" spans="1:10" ht="27.75" customHeight="1" x14ac:dyDescent="0.2">
      <c r="A115" s="167" t="s">
        <v>422</v>
      </c>
      <c r="B115" s="26"/>
      <c r="C115" s="174">
        <v>0</v>
      </c>
      <c r="D115" s="140">
        <v>-3.6059999999999999</v>
      </c>
      <c r="E115" s="141">
        <v>-0.251</v>
      </c>
      <c r="F115" s="142">
        <v>-1.7999999999999999E-2</v>
      </c>
      <c r="G115" s="169">
        <v>0</v>
      </c>
      <c r="H115" s="170"/>
      <c r="I115" s="172"/>
      <c r="J115" s="42">
        <v>0.22</v>
      </c>
    </row>
    <row r="116" spans="1:10" ht="27.75" customHeight="1" x14ac:dyDescent="0.2">
      <c r="A116" s="167" t="s">
        <v>423</v>
      </c>
      <c r="B116" s="26"/>
      <c r="C116" s="174">
        <v>0</v>
      </c>
      <c r="D116" s="140">
        <v>-3.1150000000000002</v>
      </c>
      <c r="E116" s="141">
        <v>-0.23799999999999999</v>
      </c>
      <c r="F116" s="142">
        <v>-8.0000000000000002E-3</v>
      </c>
      <c r="G116" s="169">
        <v>6.5</v>
      </c>
      <c r="H116" s="170"/>
      <c r="I116" s="172"/>
      <c r="J116" s="42">
        <v>0.25700000000000001</v>
      </c>
    </row>
    <row r="117" spans="1:10" ht="27.75" customHeight="1" x14ac:dyDescent="0.2">
      <c r="A117" s="167" t="s">
        <v>608</v>
      </c>
      <c r="B117" s="26"/>
      <c r="C117" s="174" t="s">
        <v>721</v>
      </c>
      <c r="D117" s="140">
        <v>2.4319999999999999</v>
      </c>
      <c r="E117" s="141">
        <v>0.109</v>
      </c>
      <c r="F117" s="142">
        <v>0</v>
      </c>
      <c r="G117" s="169">
        <v>0</v>
      </c>
      <c r="H117" s="170"/>
      <c r="I117" s="172"/>
      <c r="J117" s="43"/>
    </row>
    <row r="118" spans="1:10" ht="27.75" customHeight="1" x14ac:dyDescent="0.2">
      <c r="A118" s="167" t="s">
        <v>629</v>
      </c>
      <c r="B118" s="26"/>
      <c r="C118" s="174">
        <v>2</v>
      </c>
      <c r="D118" s="140">
        <v>2.4929999999999999</v>
      </c>
      <c r="E118" s="141">
        <v>0.17</v>
      </c>
      <c r="F118" s="142">
        <v>1.4E-2</v>
      </c>
      <c r="G118" s="170"/>
      <c r="H118" s="170"/>
      <c r="I118" s="172"/>
      <c r="J118" s="43"/>
    </row>
    <row r="119" spans="1:10" ht="27.75" customHeight="1" x14ac:dyDescent="0.2">
      <c r="A119" s="167" t="s">
        <v>609</v>
      </c>
      <c r="B119" s="26"/>
      <c r="C119" s="174" t="s">
        <v>722</v>
      </c>
      <c r="D119" s="140">
        <v>2.2069999999999999</v>
      </c>
      <c r="E119" s="141">
        <v>0.15</v>
      </c>
      <c r="F119" s="142">
        <v>1.2999999999999999E-2</v>
      </c>
      <c r="G119" s="169">
        <v>1.31</v>
      </c>
      <c r="H119" s="170"/>
      <c r="I119" s="172"/>
      <c r="J119" s="43"/>
    </row>
    <row r="120" spans="1:10" ht="27.75" customHeight="1" x14ac:dyDescent="0.2">
      <c r="A120" s="167" t="s">
        <v>610</v>
      </c>
      <c r="B120" s="26"/>
      <c r="C120" s="174" t="s">
        <v>722</v>
      </c>
      <c r="D120" s="140">
        <v>2.1760000000000002</v>
      </c>
      <c r="E120" s="141">
        <v>0.11899999999999999</v>
      </c>
      <c r="F120" s="142">
        <v>0</v>
      </c>
      <c r="G120" s="169">
        <v>0</v>
      </c>
      <c r="H120" s="170"/>
      <c r="I120" s="172"/>
      <c r="J120" s="43"/>
    </row>
    <row r="121" spans="1:10" ht="27.75" customHeight="1" x14ac:dyDescent="0.2">
      <c r="A121" s="167" t="s">
        <v>611</v>
      </c>
      <c r="B121" s="26"/>
      <c r="C121" s="174" t="s">
        <v>722</v>
      </c>
      <c r="D121" s="140">
        <v>1.9019999999999999</v>
      </c>
      <c r="E121" s="141">
        <v>0</v>
      </c>
      <c r="F121" s="142">
        <v>0</v>
      </c>
      <c r="G121" s="169">
        <v>0</v>
      </c>
      <c r="H121" s="170"/>
      <c r="I121" s="172"/>
      <c r="J121" s="43"/>
    </row>
    <row r="122" spans="1:10" ht="27.75" customHeight="1" x14ac:dyDescent="0.2">
      <c r="A122" s="167" t="s">
        <v>612</v>
      </c>
      <c r="B122" s="26"/>
      <c r="C122" s="174" t="s">
        <v>722</v>
      </c>
      <c r="D122" s="140">
        <v>1.7849999999999999</v>
      </c>
      <c r="E122" s="141">
        <v>0</v>
      </c>
      <c r="F122" s="142">
        <v>0</v>
      </c>
      <c r="G122" s="169">
        <v>0</v>
      </c>
      <c r="H122" s="170"/>
      <c r="I122" s="172"/>
      <c r="J122" s="43"/>
    </row>
    <row r="123" spans="1:10" ht="27.75" customHeight="1" x14ac:dyDescent="0.2">
      <c r="A123" s="167" t="s">
        <v>613</v>
      </c>
      <c r="B123" s="26"/>
      <c r="C123" s="174" t="s">
        <v>722</v>
      </c>
      <c r="D123" s="140">
        <v>1.7050000000000001</v>
      </c>
      <c r="E123" s="141">
        <v>0</v>
      </c>
      <c r="F123" s="142">
        <v>0</v>
      </c>
      <c r="G123" s="169">
        <v>0</v>
      </c>
      <c r="H123" s="170"/>
      <c r="I123" s="172"/>
      <c r="J123" s="43"/>
    </row>
    <row r="124" spans="1:10" ht="27.75" customHeight="1" x14ac:dyDescent="0.2">
      <c r="A124" s="167" t="s">
        <v>424</v>
      </c>
      <c r="B124" s="26"/>
      <c r="C124" s="174">
        <v>4</v>
      </c>
      <c r="D124" s="140">
        <v>2.2069999999999999</v>
      </c>
      <c r="E124" s="141">
        <v>0.15</v>
      </c>
      <c r="F124" s="142">
        <v>1.2999999999999999E-2</v>
      </c>
      <c r="G124" s="170"/>
      <c r="H124" s="170"/>
      <c r="I124" s="172"/>
      <c r="J124" s="43"/>
    </row>
    <row r="125" spans="1:10" ht="27.75" customHeight="1" x14ac:dyDescent="0.2">
      <c r="A125" s="167" t="s">
        <v>516</v>
      </c>
      <c r="B125" s="26"/>
      <c r="C125" s="174">
        <v>0</v>
      </c>
      <c r="D125" s="140">
        <v>1.6559999999999999</v>
      </c>
      <c r="E125" s="141">
        <v>0.11700000000000001</v>
      </c>
      <c r="F125" s="142">
        <v>8.0000000000000002E-3</v>
      </c>
      <c r="G125" s="169">
        <v>3.19</v>
      </c>
      <c r="H125" s="169">
        <v>1.62</v>
      </c>
      <c r="I125" s="173">
        <v>1.62</v>
      </c>
      <c r="J125" s="42">
        <v>0.11700000000000001</v>
      </c>
    </row>
    <row r="126" spans="1:10" ht="27.75" customHeight="1" x14ac:dyDescent="0.2">
      <c r="A126" s="167" t="s">
        <v>517</v>
      </c>
      <c r="B126" s="26"/>
      <c r="C126" s="174">
        <v>0</v>
      </c>
      <c r="D126" s="140">
        <v>0.99199999999999999</v>
      </c>
      <c r="E126" s="141">
        <v>3.5999999999999997E-2</v>
      </c>
      <c r="F126" s="142">
        <v>5.0000000000000001E-3</v>
      </c>
      <c r="G126" s="169">
        <v>0.53</v>
      </c>
      <c r="H126" s="169">
        <v>1.62</v>
      </c>
      <c r="I126" s="173">
        <v>1.62</v>
      </c>
      <c r="J126" s="42">
        <v>0.11700000000000001</v>
      </c>
    </row>
    <row r="127" spans="1:10" ht="27.75" customHeight="1" x14ac:dyDescent="0.2">
      <c r="A127" s="167" t="s">
        <v>518</v>
      </c>
      <c r="B127" s="26"/>
      <c r="C127" s="174">
        <v>0</v>
      </c>
      <c r="D127" s="140">
        <v>0.98</v>
      </c>
      <c r="E127" s="141">
        <v>3.5999999999999997E-2</v>
      </c>
      <c r="F127" s="142">
        <v>5.0000000000000001E-3</v>
      </c>
      <c r="G127" s="169">
        <v>0.53</v>
      </c>
      <c r="H127" s="169">
        <v>1.62</v>
      </c>
      <c r="I127" s="173">
        <v>1.62</v>
      </c>
      <c r="J127" s="42">
        <v>0.11700000000000001</v>
      </c>
    </row>
    <row r="128" spans="1:10" ht="27.75" customHeight="1" x14ac:dyDescent="0.2">
      <c r="A128" s="167" t="s">
        <v>519</v>
      </c>
      <c r="B128" s="26"/>
      <c r="C128" s="174">
        <v>0</v>
      </c>
      <c r="D128" s="140">
        <v>0.96599999999999997</v>
      </c>
      <c r="E128" s="141">
        <v>3.5999999999999997E-2</v>
      </c>
      <c r="F128" s="142">
        <v>5.0000000000000001E-3</v>
      </c>
      <c r="G128" s="169">
        <v>0.53</v>
      </c>
      <c r="H128" s="169">
        <v>1.62</v>
      </c>
      <c r="I128" s="173">
        <v>1.62</v>
      </c>
      <c r="J128" s="42">
        <v>0.11700000000000001</v>
      </c>
    </row>
    <row r="129" spans="1:10" ht="27.75" customHeight="1" x14ac:dyDescent="0.2">
      <c r="A129" s="167" t="s">
        <v>520</v>
      </c>
      <c r="B129" s="26"/>
      <c r="C129" s="174">
        <v>0</v>
      </c>
      <c r="D129" s="140">
        <v>0.95099999999999996</v>
      </c>
      <c r="E129" s="141">
        <v>3.5999999999999997E-2</v>
      </c>
      <c r="F129" s="142">
        <v>5.0000000000000001E-3</v>
      </c>
      <c r="G129" s="169">
        <v>0.53</v>
      </c>
      <c r="H129" s="169">
        <v>1.62</v>
      </c>
      <c r="I129" s="173">
        <v>1.62</v>
      </c>
      <c r="J129" s="42">
        <v>0.11700000000000001</v>
      </c>
    </row>
    <row r="130" spans="1:10" ht="27.75" customHeight="1" x14ac:dyDescent="0.2">
      <c r="A130" s="167" t="s">
        <v>521</v>
      </c>
      <c r="B130" s="26"/>
      <c r="C130" s="174">
        <v>0</v>
      </c>
      <c r="D130" s="140">
        <v>1.4870000000000001</v>
      </c>
      <c r="E130" s="141">
        <v>0.114</v>
      </c>
      <c r="F130" s="142">
        <v>4.0000000000000001E-3</v>
      </c>
      <c r="G130" s="169">
        <v>3.74</v>
      </c>
      <c r="H130" s="169">
        <v>2.81</v>
      </c>
      <c r="I130" s="173">
        <v>2.81</v>
      </c>
      <c r="J130" s="42">
        <v>0.10100000000000001</v>
      </c>
    </row>
    <row r="131" spans="1:10" ht="27.75" customHeight="1" x14ac:dyDescent="0.2">
      <c r="A131" s="167" t="s">
        <v>522</v>
      </c>
      <c r="B131" s="26"/>
      <c r="C131" s="174">
        <v>0</v>
      </c>
      <c r="D131" s="140">
        <v>0.55500000000000005</v>
      </c>
      <c r="E131" s="141">
        <v>0</v>
      </c>
      <c r="F131" s="142">
        <v>0</v>
      </c>
      <c r="G131" s="169">
        <v>0</v>
      </c>
      <c r="H131" s="169">
        <v>2.81</v>
      </c>
      <c r="I131" s="173">
        <v>2.81</v>
      </c>
      <c r="J131" s="42">
        <v>0.10100000000000001</v>
      </c>
    </row>
    <row r="132" spans="1:10" ht="27.75" customHeight="1" x14ac:dyDescent="0.2">
      <c r="A132" s="167" t="s">
        <v>523</v>
      </c>
      <c r="B132" s="26"/>
      <c r="C132" s="174">
        <v>0</v>
      </c>
      <c r="D132" s="140">
        <v>0.53700000000000003</v>
      </c>
      <c r="E132" s="141">
        <v>0</v>
      </c>
      <c r="F132" s="142">
        <v>0</v>
      </c>
      <c r="G132" s="169">
        <v>0</v>
      </c>
      <c r="H132" s="169">
        <v>2.81</v>
      </c>
      <c r="I132" s="173">
        <v>2.81</v>
      </c>
      <c r="J132" s="42">
        <v>0.10100000000000001</v>
      </c>
    </row>
    <row r="133" spans="1:10" ht="27.75" customHeight="1" x14ac:dyDescent="0.2">
      <c r="A133" s="167" t="s">
        <v>524</v>
      </c>
      <c r="B133" s="26"/>
      <c r="C133" s="174">
        <v>0</v>
      </c>
      <c r="D133" s="140">
        <v>0.51800000000000002</v>
      </c>
      <c r="E133" s="141">
        <v>0</v>
      </c>
      <c r="F133" s="142">
        <v>0</v>
      </c>
      <c r="G133" s="169">
        <v>0</v>
      </c>
      <c r="H133" s="169">
        <v>2.81</v>
      </c>
      <c r="I133" s="173">
        <v>2.81</v>
      </c>
      <c r="J133" s="42">
        <v>0.10100000000000001</v>
      </c>
    </row>
    <row r="134" spans="1:10" ht="27.75" customHeight="1" x14ac:dyDescent="0.2">
      <c r="A134" s="167" t="s">
        <v>525</v>
      </c>
      <c r="B134" s="26"/>
      <c r="C134" s="174">
        <v>0</v>
      </c>
      <c r="D134" s="140">
        <v>0.496</v>
      </c>
      <c r="E134" s="141">
        <v>0</v>
      </c>
      <c r="F134" s="142">
        <v>0</v>
      </c>
      <c r="G134" s="169">
        <v>0</v>
      </c>
      <c r="H134" s="169">
        <v>2.81</v>
      </c>
      <c r="I134" s="173">
        <v>2.81</v>
      </c>
      <c r="J134" s="42">
        <v>0.10100000000000001</v>
      </c>
    </row>
    <row r="135" spans="1:10" ht="27.75" customHeight="1" x14ac:dyDescent="0.2">
      <c r="A135" s="167" t="s">
        <v>526</v>
      </c>
      <c r="B135" s="26"/>
      <c r="C135" s="174">
        <v>0</v>
      </c>
      <c r="D135" s="140">
        <v>1.1990000000000001</v>
      </c>
      <c r="E135" s="141">
        <v>9.0999999999999998E-2</v>
      </c>
      <c r="F135" s="142">
        <v>3.0000000000000001E-3</v>
      </c>
      <c r="G135" s="169">
        <v>42.04</v>
      </c>
      <c r="H135" s="169">
        <v>3.2</v>
      </c>
      <c r="I135" s="173">
        <v>3.2</v>
      </c>
      <c r="J135" s="42">
        <v>8.5000000000000006E-2</v>
      </c>
    </row>
    <row r="136" spans="1:10" ht="27.75" customHeight="1" x14ac:dyDescent="0.2">
      <c r="A136" s="167" t="s">
        <v>527</v>
      </c>
      <c r="B136" s="26"/>
      <c r="C136" s="174">
        <v>0</v>
      </c>
      <c r="D136" s="140">
        <v>0.08</v>
      </c>
      <c r="E136" s="141">
        <v>0</v>
      </c>
      <c r="F136" s="142">
        <v>0</v>
      </c>
      <c r="G136" s="169">
        <v>0</v>
      </c>
      <c r="H136" s="169">
        <v>3.2</v>
      </c>
      <c r="I136" s="173">
        <v>3.2</v>
      </c>
      <c r="J136" s="42">
        <v>8.5000000000000006E-2</v>
      </c>
    </row>
    <row r="137" spans="1:10" ht="27.75" customHeight="1" x14ac:dyDescent="0.2">
      <c r="A137" s="167" t="s">
        <v>528</v>
      </c>
      <c r="B137" s="26"/>
      <c r="C137" s="174">
        <v>0</v>
      </c>
      <c r="D137" s="140">
        <v>3.0000000000000001E-3</v>
      </c>
      <c r="E137" s="141">
        <v>0</v>
      </c>
      <c r="F137" s="142">
        <v>0</v>
      </c>
      <c r="G137" s="169">
        <v>0</v>
      </c>
      <c r="H137" s="169">
        <v>3.2</v>
      </c>
      <c r="I137" s="173">
        <v>3.2</v>
      </c>
      <c r="J137" s="42">
        <v>8.5000000000000006E-2</v>
      </c>
    </row>
    <row r="138" spans="1:10" ht="27.75" customHeight="1" x14ac:dyDescent="0.2">
      <c r="A138" s="167" t="s">
        <v>529</v>
      </c>
      <c r="B138" s="26"/>
      <c r="C138" s="174">
        <v>0</v>
      </c>
      <c r="D138" s="140">
        <v>3.5999999999999997E-2</v>
      </c>
      <c r="E138" s="141">
        <v>0</v>
      </c>
      <c r="F138" s="142">
        <v>0</v>
      </c>
      <c r="G138" s="169">
        <v>0</v>
      </c>
      <c r="H138" s="169">
        <v>3.2</v>
      </c>
      <c r="I138" s="173">
        <v>3.2</v>
      </c>
      <c r="J138" s="42">
        <v>8.5000000000000006E-2</v>
      </c>
    </row>
    <row r="139" spans="1:10" ht="27.75" customHeight="1" x14ac:dyDescent="0.2">
      <c r="A139" s="167" t="s">
        <v>530</v>
      </c>
      <c r="B139" s="26"/>
      <c r="C139" s="174">
        <v>0</v>
      </c>
      <c r="D139" s="140">
        <v>7.0000000000000001E-3</v>
      </c>
      <c r="E139" s="141">
        <v>0</v>
      </c>
      <c r="F139" s="142">
        <v>0</v>
      </c>
      <c r="G139" s="169">
        <v>0</v>
      </c>
      <c r="H139" s="169">
        <v>3.2</v>
      </c>
      <c r="I139" s="173">
        <v>3.2</v>
      </c>
      <c r="J139" s="42">
        <v>8.5000000000000006E-2</v>
      </c>
    </row>
    <row r="140" spans="1:10" ht="27.75" customHeight="1" x14ac:dyDescent="0.2">
      <c r="A140" s="167" t="s">
        <v>425</v>
      </c>
      <c r="B140" s="26"/>
      <c r="C140" s="174" t="s">
        <v>723</v>
      </c>
      <c r="D140" s="143">
        <v>9.36</v>
      </c>
      <c r="E140" s="144">
        <v>0.59799999999999998</v>
      </c>
      <c r="F140" s="142">
        <v>9.9000000000000005E-2</v>
      </c>
      <c r="G140" s="170"/>
      <c r="H140" s="170"/>
      <c r="I140" s="172"/>
      <c r="J140" s="43"/>
    </row>
    <row r="141" spans="1:10" ht="27.75" customHeight="1" x14ac:dyDescent="0.2">
      <c r="A141" s="167" t="s">
        <v>426</v>
      </c>
      <c r="B141" s="26"/>
      <c r="C141" s="174" t="s">
        <v>729</v>
      </c>
      <c r="D141" s="140">
        <v>-2.3780000000000001</v>
      </c>
      <c r="E141" s="141">
        <v>-0.16200000000000001</v>
      </c>
      <c r="F141" s="142">
        <v>-1.4E-2</v>
      </c>
      <c r="G141" s="169">
        <v>0</v>
      </c>
      <c r="H141" s="170"/>
      <c r="I141" s="172"/>
      <c r="J141" s="43"/>
    </row>
    <row r="142" spans="1:10" ht="27.75" customHeight="1" x14ac:dyDescent="0.2">
      <c r="A142" s="167" t="s">
        <v>427</v>
      </c>
      <c r="B142" s="26"/>
      <c r="C142" s="174">
        <v>0</v>
      </c>
      <c r="D142" s="140">
        <v>-2.1840000000000002</v>
      </c>
      <c r="E142" s="141">
        <v>-0.152</v>
      </c>
      <c r="F142" s="142">
        <v>-1.0999999999999999E-2</v>
      </c>
      <c r="G142" s="169">
        <v>0</v>
      </c>
      <c r="H142" s="170"/>
      <c r="I142" s="172"/>
      <c r="J142" s="43"/>
    </row>
    <row r="143" spans="1:10" ht="27.75" customHeight="1" x14ac:dyDescent="0.2">
      <c r="A143" s="167" t="s">
        <v>428</v>
      </c>
      <c r="B143" s="26"/>
      <c r="C143" s="174">
        <v>0</v>
      </c>
      <c r="D143" s="140">
        <v>-2.3780000000000001</v>
      </c>
      <c r="E143" s="141">
        <v>-0.16200000000000001</v>
      </c>
      <c r="F143" s="142">
        <v>-1.4E-2</v>
      </c>
      <c r="G143" s="169">
        <v>0</v>
      </c>
      <c r="H143" s="170"/>
      <c r="I143" s="172"/>
      <c r="J143" s="42">
        <v>0.151</v>
      </c>
    </row>
    <row r="144" spans="1:10" ht="27.75" customHeight="1" x14ac:dyDescent="0.2">
      <c r="A144" s="167" t="s">
        <v>429</v>
      </c>
      <c r="B144" s="26"/>
      <c r="C144" s="174">
        <v>0</v>
      </c>
      <c r="D144" s="140">
        <v>-2.1840000000000002</v>
      </c>
      <c r="E144" s="141">
        <v>-0.152</v>
      </c>
      <c r="F144" s="142">
        <v>-1.0999999999999999E-2</v>
      </c>
      <c r="G144" s="169">
        <v>0</v>
      </c>
      <c r="H144" s="170"/>
      <c r="I144" s="172"/>
      <c r="J144" s="42">
        <v>0.13300000000000001</v>
      </c>
    </row>
    <row r="145" spans="1:10" ht="27.75" customHeight="1" x14ac:dyDescent="0.2">
      <c r="A145" s="167" t="s">
        <v>430</v>
      </c>
      <c r="B145" s="26"/>
      <c r="C145" s="174">
        <v>0</v>
      </c>
      <c r="D145" s="140">
        <v>-1.887</v>
      </c>
      <c r="E145" s="141">
        <v>-0.14399999999999999</v>
      </c>
      <c r="F145" s="142">
        <v>-5.0000000000000001E-3</v>
      </c>
      <c r="G145" s="169">
        <v>3.94</v>
      </c>
      <c r="H145" s="170"/>
      <c r="I145" s="172"/>
      <c r="J145" s="42">
        <v>0.156</v>
      </c>
    </row>
    <row r="146" spans="1:10" ht="27.75" customHeight="1" x14ac:dyDescent="0.2">
      <c r="A146" s="167" t="s">
        <v>614</v>
      </c>
      <c r="B146" s="26"/>
      <c r="C146" s="174" t="s">
        <v>721</v>
      </c>
      <c r="D146" s="140">
        <v>1.667</v>
      </c>
      <c r="E146" s="141">
        <v>7.4999999999999997E-2</v>
      </c>
      <c r="F146" s="142">
        <v>0</v>
      </c>
      <c r="G146" s="169">
        <v>0</v>
      </c>
      <c r="H146" s="170"/>
      <c r="I146" s="172"/>
      <c r="J146" s="43"/>
    </row>
    <row r="147" spans="1:10" ht="27.75" customHeight="1" x14ac:dyDescent="0.2">
      <c r="A147" s="167" t="s">
        <v>630</v>
      </c>
      <c r="B147" s="26"/>
      <c r="C147" s="174">
        <v>2</v>
      </c>
      <c r="D147" s="140">
        <v>1.7090000000000001</v>
      </c>
      <c r="E147" s="141">
        <v>0.11600000000000001</v>
      </c>
      <c r="F147" s="142">
        <v>0.01</v>
      </c>
      <c r="G147" s="170"/>
      <c r="H147" s="170"/>
      <c r="I147" s="172"/>
      <c r="J147" s="43"/>
    </row>
    <row r="148" spans="1:10" ht="27.75" customHeight="1" x14ac:dyDescent="0.2">
      <c r="A148" s="167" t="s">
        <v>615</v>
      </c>
      <c r="B148" s="26"/>
      <c r="C148" s="174" t="s">
        <v>722</v>
      </c>
      <c r="D148" s="140">
        <v>1.512</v>
      </c>
      <c r="E148" s="141">
        <v>0.10299999999999999</v>
      </c>
      <c r="F148" s="142">
        <v>8.9999999999999993E-3</v>
      </c>
      <c r="G148" s="169">
        <v>0.9</v>
      </c>
      <c r="H148" s="170"/>
      <c r="I148" s="172"/>
      <c r="J148" s="43"/>
    </row>
    <row r="149" spans="1:10" ht="27.75" customHeight="1" x14ac:dyDescent="0.2">
      <c r="A149" s="167" t="s">
        <v>616</v>
      </c>
      <c r="B149" s="26"/>
      <c r="C149" s="174" t="s">
        <v>722</v>
      </c>
      <c r="D149" s="140">
        <v>1.4910000000000001</v>
      </c>
      <c r="E149" s="141">
        <v>8.2000000000000003E-2</v>
      </c>
      <c r="F149" s="142">
        <v>0</v>
      </c>
      <c r="G149" s="169">
        <v>0</v>
      </c>
      <c r="H149" s="170"/>
      <c r="I149" s="172"/>
      <c r="J149" s="43"/>
    </row>
    <row r="150" spans="1:10" ht="27.75" customHeight="1" x14ac:dyDescent="0.2">
      <c r="A150" s="167" t="s">
        <v>617</v>
      </c>
      <c r="B150" s="26"/>
      <c r="C150" s="174" t="s">
        <v>722</v>
      </c>
      <c r="D150" s="140">
        <v>1.304</v>
      </c>
      <c r="E150" s="141">
        <v>0</v>
      </c>
      <c r="F150" s="142">
        <v>0</v>
      </c>
      <c r="G150" s="169">
        <v>0</v>
      </c>
      <c r="H150" s="170"/>
      <c r="I150" s="172"/>
      <c r="J150" s="43"/>
    </row>
    <row r="151" spans="1:10" ht="27.75" customHeight="1" x14ac:dyDescent="0.2">
      <c r="A151" s="167" t="s">
        <v>618</v>
      </c>
      <c r="B151" s="26"/>
      <c r="C151" s="174" t="s">
        <v>722</v>
      </c>
      <c r="D151" s="140">
        <v>1.2230000000000001</v>
      </c>
      <c r="E151" s="141">
        <v>0</v>
      </c>
      <c r="F151" s="142">
        <v>0</v>
      </c>
      <c r="G151" s="169">
        <v>0</v>
      </c>
      <c r="H151" s="170"/>
      <c r="I151" s="172"/>
      <c r="J151" s="43"/>
    </row>
    <row r="152" spans="1:10" ht="27.75" customHeight="1" x14ac:dyDescent="0.2">
      <c r="A152" s="167" t="s">
        <v>619</v>
      </c>
      <c r="B152" s="26"/>
      <c r="C152" s="174" t="s">
        <v>722</v>
      </c>
      <c r="D152" s="140">
        <v>1.169</v>
      </c>
      <c r="E152" s="141">
        <v>0</v>
      </c>
      <c r="F152" s="142">
        <v>0</v>
      </c>
      <c r="G152" s="169">
        <v>0</v>
      </c>
      <c r="H152" s="170"/>
      <c r="I152" s="172"/>
      <c r="J152" s="43"/>
    </row>
    <row r="153" spans="1:10" ht="27.75" customHeight="1" x14ac:dyDescent="0.2">
      <c r="A153" s="167" t="s">
        <v>431</v>
      </c>
      <c r="B153" s="26"/>
      <c r="C153" s="174">
        <v>4</v>
      </c>
      <c r="D153" s="140">
        <v>1.512</v>
      </c>
      <c r="E153" s="141">
        <v>0.10299999999999999</v>
      </c>
      <c r="F153" s="142">
        <v>8.9999999999999993E-3</v>
      </c>
      <c r="G153" s="170"/>
      <c r="H153" s="170"/>
      <c r="I153" s="172"/>
      <c r="J153" s="43"/>
    </row>
    <row r="154" spans="1:10" ht="27.75" customHeight="1" x14ac:dyDescent="0.2">
      <c r="A154" s="167" t="s">
        <v>501</v>
      </c>
      <c r="B154" s="26"/>
      <c r="C154" s="174">
        <v>0</v>
      </c>
      <c r="D154" s="140">
        <v>1.135</v>
      </c>
      <c r="E154" s="141">
        <v>0.08</v>
      </c>
      <c r="F154" s="142">
        <v>5.0000000000000001E-3</v>
      </c>
      <c r="G154" s="169">
        <v>2.1800000000000002</v>
      </c>
      <c r="H154" s="169">
        <v>1.1100000000000001</v>
      </c>
      <c r="I154" s="173">
        <v>1.1100000000000001</v>
      </c>
      <c r="J154" s="42">
        <v>0.08</v>
      </c>
    </row>
    <row r="155" spans="1:10" ht="27.75" customHeight="1" x14ac:dyDescent="0.2">
      <c r="A155" s="167" t="s">
        <v>502</v>
      </c>
      <c r="B155" s="26"/>
      <c r="C155" s="174">
        <v>0</v>
      </c>
      <c r="D155" s="140">
        <v>0.68</v>
      </c>
      <c r="E155" s="141">
        <v>2.5000000000000001E-2</v>
      </c>
      <c r="F155" s="142">
        <v>4.0000000000000001E-3</v>
      </c>
      <c r="G155" s="169">
        <v>0.36</v>
      </c>
      <c r="H155" s="169">
        <v>1.1100000000000001</v>
      </c>
      <c r="I155" s="173">
        <v>1.1100000000000001</v>
      </c>
      <c r="J155" s="42">
        <v>0.08</v>
      </c>
    </row>
    <row r="156" spans="1:10" ht="27.75" customHeight="1" x14ac:dyDescent="0.2">
      <c r="A156" s="167" t="s">
        <v>503</v>
      </c>
      <c r="B156" s="26"/>
      <c r="C156" s="174">
        <v>0</v>
      </c>
      <c r="D156" s="140">
        <v>0.67200000000000004</v>
      </c>
      <c r="E156" s="141">
        <v>2.5000000000000001E-2</v>
      </c>
      <c r="F156" s="142">
        <v>4.0000000000000001E-3</v>
      </c>
      <c r="G156" s="169">
        <v>0.36</v>
      </c>
      <c r="H156" s="169">
        <v>1.1100000000000001</v>
      </c>
      <c r="I156" s="173">
        <v>1.1100000000000001</v>
      </c>
      <c r="J156" s="42">
        <v>0.08</v>
      </c>
    </row>
    <row r="157" spans="1:10" ht="27.75" customHeight="1" x14ac:dyDescent="0.2">
      <c r="A157" s="167" t="s">
        <v>504</v>
      </c>
      <c r="B157" s="26"/>
      <c r="C157" s="174">
        <v>0</v>
      </c>
      <c r="D157" s="140">
        <v>0.66200000000000003</v>
      </c>
      <c r="E157" s="141">
        <v>2.5000000000000001E-2</v>
      </c>
      <c r="F157" s="142">
        <v>4.0000000000000001E-3</v>
      </c>
      <c r="G157" s="169">
        <v>0.36</v>
      </c>
      <c r="H157" s="169">
        <v>1.1100000000000001</v>
      </c>
      <c r="I157" s="173">
        <v>1.1100000000000001</v>
      </c>
      <c r="J157" s="42">
        <v>0.08</v>
      </c>
    </row>
    <row r="158" spans="1:10" ht="27.75" customHeight="1" x14ac:dyDescent="0.2">
      <c r="A158" s="167" t="s">
        <v>505</v>
      </c>
      <c r="B158" s="26"/>
      <c r="C158" s="174">
        <v>0</v>
      </c>
      <c r="D158" s="140">
        <v>0.65200000000000002</v>
      </c>
      <c r="E158" s="141">
        <v>2.5000000000000001E-2</v>
      </c>
      <c r="F158" s="142">
        <v>4.0000000000000001E-3</v>
      </c>
      <c r="G158" s="169">
        <v>0.36</v>
      </c>
      <c r="H158" s="169">
        <v>1.1100000000000001</v>
      </c>
      <c r="I158" s="173">
        <v>1.1100000000000001</v>
      </c>
      <c r="J158" s="42">
        <v>0.08</v>
      </c>
    </row>
    <row r="159" spans="1:10" ht="27.75" customHeight="1" x14ac:dyDescent="0.2">
      <c r="A159" s="167" t="s">
        <v>506</v>
      </c>
      <c r="B159" s="26"/>
      <c r="C159" s="174">
        <v>0</v>
      </c>
      <c r="D159" s="140">
        <v>1.0189999999999999</v>
      </c>
      <c r="E159" s="141">
        <v>7.8E-2</v>
      </c>
      <c r="F159" s="142">
        <v>2E-3</v>
      </c>
      <c r="G159" s="169">
        <v>2.56</v>
      </c>
      <c r="H159" s="169">
        <v>1.92</v>
      </c>
      <c r="I159" s="173">
        <v>1.92</v>
      </c>
      <c r="J159" s="42">
        <v>7.0000000000000007E-2</v>
      </c>
    </row>
    <row r="160" spans="1:10" ht="27.75" customHeight="1" x14ac:dyDescent="0.2">
      <c r="A160" s="167" t="s">
        <v>507</v>
      </c>
      <c r="B160" s="26"/>
      <c r="C160" s="174">
        <v>0</v>
      </c>
      <c r="D160" s="140">
        <v>0.38</v>
      </c>
      <c r="E160" s="141">
        <v>0</v>
      </c>
      <c r="F160" s="142">
        <v>0</v>
      </c>
      <c r="G160" s="169">
        <v>0</v>
      </c>
      <c r="H160" s="169">
        <v>1.92</v>
      </c>
      <c r="I160" s="173">
        <v>1.92</v>
      </c>
      <c r="J160" s="42">
        <v>7.0000000000000007E-2</v>
      </c>
    </row>
    <row r="161" spans="1:10" ht="27.75" customHeight="1" x14ac:dyDescent="0.2">
      <c r="A161" s="167" t="s">
        <v>508</v>
      </c>
      <c r="B161" s="26"/>
      <c r="C161" s="174">
        <v>0</v>
      </c>
      <c r="D161" s="140">
        <v>0.36799999999999999</v>
      </c>
      <c r="E161" s="141">
        <v>0</v>
      </c>
      <c r="F161" s="142">
        <v>0</v>
      </c>
      <c r="G161" s="169">
        <v>0</v>
      </c>
      <c r="H161" s="169">
        <v>1.92</v>
      </c>
      <c r="I161" s="173">
        <v>1.92</v>
      </c>
      <c r="J161" s="42">
        <v>7.0000000000000007E-2</v>
      </c>
    </row>
    <row r="162" spans="1:10" ht="27.75" customHeight="1" x14ac:dyDescent="0.2">
      <c r="A162" s="167" t="s">
        <v>509</v>
      </c>
      <c r="B162" s="26"/>
      <c r="C162" s="174">
        <v>0</v>
      </c>
      <c r="D162" s="140">
        <v>0.35499999999999998</v>
      </c>
      <c r="E162" s="141">
        <v>0</v>
      </c>
      <c r="F162" s="142">
        <v>0</v>
      </c>
      <c r="G162" s="169">
        <v>0</v>
      </c>
      <c r="H162" s="169">
        <v>1.92</v>
      </c>
      <c r="I162" s="173">
        <v>1.92</v>
      </c>
      <c r="J162" s="42">
        <v>7.0000000000000007E-2</v>
      </c>
    </row>
    <row r="163" spans="1:10" ht="27.75" customHeight="1" x14ac:dyDescent="0.2">
      <c r="A163" s="167" t="s">
        <v>510</v>
      </c>
      <c r="B163" s="26"/>
      <c r="C163" s="174">
        <v>0</v>
      </c>
      <c r="D163" s="140">
        <v>0.34</v>
      </c>
      <c r="E163" s="141">
        <v>0</v>
      </c>
      <c r="F163" s="142">
        <v>0</v>
      </c>
      <c r="G163" s="169">
        <v>0</v>
      </c>
      <c r="H163" s="169">
        <v>1.92</v>
      </c>
      <c r="I163" s="173">
        <v>1.92</v>
      </c>
      <c r="J163" s="42">
        <v>7.0000000000000007E-2</v>
      </c>
    </row>
    <row r="164" spans="1:10" ht="27.75" customHeight="1" x14ac:dyDescent="0.2">
      <c r="A164" s="167" t="s">
        <v>511</v>
      </c>
      <c r="B164" s="26"/>
      <c r="C164" s="174">
        <v>0</v>
      </c>
      <c r="D164" s="140">
        <v>0.82199999999999995</v>
      </c>
      <c r="E164" s="141">
        <v>6.3E-2</v>
      </c>
      <c r="F164" s="142">
        <v>2E-3</v>
      </c>
      <c r="G164" s="169">
        <v>28.81</v>
      </c>
      <c r="H164" s="169">
        <v>2.2000000000000002</v>
      </c>
      <c r="I164" s="173">
        <v>2.2000000000000002</v>
      </c>
      <c r="J164" s="42">
        <v>5.8000000000000003E-2</v>
      </c>
    </row>
    <row r="165" spans="1:10" ht="27.75" customHeight="1" x14ac:dyDescent="0.2">
      <c r="A165" s="167" t="s">
        <v>512</v>
      </c>
      <c r="B165" s="26"/>
      <c r="C165" s="174">
        <v>0</v>
      </c>
      <c r="D165" s="140">
        <v>5.5E-2</v>
      </c>
      <c r="E165" s="141">
        <v>0</v>
      </c>
      <c r="F165" s="142">
        <v>0</v>
      </c>
      <c r="G165" s="169">
        <v>0</v>
      </c>
      <c r="H165" s="169">
        <v>2.2000000000000002</v>
      </c>
      <c r="I165" s="173">
        <v>2.2000000000000002</v>
      </c>
      <c r="J165" s="42">
        <v>5.8000000000000003E-2</v>
      </c>
    </row>
    <row r="166" spans="1:10" ht="27.75" customHeight="1" x14ac:dyDescent="0.2">
      <c r="A166" s="167" t="s">
        <v>513</v>
      </c>
      <c r="B166" s="26"/>
      <c r="C166" s="174">
        <v>0</v>
      </c>
      <c r="D166" s="140">
        <v>2E-3</v>
      </c>
      <c r="E166" s="141">
        <v>0</v>
      </c>
      <c r="F166" s="142">
        <v>0</v>
      </c>
      <c r="G166" s="169">
        <v>0</v>
      </c>
      <c r="H166" s="169">
        <v>2.2000000000000002</v>
      </c>
      <c r="I166" s="173">
        <v>2.2000000000000002</v>
      </c>
      <c r="J166" s="42">
        <v>5.8000000000000003E-2</v>
      </c>
    </row>
    <row r="167" spans="1:10" ht="27.75" customHeight="1" x14ac:dyDescent="0.2">
      <c r="A167" s="167" t="s">
        <v>514</v>
      </c>
      <c r="B167" s="26"/>
      <c r="C167" s="174">
        <v>0</v>
      </c>
      <c r="D167" s="140">
        <v>2.5000000000000001E-2</v>
      </c>
      <c r="E167" s="141">
        <v>0</v>
      </c>
      <c r="F167" s="142">
        <v>0</v>
      </c>
      <c r="G167" s="169">
        <v>0</v>
      </c>
      <c r="H167" s="169">
        <v>2.2000000000000002</v>
      </c>
      <c r="I167" s="173">
        <v>2.2000000000000002</v>
      </c>
      <c r="J167" s="42">
        <v>5.8000000000000003E-2</v>
      </c>
    </row>
    <row r="168" spans="1:10" ht="27.75" customHeight="1" x14ac:dyDescent="0.2">
      <c r="A168" s="167" t="s">
        <v>515</v>
      </c>
      <c r="B168" s="26"/>
      <c r="C168" s="174">
        <v>0</v>
      </c>
      <c r="D168" s="140">
        <v>5.0000000000000001E-3</v>
      </c>
      <c r="E168" s="141">
        <v>0</v>
      </c>
      <c r="F168" s="142">
        <v>0</v>
      </c>
      <c r="G168" s="169">
        <v>0</v>
      </c>
      <c r="H168" s="169">
        <v>2.2000000000000002</v>
      </c>
      <c r="I168" s="173">
        <v>2.2000000000000002</v>
      </c>
      <c r="J168" s="42">
        <v>5.8000000000000003E-2</v>
      </c>
    </row>
    <row r="169" spans="1:10" ht="27.75" customHeight="1" x14ac:dyDescent="0.2">
      <c r="A169" s="167" t="s">
        <v>432</v>
      </c>
      <c r="B169" s="26"/>
      <c r="C169" s="174" t="s">
        <v>723</v>
      </c>
      <c r="D169" s="143">
        <v>6.4160000000000004</v>
      </c>
      <c r="E169" s="144">
        <v>0.41</v>
      </c>
      <c r="F169" s="142">
        <v>6.8000000000000005E-2</v>
      </c>
      <c r="G169" s="170"/>
      <c r="H169" s="170"/>
      <c r="I169" s="172"/>
      <c r="J169" s="43"/>
    </row>
    <row r="170" spans="1:10" ht="27.75" customHeight="1" x14ac:dyDescent="0.2">
      <c r="A170" s="167" t="s">
        <v>433</v>
      </c>
      <c r="B170" s="26"/>
      <c r="C170" s="174" t="s">
        <v>729</v>
      </c>
      <c r="D170" s="140">
        <v>-1.63</v>
      </c>
      <c r="E170" s="141">
        <v>-0.111</v>
      </c>
      <c r="F170" s="142">
        <v>-8.9999999999999993E-3</v>
      </c>
      <c r="G170" s="169">
        <v>0</v>
      </c>
      <c r="H170" s="170"/>
      <c r="I170" s="172"/>
      <c r="J170" s="43"/>
    </row>
    <row r="171" spans="1:10" ht="27.75" customHeight="1" x14ac:dyDescent="0.2">
      <c r="A171" s="167" t="s">
        <v>434</v>
      </c>
      <c r="B171" s="26"/>
      <c r="C171" s="174">
        <v>0</v>
      </c>
      <c r="D171" s="140">
        <v>-1.4970000000000001</v>
      </c>
      <c r="E171" s="141">
        <v>-0.104</v>
      </c>
      <c r="F171" s="142">
        <v>-8.0000000000000002E-3</v>
      </c>
      <c r="G171" s="169">
        <v>0</v>
      </c>
      <c r="H171" s="170"/>
      <c r="I171" s="172"/>
      <c r="J171" s="43"/>
    </row>
    <row r="172" spans="1:10" ht="27.75" customHeight="1" x14ac:dyDescent="0.2">
      <c r="A172" s="167" t="s">
        <v>435</v>
      </c>
      <c r="B172" s="26"/>
      <c r="C172" s="174">
        <v>0</v>
      </c>
      <c r="D172" s="140">
        <v>-1.63</v>
      </c>
      <c r="E172" s="141">
        <v>-0.111</v>
      </c>
      <c r="F172" s="142">
        <v>-8.9999999999999993E-3</v>
      </c>
      <c r="G172" s="169">
        <v>0</v>
      </c>
      <c r="H172" s="170"/>
      <c r="I172" s="172"/>
      <c r="J172" s="42">
        <v>0.10299999999999999</v>
      </c>
    </row>
    <row r="173" spans="1:10" ht="27.75" customHeight="1" x14ac:dyDescent="0.2">
      <c r="A173" s="167" t="s">
        <v>436</v>
      </c>
      <c r="B173" s="26"/>
      <c r="C173" s="174">
        <v>0</v>
      </c>
      <c r="D173" s="140">
        <v>-1.4970000000000001</v>
      </c>
      <c r="E173" s="141">
        <v>-0.104</v>
      </c>
      <c r="F173" s="142">
        <v>-8.0000000000000002E-3</v>
      </c>
      <c r="G173" s="169">
        <v>0</v>
      </c>
      <c r="H173" s="170"/>
      <c r="I173" s="172"/>
      <c r="J173" s="42">
        <v>9.0999999999999998E-2</v>
      </c>
    </row>
    <row r="174" spans="1:10" ht="27.75" customHeight="1" x14ac:dyDescent="0.2">
      <c r="A174" s="167" t="s">
        <v>437</v>
      </c>
      <c r="B174" s="26"/>
      <c r="C174" s="174">
        <v>0</v>
      </c>
      <c r="D174" s="140">
        <v>-1.2929999999999999</v>
      </c>
      <c r="E174" s="141">
        <v>-9.9000000000000005E-2</v>
      </c>
      <c r="F174" s="142">
        <v>-3.0000000000000001E-3</v>
      </c>
      <c r="G174" s="169">
        <v>2.7</v>
      </c>
      <c r="H174" s="170"/>
      <c r="I174" s="172"/>
      <c r="J174" s="42">
        <v>0.107</v>
      </c>
    </row>
    <row r="175" spans="1:10" ht="27.75" customHeight="1" x14ac:dyDescent="0.2">
      <c r="A175" s="167" t="s">
        <v>620</v>
      </c>
      <c r="B175" s="26"/>
      <c r="C175" s="174" t="s">
        <v>721</v>
      </c>
      <c r="D175" s="140">
        <v>0.59899999999999998</v>
      </c>
      <c r="E175" s="141">
        <v>2.7E-2</v>
      </c>
      <c r="F175" s="142">
        <v>0</v>
      </c>
      <c r="G175" s="169">
        <v>0</v>
      </c>
      <c r="H175" s="170"/>
      <c r="I175" s="172"/>
      <c r="J175" s="43"/>
    </row>
    <row r="176" spans="1:10" ht="27.75" customHeight="1" x14ac:dyDescent="0.2">
      <c r="A176" s="167" t="s">
        <v>631</v>
      </c>
      <c r="B176" s="26"/>
      <c r="C176" s="174">
        <v>2</v>
      </c>
      <c r="D176" s="140">
        <v>0.61399999999999999</v>
      </c>
      <c r="E176" s="141">
        <v>4.2000000000000003E-2</v>
      </c>
      <c r="F176" s="142">
        <v>4.0000000000000001E-3</v>
      </c>
      <c r="G176" s="170"/>
      <c r="H176" s="170"/>
      <c r="I176" s="172"/>
      <c r="J176" s="43"/>
    </row>
    <row r="177" spans="1:10" ht="27.75" customHeight="1" x14ac:dyDescent="0.2">
      <c r="A177" s="167" t="s">
        <v>621</v>
      </c>
      <c r="B177" s="26"/>
      <c r="C177" s="174" t="s">
        <v>722</v>
      </c>
      <c r="D177" s="140">
        <v>0.54300000000000004</v>
      </c>
      <c r="E177" s="141">
        <v>3.6999999999999998E-2</v>
      </c>
      <c r="F177" s="142">
        <v>3.0000000000000001E-3</v>
      </c>
      <c r="G177" s="169">
        <v>0.32</v>
      </c>
      <c r="H177" s="170"/>
      <c r="I177" s="172"/>
      <c r="J177" s="43"/>
    </row>
    <row r="178" spans="1:10" ht="27.75" customHeight="1" x14ac:dyDescent="0.2">
      <c r="A178" s="167" t="s">
        <v>622</v>
      </c>
      <c r="B178" s="26"/>
      <c r="C178" s="174" t="s">
        <v>722</v>
      </c>
      <c r="D178" s="140">
        <v>0.53500000000000003</v>
      </c>
      <c r="E178" s="141">
        <v>2.9000000000000001E-2</v>
      </c>
      <c r="F178" s="142">
        <v>0</v>
      </c>
      <c r="G178" s="169">
        <v>0</v>
      </c>
      <c r="H178" s="170"/>
      <c r="I178" s="172"/>
      <c r="J178" s="43"/>
    </row>
    <row r="179" spans="1:10" ht="27.75" customHeight="1" x14ac:dyDescent="0.2">
      <c r="A179" s="167" t="s">
        <v>623</v>
      </c>
      <c r="B179" s="26"/>
      <c r="C179" s="174" t="s">
        <v>722</v>
      </c>
      <c r="D179" s="140">
        <v>0.46800000000000003</v>
      </c>
      <c r="E179" s="141">
        <v>0</v>
      </c>
      <c r="F179" s="142">
        <v>0</v>
      </c>
      <c r="G179" s="169">
        <v>0</v>
      </c>
      <c r="H179" s="170"/>
      <c r="I179" s="172"/>
      <c r="J179" s="43"/>
    </row>
    <row r="180" spans="1:10" ht="27.75" customHeight="1" x14ac:dyDescent="0.2">
      <c r="A180" s="167" t="s">
        <v>624</v>
      </c>
      <c r="B180" s="26"/>
      <c r="C180" s="174" t="s">
        <v>722</v>
      </c>
      <c r="D180" s="140">
        <v>0.439</v>
      </c>
      <c r="E180" s="141">
        <v>0</v>
      </c>
      <c r="F180" s="142">
        <v>0</v>
      </c>
      <c r="G180" s="169">
        <v>0</v>
      </c>
      <c r="H180" s="170"/>
      <c r="I180" s="172"/>
      <c r="J180" s="43"/>
    </row>
    <row r="181" spans="1:10" ht="27.75" customHeight="1" x14ac:dyDescent="0.2">
      <c r="A181" s="167" t="s">
        <v>625</v>
      </c>
      <c r="B181" s="26"/>
      <c r="C181" s="174" t="s">
        <v>722</v>
      </c>
      <c r="D181" s="140">
        <v>0.42</v>
      </c>
      <c r="E181" s="141">
        <v>0</v>
      </c>
      <c r="F181" s="142">
        <v>0</v>
      </c>
      <c r="G181" s="169">
        <v>0</v>
      </c>
      <c r="H181" s="170"/>
      <c r="I181" s="172"/>
      <c r="J181" s="43"/>
    </row>
    <row r="182" spans="1:10" ht="27.75" customHeight="1" x14ac:dyDescent="0.2">
      <c r="A182" s="167" t="s">
        <v>438</v>
      </c>
      <c r="B182" s="26"/>
      <c r="C182" s="174">
        <v>4</v>
      </c>
      <c r="D182" s="140">
        <v>0.54300000000000004</v>
      </c>
      <c r="E182" s="141">
        <v>3.6999999999999998E-2</v>
      </c>
      <c r="F182" s="142">
        <v>3.0000000000000001E-3</v>
      </c>
      <c r="G182" s="170"/>
      <c r="H182" s="170"/>
      <c r="I182" s="172"/>
      <c r="J182" s="43"/>
    </row>
    <row r="183" spans="1:10" ht="27.75" customHeight="1" x14ac:dyDescent="0.2">
      <c r="A183" s="167" t="s">
        <v>486</v>
      </c>
      <c r="B183" s="26"/>
      <c r="C183" s="174">
        <v>0</v>
      </c>
      <c r="D183" s="140">
        <v>0.40699999999999997</v>
      </c>
      <c r="E183" s="141">
        <v>2.9000000000000001E-2</v>
      </c>
      <c r="F183" s="142">
        <v>2E-3</v>
      </c>
      <c r="G183" s="169">
        <v>0.78</v>
      </c>
      <c r="H183" s="169">
        <v>0.4</v>
      </c>
      <c r="I183" s="173">
        <v>0.4</v>
      </c>
      <c r="J183" s="42">
        <v>2.9000000000000001E-2</v>
      </c>
    </row>
    <row r="184" spans="1:10" ht="27.75" customHeight="1" x14ac:dyDescent="0.2">
      <c r="A184" s="167" t="s">
        <v>487</v>
      </c>
      <c r="B184" s="26"/>
      <c r="C184" s="174">
        <v>0</v>
      </c>
      <c r="D184" s="140">
        <v>0.24399999999999999</v>
      </c>
      <c r="E184" s="141">
        <v>8.9999999999999993E-3</v>
      </c>
      <c r="F184" s="142">
        <v>1E-3</v>
      </c>
      <c r="G184" s="169">
        <v>0.13</v>
      </c>
      <c r="H184" s="169">
        <v>0.4</v>
      </c>
      <c r="I184" s="173">
        <v>0.4</v>
      </c>
      <c r="J184" s="42">
        <v>2.9000000000000001E-2</v>
      </c>
    </row>
    <row r="185" spans="1:10" ht="27.75" customHeight="1" x14ac:dyDescent="0.2">
      <c r="A185" s="167" t="s">
        <v>488</v>
      </c>
      <c r="B185" s="26"/>
      <c r="C185" s="174">
        <v>0</v>
      </c>
      <c r="D185" s="140">
        <v>0.24099999999999999</v>
      </c>
      <c r="E185" s="141">
        <v>8.9999999999999993E-3</v>
      </c>
      <c r="F185" s="142">
        <v>1E-3</v>
      </c>
      <c r="G185" s="169">
        <v>0.13</v>
      </c>
      <c r="H185" s="169">
        <v>0.4</v>
      </c>
      <c r="I185" s="173">
        <v>0.4</v>
      </c>
      <c r="J185" s="42">
        <v>2.9000000000000001E-2</v>
      </c>
    </row>
    <row r="186" spans="1:10" ht="27.75" customHeight="1" x14ac:dyDescent="0.2">
      <c r="A186" s="167" t="s">
        <v>489</v>
      </c>
      <c r="B186" s="26"/>
      <c r="C186" s="174">
        <v>0</v>
      </c>
      <c r="D186" s="140">
        <v>0.23799999999999999</v>
      </c>
      <c r="E186" s="141">
        <v>8.9999999999999993E-3</v>
      </c>
      <c r="F186" s="142">
        <v>1E-3</v>
      </c>
      <c r="G186" s="169">
        <v>0.13</v>
      </c>
      <c r="H186" s="169">
        <v>0.4</v>
      </c>
      <c r="I186" s="173">
        <v>0.4</v>
      </c>
      <c r="J186" s="42">
        <v>2.9000000000000001E-2</v>
      </c>
    </row>
    <row r="187" spans="1:10" ht="27.75" customHeight="1" x14ac:dyDescent="0.2">
      <c r="A187" s="167" t="s">
        <v>490</v>
      </c>
      <c r="B187" s="26"/>
      <c r="C187" s="174">
        <v>0</v>
      </c>
      <c r="D187" s="140">
        <v>0.23400000000000001</v>
      </c>
      <c r="E187" s="141">
        <v>8.9999999999999993E-3</v>
      </c>
      <c r="F187" s="142">
        <v>1E-3</v>
      </c>
      <c r="G187" s="169">
        <v>0.13</v>
      </c>
      <c r="H187" s="169">
        <v>0.4</v>
      </c>
      <c r="I187" s="173">
        <v>0.4</v>
      </c>
      <c r="J187" s="42">
        <v>2.9000000000000001E-2</v>
      </c>
    </row>
    <row r="188" spans="1:10" ht="27.75" customHeight="1" x14ac:dyDescent="0.2">
      <c r="A188" s="167" t="s">
        <v>491</v>
      </c>
      <c r="B188" s="26"/>
      <c r="C188" s="174">
        <v>0</v>
      </c>
      <c r="D188" s="140">
        <v>0.36599999999999999</v>
      </c>
      <c r="E188" s="141">
        <v>2.8000000000000001E-2</v>
      </c>
      <c r="F188" s="142">
        <v>1E-3</v>
      </c>
      <c r="G188" s="169">
        <v>0.92</v>
      </c>
      <c r="H188" s="169">
        <v>0.69</v>
      </c>
      <c r="I188" s="173">
        <v>0.69</v>
      </c>
      <c r="J188" s="42">
        <v>2.5000000000000001E-2</v>
      </c>
    </row>
    <row r="189" spans="1:10" ht="27.75" customHeight="1" x14ac:dyDescent="0.2">
      <c r="A189" s="167" t="s">
        <v>492</v>
      </c>
      <c r="B189" s="26"/>
      <c r="C189" s="174">
        <v>0</v>
      </c>
      <c r="D189" s="140">
        <v>0.13600000000000001</v>
      </c>
      <c r="E189" s="141">
        <v>0</v>
      </c>
      <c r="F189" s="142">
        <v>0</v>
      </c>
      <c r="G189" s="169">
        <v>0</v>
      </c>
      <c r="H189" s="169">
        <v>0.69</v>
      </c>
      <c r="I189" s="173">
        <v>0.69</v>
      </c>
      <c r="J189" s="42">
        <v>2.5000000000000001E-2</v>
      </c>
    </row>
    <row r="190" spans="1:10" ht="27.75" customHeight="1" x14ac:dyDescent="0.2">
      <c r="A190" s="167" t="s">
        <v>493</v>
      </c>
      <c r="B190" s="26"/>
      <c r="C190" s="174">
        <v>0</v>
      </c>
      <c r="D190" s="140">
        <v>0.13200000000000001</v>
      </c>
      <c r="E190" s="141">
        <v>0</v>
      </c>
      <c r="F190" s="142">
        <v>0</v>
      </c>
      <c r="G190" s="169">
        <v>0</v>
      </c>
      <c r="H190" s="169">
        <v>0.69</v>
      </c>
      <c r="I190" s="173">
        <v>0.69</v>
      </c>
      <c r="J190" s="42">
        <v>2.5000000000000001E-2</v>
      </c>
    </row>
    <row r="191" spans="1:10" ht="27.75" customHeight="1" x14ac:dyDescent="0.2">
      <c r="A191" s="167" t="s">
        <v>494</v>
      </c>
      <c r="B191" s="26"/>
      <c r="C191" s="174">
        <v>0</v>
      </c>
      <c r="D191" s="140">
        <v>0.127</v>
      </c>
      <c r="E191" s="141">
        <v>0</v>
      </c>
      <c r="F191" s="142">
        <v>0</v>
      </c>
      <c r="G191" s="169">
        <v>0</v>
      </c>
      <c r="H191" s="169">
        <v>0.69</v>
      </c>
      <c r="I191" s="173">
        <v>0.69</v>
      </c>
      <c r="J191" s="42">
        <v>2.5000000000000001E-2</v>
      </c>
    </row>
    <row r="192" spans="1:10" ht="27.75" customHeight="1" x14ac:dyDescent="0.2">
      <c r="A192" s="167" t="s">
        <v>495</v>
      </c>
      <c r="B192" s="26"/>
      <c r="C192" s="174">
        <v>0</v>
      </c>
      <c r="D192" s="140">
        <v>0.122</v>
      </c>
      <c r="E192" s="141">
        <v>0</v>
      </c>
      <c r="F192" s="142">
        <v>0</v>
      </c>
      <c r="G192" s="169">
        <v>0</v>
      </c>
      <c r="H192" s="169">
        <v>0.69</v>
      </c>
      <c r="I192" s="173">
        <v>0.69</v>
      </c>
      <c r="J192" s="42">
        <v>2.5000000000000001E-2</v>
      </c>
    </row>
    <row r="193" spans="1:10" ht="27.75" customHeight="1" x14ac:dyDescent="0.2">
      <c r="A193" s="167" t="s">
        <v>496</v>
      </c>
      <c r="B193" s="26"/>
      <c r="C193" s="174">
        <v>0</v>
      </c>
      <c r="D193" s="140">
        <v>0.29499999999999998</v>
      </c>
      <c r="E193" s="141">
        <v>2.1999999999999999E-2</v>
      </c>
      <c r="F193" s="142">
        <v>1E-3</v>
      </c>
      <c r="G193" s="169">
        <v>10.35</v>
      </c>
      <c r="H193" s="169">
        <v>0.79</v>
      </c>
      <c r="I193" s="173">
        <v>0.79</v>
      </c>
      <c r="J193" s="42">
        <v>2.1000000000000001E-2</v>
      </c>
    </row>
    <row r="194" spans="1:10" ht="27.75" customHeight="1" x14ac:dyDescent="0.2">
      <c r="A194" s="167" t="s">
        <v>497</v>
      </c>
      <c r="B194" s="26"/>
      <c r="C194" s="174">
        <v>0</v>
      </c>
      <c r="D194" s="140">
        <v>0.02</v>
      </c>
      <c r="E194" s="141">
        <v>0</v>
      </c>
      <c r="F194" s="142">
        <v>0</v>
      </c>
      <c r="G194" s="169">
        <v>0</v>
      </c>
      <c r="H194" s="169">
        <v>0.79</v>
      </c>
      <c r="I194" s="173">
        <v>0.79</v>
      </c>
      <c r="J194" s="42">
        <v>2.1000000000000001E-2</v>
      </c>
    </row>
    <row r="195" spans="1:10" ht="27.75" customHeight="1" x14ac:dyDescent="0.2">
      <c r="A195" s="167" t="s">
        <v>498</v>
      </c>
      <c r="B195" s="26"/>
      <c r="C195" s="174">
        <v>0</v>
      </c>
      <c r="D195" s="140">
        <v>1E-3</v>
      </c>
      <c r="E195" s="141">
        <v>0</v>
      </c>
      <c r="F195" s="142">
        <v>0</v>
      </c>
      <c r="G195" s="169">
        <v>0</v>
      </c>
      <c r="H195" s="169">
        <v>0.79</v>
      </c>
      <c r="I195" s="173">
        <v>0.79</v>
      </c>
      <c r="J195" s="42">
        <v>2.1000000000000001E-2</v>
      </c>
    </row>
    <row r="196" spans="1:10" ht="27.75" customHeight="1" x14ac:dyDescent="0.2">
      <c r="A196" s="167" t="s">
        <v>499</v>
      </c>
      <c r="B196" s="26"/>
      <c r="C196" s="174">
        <v>0</v>
      </c>
      <c r="D196" s="140">
        <v>8.9999999999999993E-3</v>
      </c>
      <c r="E196" s="141">
        <v>0</v>
      </c>
      <c r="F196" s="142">
        <v>0</v>
      </c>
      <c r="G196" s="169">
        <v>0</v>
      </c>
      <c r="H196" s="169">
        <v>0.79</v>
      </c>
      <c r="I196" s="173">
        <v>0.79</v>
      </c>
      <c r="J196" s="42">
        <v>2.1000000000000001E-2</v>
      </c>
    </row>
    <row r="197" spans="1:10" ht="27.75" customHeight="1" x14ac:dyDescent="0.2">
      <c r="A197" s="167" t="s">
        <v>500</v>
      </c>
      <c r="B197" s="26"/>
      <c r="C197" s="174">
        <v>0</v>
      </c>
      <c r="D197" s="140">
        <v>2E-3</v>
      </c>
      <c r="E197" s="141">
        <v>0</v>
      </c>
      <c r="F197" s="142">
        <v>0</v>
      </c>
      <c r="G197" s="169">
        <v>0</v>
      </c>
      <c r="H197" s="169">
        <v>0.79</v>
      </c>
      <c r="I197" s="173">
        <v>0.79</v>
      </c>
      <c r="J197" s="42">
        <v>2.1000000000000001E-2</v>
      </c>
    </row>
    <row r="198" spans="1:10" ht="27.75" customHeight="1" x14ac:dyDescent="0.2">
      <c r="A198" s="167" t="s">
        <v>439</v>
      </c>
      <c r="B198" s="26"/>
      <c r="C198" s="174" t="s">
        <v>723</v>
      </c>
      <c r="D198" s="143">
        <v>2.3039999999999998</v>
      </c>
      <c r="E198" s="144">
        <v>0.14699999999999999</v>
      </c>
      <c r="F198" s="142">
        <v>2.4E-2</v>
      </c>
      <c r="G198" s="170"/>
      <c r="H198" s="170"/>
      <c r="I198" s="172"/>
      <c r="J198" s="43"/>
    </row>
    <row r="199" spans="1:10" ht="27.75" customHeight="1" x14ac:dyDescent="0.2">
      <c r="A199" s="167" t="s">
        <v>440</v>
      </c>
      <c r="B199" s="26"/>
      <c r="C199" s="174" t="s">
        <v>729</v>
      </c>
      <c r="D199" s="140">
        <v>-0.58499999999999996</v>
      </c>
      <c r="E199" s="141">
        <v>-0.04</v>
      </c>
      <c r="F199" s="142">
        <v>-3.0000000000000001E-3</v>
      </c>
      <c r="G199" s="169">
        <v>0</v>
      </c>
      <c r="H199" s="170"/>
      <c r="I199" s="172"/>
      <c r="J199" s="43"/>
    </row>
    <row r="200" spans="1:10" ht="27.75" customHeight="1" x14ac:dyDescent="0.2">
      <c r="A200" s="167" t="s">
        <v>441</v>
      </c>
      <c r="B200" s="26"/>
      <c r="C200" s="174">
        <v>0</v>
      </c>
      <c r="D200" s="140">
        <v>-0.53800000000000003</v>
      </c>
      <c r="E200" s="141">
        <v>-3.6999999999999998E-2</v>
      </c>
      <c r="F200" s="142">
        <v>-3.0000000000000001E-3</v>
      </c>
      <c r="G200" s="169">
        <v>0</v>
      </c>
      <c r="H200" s="170"/>
      <c r="I200" s="172"/>
      <c r="J200" s="43"/>
    </row>
    <row r="201" spans="1:10" ht="27.75" customHeight="1" x14ac:dyDescent="0.2">
      <c r="A201" s="167" t="s">
        <v>442</v>
      </c>
      <c r="B201" s="26"/>
      <c r="C201" s="174">
        <v>0</v>
      </c>
      <c r="D201" s="140">
        <v>-0.58499999999999996</v>
      </c>
      <c r="E201" s="141">
        <v>-0.04</v>
      </c>
      <c r="F201" s="142">
        <v>-3.0000000000000001E-3</v>
      </c>
      <c r="G201" s="169">
        <v>0</v>
      </c>
      <c r="H201" s="170"/>
      <c r="I201" s="172"/>
      <c r="J201" s="42">
        <v>3.6999999999999998E-2</v>
      </c>
    </row>
    <row r="202" spans="1:10" ht="27.75" customHeight="1" x14ac:dyDescent="0.2">
      <c r="A202" s="167" t="s">
        <v>443</v>
      </c>
      <c r="B202" s="26"/>
      <c r="C202" s="174">
        <v>0</v>
      </c>
      <c r="D202" s="140">
        <v>-0.53800000000000003</v>
      </c>
      <c r="E202" s="141">
        <v>-3.6999999999999998E-2</v>
      </c>
      <c r="F202" s="142">
        <v>-3.0000000000000001E-3</v>
      </c>
      <c r="G202" s="169">
        <v>0</v>
      </c>
      <c r="H202" s="170"/>
      <c r="I202" s="172"/>
      <c r="J202" s="42">
        <v>3.3000000000000002E-2</v>
      </c>
    </row>
    <row r="203" spans="1:10" ht="27.75" customHeight="1" x14ac:dyDescent="0.2">
      <c r="A203" s="167" t="s">
        <v>444</v>
      </c>
      <c r="B203" s="26"/>
      <c r="C203" s="174">
        <v>0</v>
      </c>
      <c r="D203" s="140">
        <v>-0.46400000000000002</v>
      </c>
      <c r="E203" s="141">
        <v>-3.5000000000000003E-2</v>
      </c>
      <c r="F203" s="142">
        <v>-1E-3</v>
      </c>
      <c r="G203" s="169">
        <v>0.97</v>
      </c>
      <c r="H203" s="170"/>
      <c r="I203" s="172"/>
      <c r="J203" s="42">
        <v>3.7999999999999999E-2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1">
    <mergeCell ref="A2:J2"/>
    <mergeCell ref="F4:J4"/>
    <mergeCell ref="F5:G5"/>
    <mergeCell ref="F10:G10"/>
    <mergeCell ref="H10:J10"/>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5" fitToHeight="0" orientation="portrait" r:id="rId2"/>
  <headerFooter scaleWithDoc="0">
    <oddHeader>&amp;L
Annex 4 - Charges applied to LDNOs with HV/LV end users</oddHeader>
    <oddFooter>&amp;C&amp;P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G47"/>
  <sheetViews>
    <sheetView zoomScale="80" zoomScaleNormal="80" zoomScaleSheetLayoutView="100" workbookViewId="0"/>
  </sheetViews>
  <sheetFormatPr defaultRowHeight="12.75" x14ac:dyDescent="0.2"/>
  <cols>
    <col min="1" max="1" width="28.85546875" customWidth="1"/>
    <col min="2" max="7" width="24" customWidth="1"/>
  </cols>
  <sheetData>
    <row r="1" spans="1:7" ht="27.75" customHeight="1" x14ac:dyDescent="0.2">
      <c r="A1" s="137" t="s">
        <v>16</v>
      </c>
    </row>
    <row r="2" spans="1:7" ht="44.25" customHeight="1" x14ac:dyDescent="0.2">
      <c r="A2" s="259" t="s">
        <v>715</v>
      </c>
      <c r="B2" s="259"/>
      <c r="C2" s="259"/>
      <c r="D2" s="259"/>
      <c r="E2" s="259"/>
      <c r="F2" s="259"/>
      <c r="G2" s="259"/>
    </row>
    <row r="3" spans="1:7" ht="47.25" customHeight="1" x14ac:dyDescent="0.2">
      <c r="A3" s="236" t="str">
        <f>Overview!B4&amp; " - Illustrative LLFs for year beginning "&amp;Overview!D4</f>
        <v>Aidien Limited - GSP_C - Illustrative LLFs for year beginning 1 April 2026</v>
      </c>
      <c r="B3" s="237"/>
      <c r="C3" s="237"/>
      <c r="D3" s="237"/>
      <c r="E3" s="237"/>
      <c r="F3" s="237"/>
      <c r="G3" s="238"/>
    </row>
    <row r="4" spans="1:7" ht="9.75" customHeight="1" x14ac:dyDescent="0.2"/>
    <row r="5" spans="1:7" ht="19.5" customHeight="1" x14ac:dyDescent="0.2">
      <c r="A5" s="261" t="s">
        <v>9</v>
      </c>
      <c r="B5" s="261"/>
      <c r="C5" s="20" t="s">
        <v>2</v>
      </c>
      <c r="D5" s="20" t="s">
        <v>3</v>
      </c>
      <c r="E5" s="20" t="s">
        <v>4</v>
      </c>
      <c r="F5" s="20" t="s">
        <v>5</v>
      </c>
      <c r="G5" s="20" t="s">
        <v>676</v>
      </c>
    </row>
    <row r="6" spans="1:7" ht="19.5" customHeight="1" x14ac:dyDescent="0.2">
      <c r="A6" s="261"/>
      <c r="B6" s="261"/>
      <c r="C6" s="20" t="s">
        <v>677</v>
      </c>
      <c r="D6" s="20" t="s">
        <v>678</v>
      </c>
      <c r="E6" s="20" t="s">
        <v>679</v>
      </c>
      <c r="F6" s="20" t="s">
        <v>680</v>
      </c>
      <c r="G6" s="20" t="s">
        <v>681</v>
      </c>
    </row>
    <row r="7" spans="1:7" ht="45" customHeight="1" x14ac:dyDescent="0.2">
      <c r="A7" s="224" t="s">
        <v>682</v>
      </c>
      <c r="B7" s="225"/>
      <c r="C7" s="22" t="s">
        <v>683</v>
      </c>
      <c r="D7" s="21"/>
      <c r="E7" s="83" t="s">
        <v>684</v>
      </c>
      <c r="F7" s="21"/>
      <c r="G7" s="21"/>
    </row>
    <row r="8" spans="1:7" ht="45" customHeight="1" x14ac:dyDescent="0.2">
      <c r="A8" s="224" t="s">
        <v>685</v>
      </c>
      <c r="B8" s="225"/>
      <c r="C8" s="21"/>
      <c r="D8" s="22" t="s">
        <v>686</v>
      </c>
      <c r="E8" s="21"/>
      <c r="F8" s="21"/>
      <c r="G8" s="21"/>
    </row>
    <row r="9" spans="1:7" ht="45" customHeight="1" x14ac:dyDescent="0.2">
      <c r="A9" s="224" t="s">
        <v>687</v>
      </c>
      <c r="B9" s="225"/>
      <c r="C9" s="21"/>
      <c r="D9" s="21"/>
      <c r="E9" s="22" t="s">
        <v>686</v>
      </c>
      <c r="F9" s="21"/>
      <c r="G9" s="21"/>
    </row>
    <row r="10" spans="1:7" ht="25.5" customHeight="1" x14ac:dyDescent="0.2">
      <c r="A10" s="224" t="s">
        <v>688</v>
      </c>
      <c r="B10" s="225"/>
      <c r="C10" s="21"/>
      <c r="D10" s="21"/>
      <c r="E10" s="21"/>
      <c r="F10" s="83" t="s">
        <v>689</v>
      </c>
      <c r="G10" s="83" t="s">
        <v>690</v>
      </c>
    </row>
    <row r="11" spans="1:7" ht="15" customHeight="1" x14ac:dyDescent="0.2">
      <c r="A11" s="234" t="s">
        <v>10</v>
      </c>
      <c r="B11" s="234"/>
      <c r="C11" s="260" t="s">
        <v>11</v>
      </c>
      <c r="D11" s="260"/>
      <c r="E11" s="260"/>
      <c r="F11" s="260"/>
      <c r="G11" s="260"/>
    </row>
    <row r="12" spans="1:7" x14ac:dyDescent="0.2">
      <c r="B12" s="12"/>
      <c r="C12" s="12"/>
      <c r="D12" s="12"/>
      <c r="E12" s="12"/>
    </row>
    <row r="13" spans="1:7" ht="22.5" customHeight="1" x14ac:dyDescent="0.2">
      <c r="A13" s="261" t="s">
        <v>36</v>
      </c>
      <c r="B13" s="261"/>
      <c r="C13" s="261"/>
      <c r="D13" s="261"/>
      <c r="E13" s="261"/>
      <c r="F13" s="261"/>
      <c r="G13" s="261"/>
    </row>
    <row r="14" spans="1:7" ht="22.5" customHeight="1" x14ac:dyDescent="0.2">
      <c r="A14" s="261" t="s">
        <v>711</v>
      </c>
      <c r="B14" s="261"/>
      <c r="C14" s="261"/>
      <c r="D14" s="261"/>
      <c r="E14" s="261"/>
      <c r="F14" s="261"/>
      <c r="G14" s="261"/>
    </row>
    <row r="15" spans="1:7" ht="33" customHeight="1" x14ac:dyDescent="0.2">
      <c r="A15" s="20" t="s">
        <v>37</v>
      </c>
      <c r="B15" s="20" t="s">
        <v>2</v>
      </c>
      <c r="C15" s="20" t="s">
        <v>3</v>
      </c>
      <c r="D15" s="20" t="s">
        <v>4</v>
      </c>
      <c r="E15" s="20" t="s">
        <v>5</v>
      </c>
      <c r="F15" s="20" t="s">
        <v>676</v>
      </c>
      <c r="G15" s="20" t="s">
        <v>712</v>
      </c>
    </row>
    <row r="16" spans="1:7" ht="24.75" customHeight="1" x14ac:dyDescent="0.2">
      <c r="A16" s="1" t="s">
        <v>38</v>
      </c>
      <c r="B16" s="202"/>
      <c r="C16" s="202"/>
      <c r="D16" s="202"/>
      <c r="E16" s="202"/>
      <c r="F16" s="202"/>
      <c r="G16" s="201"/>
    </row>
    <row r="17" spans="1:7" ht="24.75" customHeight="1" x14ac:dyDescent="0.2">
      <c r="A17" s="1" t="s">
        <v>39</v>
      </c>
      <c r="B17" s="202"/>
      <c r="C17" s="202"/>
      <c r="D17" s="202"/>
      <c r="E17" s="202"/>
      <c r="F17" s="202"/>
      <c r="G17" s="201"/>
    </row>
    <row r="18" spans="1:7" ht="24.75" customHeight="1" x14ac:dyDescent="0.2">
      <c r="A18" s="1" t="s">
        <v>40</v>
      </c>
      <c r="B18" s="202"/>
      <c r="C18" s="202"/>
      <c r="D18" s="202"/>
      <c r="E18" s="202"/>
      <c r="F18" s="202"/>
      <c r="G18" s="201"/>
    </row>
    <row r="19" spans="1:7" ht="24.75" customHeight="1" x14ac:dyDescent="0.2">
      <c r="A19" s="1" t="s">
        <v>41</v>
      </c>
      <c r="B19" s="202"/>
      <c r="C19" s="202"/>
      <c r="D19" s="202"/>
      <c r="E19" s="202"/>
      <c r="F19" s="202"/>
      <c r="G19" s="201"/>
    </row>
    <row r="20" spans="1:7" ht="24.75" customHeight="1" x14ac:dyDescent="0.2">
      <c r="A20" s="1" t="s">
        <v>42</v>
      </c>
      <c r="B20" s="202"/>
      <c r="C20" s="202"/>
      <c r="D20" s="202"/>
      <c r="E20" s="202"/>
      <c r="F20" s="202"/>
      <c r="G20" s="201"/>
    </row>
    <row r="21" spans="1:7" ht="24.75" customHeight="1" x14ac:dyDescent="0.2">
      <c r="A21" s="1" t="s">
        <v>43</v>
      </c>
      <c r="B21" s="202"/>
      <c r="C21" s="202"/>
      <c r="D21" s="202"/>
      <c r="E21" s="202"/>
      <c r="F21" s="202"/>
      <c r="G21" s="201"/>
    </row>
    <row r="23" spans="1:7" ht="22.5" customHeight="1" x14ac:dyDescent="0.2">
      <c r="A23" s="261" t="s">
        <v>44</v>
      </c>
      <c r="B23" s="261"/>
      <c r="C23" s="261"/>
      <c r="D23" s="261"/>
      <c r="E23" s="261"/>
      <c r="F23" s="261"/>
      <c r="G23" s="261"/>
    </row>
    <row r="24" spans="1:7" ht="22.5" customHeight="1" x14ac:dyDescent="0.2">
      <c r="A24" s="261" t="s">
        <v>7</v>
      </c>
      <c r="B24" s="261"/>
      <c r="C24" s="261"/>
      <c r="D24" s="261"/>
      <c r="E24" s="261"/>
      <c r="F24" s="261"/>
      <c r="G24" s="261"/>
    </row>
    <row r="25" spans="1:7" ht="33" customHeight="1" x14ac:dyDescent="0.2">
      <c r="A25" s="20" t="s">
        <v>6</v>
      </c>
      <c r="B25" s="20" t="s">
        <v>2</v>
      </c>
      <c r="C25" s="20" t="s">
        <v>3</v>
      </c>
      <c r="D25" s="20" t="s">
        <v>4</v>
      </c>
      <c r="E25" s="20" t="s">
        <v>5</v>
      </c>
      <c r="F25" s="20" t="s">
        <v>676</v>
      </c>
      <c r="G25" s="20" t="s">
        <v>712</v>
      </c>
    </row>
    <row r="26" spans="1:7" ht="22.5" customHeight="1" x14ac:dyDescent="0.2">
      <c r="A26" s="205" t="s">
        <v>716</v>
      </c>
      <c r="B26" s="203"/>
      <c r="C26" s="203"/>
      <c r="D26" s="203"/>
      <c r="E26" s="203"/>
      <c r="F26" s="203"/>
      <c r="G26" s="204"/>
    </row>
    <row r="27" spans="1:7" ht="22.5" customHeight="1" x14ac:dyDescent="0.2">
      <c r="A27" s="205" t="s">
        <v>717</v>
      </c>
      <c r="B27" s="203"/>
      <c r="C27" s="203"/>
      <c r="D27" s="203"/>
      <c r="E27" s="203"/>
      <c r="F27" s="203"/>
      <c r="G27" s="204"/>
    </row>
    <row r="28" spans="1:7" ht="22.5" customHeight="1" x14ac:dyDescent="0.2">
      <c r="A28" s="205" t="s">
        <v>718</v>
      </c>
      <c r="B28" s="203"/>
      <c r="C28" s="203"/>
      <c r="D28" s="203"/>
      <c r="E28" s="203"/>
      <c r="F28" s="203"/>
      <c r="G28" s="204"/>
    </row>
    <row r="29" spans="1:7" ht="22.5" customHeight="1" x14ac:dyDescent="0.2">
      <c r="A29" s="205" t="s">
        <v>719</v>
      </c>
      <c r="B29" s="203"/>
      <c r="C29" s="203"/>
      <c r="D29" s="203"/>
      <c r="E29" s="203"/>
      <c r="F29" s="203"/>
      <c r="G29" s="204"/>
    </row>
    <row r="30" spans="1:7" ht="22.5" customHeight="1" x14ac:dyDescent="0.2">
      <c r="A30" s="205" t="s">
        <v>720</v>
      </c>
      <c r="B30" s="203"/>
      <c r="C30" s="203"/>
      <c r="D30" s="203"/>
      <c r="E30" s="203"/>
      <c r="F30" s="203"/>
      <c r="G30" s="204"/>
    </row>
    <row r="32" spans="1:7" ht="22.5" customHeight="1" x14ac:dyDescent="0.2">
      <c r="A32" s="261" t="s">
        <v>44</v>
      </c>
      <c r="B32" s="261"/>
      <c r="C32" s="261"/>
      <c r="D32" s="261"/>
      <c r="E32" s="261"/>
      <c r="F32" s="261"/>
      <c r="G32" s="261"/>
    </row>
    <row r="33" spans="1:7" ht="22.5" customHeight="1" x14ac:dyDescent="0.2">
      <c r="A33" s="261" t="s">
        <v>8</v>
      </c>
      <c r="B33" s="261"/>
      <c r="C33" s="261"/>
      <c r="D33" s="261"/>
      <c r="E33" s="261"/>
      <c r="F33" s="261"/>
      <c r="G33" s="261"/>
    </row>
    <row r="34" spans="1:7" ht="33" customHeight="1" x14ac:dyDescent="0.2">
      <c r="A34" s="20" t="s">
        <v>6</v>
      </c>
      <c r="B34" s="20" t="s">
        <v>2</v>
      </c>
      <c r="C34" s="20" t="s">
        <v>3</v>
      </c>
      <c r="D34" s="20" t="s">
        <v>4</v>
      </c>
      <c r="E34" s="20" t="s">
        <v>5</v>
      </c>
      <c r="F34" s="20" t="s">
        <v>676</v>
      </c>
      <c r="G34" s="20" t="s">
        <v>712</v>
      </c>
    </row>
    <row r="35" spans="1:7" ht="22.5" customHeight="1" x14ac:dyDescent="0.2">
      <c r="A35" s="1" t="s">
        <v>716</v>
      </c>
      <c r="B35" s="203"/>
      <c r="C35" s="203"/>
      <c r="D35" s="203"/>
      <c r="E35" s="203"/>
      <c r="F35" s="203"/>
      <c r="G35" s="204"/>
    </row>
    <row r="36" spans="1:7" ht="22.5" customHeight="1" x14ac:dyDescent="0.2">
      <c r="A36" s="1" t="s">
        <v>717</v>
      </c>
      <c r="B36" s="203"/>
      <c r="C36" s="203"/>
      <c r="D36" s="203"/>
      <c r="E36" s="203"/>
      <c r="F36" s="203"/>
      <c r="G36" s="204"/>
    </row>
    <row r="37" spans="1:7" ht="22.5" customHeight="1" x14ac:dyDescent="0.2">
      <c r="A37" s="1" t="s">
        <v>718</v>
      </c>
      <c r="B37" s="203"/>
      <c r="C37" s="203"/>
      <c r="D37" s="203"/>
      <c r="E37" s="203"/>
      <c r="F37" s="203"/>
      <c r="G37" s="204"/>
    </row>
    <row r="38" spans="1:7" ht="22.5" customHeight="1" x14ac:dyDescent="0.2">
      <c r="A38" s="1" t="s">
        <v>719</v>
      </c>
      <c r="B38" s="203"/>
      <c r="C38" s="203"/>
      <c r="D38" s="203"/>
      <c r="E38" s="203"/>
      <c r="F38" s="203"/>
      <c r="G38" s="204"/>
    </row>
    <row r="39" spans="1:7" ht="22.5" customHeight="1" x14ac:dyDescent="0.2">
      <c r="A39" s="1" t="s">
        <v>720</v>
      </c>
      <c r="B39" s="203"/>
      <c r="C39" s="203"/>
      <c r="D39" s="203"/>
      <c r="E39" s="203"/>
      <c r="F39" s="203"/>
      <c r="G39" s="204"/>
    </row>
    <row r="40" spans="1:7" ht="24.75" customHeight="1" x14ac:dyDescent="0.2"/>
    <row r="41" spans="1:7" ht="24.75" customHeight="1" x14ac:dyDescent="0.2">
      <c r="A41" s="258" t="s">
        <v>701</v>
      </c>
      <c r="B41" s="258"/>
      <c r="C41" s="258"/>
      <c r="D41" s="258"/>
      <c r="E41" s="258"/>
      <c r="F41" s="258"/>
      <c r="G41" s="258"/>
    </row>
    <row r="42" spans="1:7" ht="24.75" customHeight="1" x14ac:dyDescent="0.2">
      <c r="A42" s="20" t="s">
        <v>6</v>
      </c>
      <c r="B42" s="20" t="s">
        <v>2</v>
      </c>
      <c r="C42" s="20" t="s">
        <v>3</v>
      </c>
      <c r="D42" s="20" t="s">
        <v>4</v>
      </c>
      <c r="E42" s="20" t="s">
        <v>5</v>
      </c>
      <c r="F42" s="20" t="s">
        <v>676</v>
      </c>
      <c r="G42" s="20" t="s">
        <v>702</v>
      </c>
    </row>
    <row r="43" spans="1:7" ht="24.75" customHeight="1" x14ac:dyDescent="0.2">
      <c r="A43" s="1" t="s">
        <v>716</v>
      </c>
      <c r="B43" s="203"/>
      <c r="C43" s="203"/>
      <c r="D43" s="203"/>
      <c r="E43" s="203"/>
      <c r="F43" s="203"/>
      <c r="G43" s="204"/>
    </row>
    <row r="44" spans="1:7" ht="24.75" customHeight="1" x14ac:dyDescent="0.2">
      <c r="A44" s="1" t="s">
        <v>717</v>
      </c>
      <c r="B44" s="203"/>
      <c r="C44" s="203"/>
      <c r="D44" s="203"/>
      <c r="E44" s="203"/>
      <c r="F44" s="203"/>
      <c r="G44" s="204"/>
    </row>
    <row r="45" spans="1:7" ht="24.75" customHeight="1" x14ac:dyDescent="0.2">
      <c r="A45" s="1" t="s">
        <v>718</v>
      </c>
      <c r="B45" s="203"/>
      <c r="C45" s="203"/>
      <c r="D45" s="203"/>
      <c r="E45" s="203"/>
      <c r="F45" s="203"/>
      <c r="G45" s="204"/>
    </row>
    <row r="46" spans="1:7" ht="24.75" customHeight="1" x14ac:dyDescent="0.2">
      <c r="A46" s="1" t="s">
        <v>719</v>
      </c>
      <c r="B46" s="203"/>
      <c r="C46" s="203"/>
      <c r="D46" s="203"/>
      <c r="E46" s="203"/>
      <c r="F46" s="203"/>
      <c r="G46" s="204"/>
    </row>
    <row r="47" spans="1:7" ht="24.75" customHeight="1" x14ac:dyDescent="0.2">
      <c r="A47" s="1" t="s">
        <v>720</v>
      </c>
      <c r="B47" s="203"/>
      <c r="C47" s="203"/>
      <c r="D47" s="203"/>
      <c r="E47" s="203"/>
      <c r="F47" s="203"/>
      <c r="G47" s="204"/>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6">
    <mergeCell ref="A41:G41"/>
    <mergeCell ref="A3:G3"/>
    <mergeCell ref="A2:G2"/>
    <mergeCell ref="C11:G11"/>
    <mergeCell ref="A9:B9"/>
    <mergeCell ref="A10:B10"/>
    <mergeCell ref="A11:B11"/>
    <mergeCell ref="A5:B6"/>
    <mergeCell ref="A7:B7"/>
    <mergeCell ref="A8:B8"/>
    <mergeCell ref="A33:G33"/>
    <mergeCell ref="A13:G13"/>
    <mergeCell ref="A14:G14"/>
    <mergeCell ref="A23:G23"/>
    <mergeCell ref="A24:G24"/>
    <mergeCell ref="A32:G32"/>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0" fitToHeight="0" orientation="portrait" r:id="rId2"/>
  <headerFooter scaleWithDoc="0">
    <oddHeader>&amp;L
Annex 5 – Schedule of Line Loss Factors</oddHeader>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S28"/>
  <sheetViews>
    <sheetView zoomScale="85" zoomScaleNormal="85" zoomScaleSheetLayoutView="100" workbookViewId="0"/>
  </sheetViews>
  <sheetFormatPr defaultRowHeight="27.75" customHeight="1" x14ac:dyDescent="0.2"/>
  <cols>
    <col min="1" max="2" width="14.7109375" style="2" customWidth="1"/>
    <col min="3" max="3" width="8" style="2" customWidth="1"/>
    <col min="4" max="4" width="14.7109375" style="2" customWidth="1"/>
    <col min="5" max="5" width="14.7109375" style="3" customWidth="1"/>
    <col min="6" max="6" width="8" style="3" customWidth="1"/>
    <col min="7" max="7" width="14.7109375" style="2" customWidth="1"/>
    <col min="8" max="8" width="30.7109375" style="3" customWidth="1"/>
    <col min="9" max="10" width="14.7109375" style="3" customWidth="1"/>
    <col min="11" max="11" width="14.7109375" style="10" customWidth="1"/>
    <col min="12" max="13" width="14.7109375" style="4" customWidth="1"/>
    <col min="14" max="19" width="14.7109375" style="2" customWidth="1"/>
    <col min="20" max="16384" width="9.140625" style="2"/>
  </cols>
  <sheetData>
    <row r="1" spans="1:17" ht="63" customHeight="1" x14ac:dyDescent="0.2">
      <c r="A1" s="13" t="s">
        <v>16</v>
      </c>
      <c r="B1" s="13"/>
      <c r="C1" s="13"/>
      <c r="D1" s="262" t="s">
        <v>695</v>
      </c>
      <c r="E1" s="262"/>
      <c r="F1" s="262"/>
      <c r="G1" s="262"/>
      <c r="H1" s="262"/>
      <c r="I1" s="262"/>
      <c r="J1" s="262"/>
      <c r="K1" s="262"/>
      <c r="L1" s="262"/>
      <c r="M1" s="262"/>
      <c r="N1" s="262"/>
      <c r="O1" s="262"/>
      <c r="P1" s="262"/>
      <c r="Q1" s="262"/>
    </row>
    <row r="2" spans="1:17" ht="27.75" customHeight="1" x14ac:dyDescent="0.2">
      <c r="A2" s="236" t="s">
        <v>125</v>
      </c>
      <c r="B2" s="237"/>
      <c r="C2" s="237"/>
      <c r="D2" s="237"/>
      <c r="E2" s="237"/>
      <c r="F2" s="237"/>
      <c r="G2" s="237"/>
      <c r="H2" s="237"/>
      <c r="I2" s="237"/>
      <c r="J2" s="237"/>
      <c r="K2" s="237"/>
      <c r="L2" s="237"/>
      <c r="M2" s="237"/>
      <c r="N2" s="237"/>
      <c r="O2" s="237"/>
      <c r="P2" s="237"/>
      <c r="Q2" s="238"/>
    </row>
    <row r="3" spans="1:17" ht="17.25" customHeight="1" x14ac:dyDescent="0.2">
      <c r="A3" s="13"/>
      <c r="B3" s="13"/>
      <c r="C3" s="13"/>
      <c r="D3" s="13"/>
      <c r="G3" s="23"/>
    </row>
    <row r="4" spans="1:17" s="11" customFormat="1" ht="25.5" customHeight="1" x14ac:dyDescent="0.2">
      <c r="A4" s="236" t="str">
        <f>Overview!B4&amp; " - Effective from "&amp;Overview!D4&amp;" - "&amp;Overview!E4&amp;" new designated EHV charges"</f>
        <v>Aidien Limited - GSP_C - Effective from 1 April 2026 - Final new designated EHV charges</v>
      </c>
      <c r="B4" s="237"/>
      <c r="C4" s="237"/>
      <c r="D4" s="237"/>
      <c r="E4" s="237"/>
      <c r="F4" s="237"/>
      <c r="G4" s="237"/>
      <c r="H4" s="237"/>
      <c r="I4" s="237"/>
      <c r="J4" s="237"/>
      <c r="K4" s="237"/>
      <c r="L4" s="237"/>
      <c r="M4" s="237"/>
      <c r="N4" s="237"/>
      <c r="O4" s="237"/>
      <c r="P4" s="237"/>
      <c r="Q4" s="238"/>
    </row>
    <row r="5" spans="1:17" ht="69.75" customHeight="1" x14ac:dyDescent="0.2">
      <c r="A5" s="27" t="s">
        <v>128</v>
      </c>
      <c r="B5" s="27" t="s">
        <v>46</v>
      </c>
      <c r="C5" s="27" t="s">
        <v>705</v>
      </c>
      <c r="D5" s="27" t="s">
        <v>31</v>
      </c>
      <c r="E5" s="27" t="s">
        <v>47</v>
      </c>
      <c r="F5" s="27" t="s">
        <v>705</v>
      </c>
      <c r="G5" s="27" t="s">
        <v>32</v>
      </c>
      <c r="H5" s="75" t="s">
        <v>26</v>
      </c>
      <c r="I5" s="57" t="s">
        <v>578</v>
      </c>
      <c r="J5" s="75" t="str">
        <f>'Annex 2 Designated EHV charges'!I10</f>
        <v>Import
Super Red
unit charge
(p/kWh)</v>
      </c>
      <c r="K5" s="75" t="str">
        <f>'Annex 2 Designated EHV charges'!J10</f>
        <v>Import
fixed charge
(p/day)</v>
      </c>
      <c r="L5" s="75" t="str">
        <f>'Annex 2 Designated EHV charges'!K10</f>
        <v>Import
capacity charge
(p/kVA/day)</v>
      </c>
      <c r="M5" s="75" t="str">
        <f>'Annex 2 Designated EHV charges'!L10</f>
        <v>Import
exceeded capacity charge
(p/kVA/day)</v>
      </c>
      <c r="N5" s="75" t="str">
        <f>'Annex 2 Designated EHV charges'!M10</f>
        <v>Export
Super Red
unit charge
(p/kWh)</v>
      </c>
      <c r="O5" s="75" t="str">
        <f>'Annex 2 Designated EHV charges'!N10</f>
        <v>Export
fixed charge
(p/day)</v>
      </c>
      <c r="P5" s="75" t="str">
        <f>'Annex 2 Designated EHV charges'!O10</f>
        <v>Export
capacity charge
(p/kVA/day)</v>
      </c>
      <c r="Q5" s="75" t="str">
        <f>'Annex 2 Designated EHV charges'!P10</f>
        <v>Export
exceeded capacity charge
(p/kVA/day)</v>
      </c>
    </row>
    <row r="6" spans="1:17" ht="23.25" customHeight="1" x14ac:dyDescent="0.2">
      <c r="A6" s="48"/>
      <c r="B6" s="48"/>
      <c r="C6" s="96"/>
      <c r="D6" s="59"/>
      <c r="E6" s="49"/>
      <c r="F6" s="96"/>
      <c r="G6" s="59"/>
      <c r="H6" s="60"/>
      <c r="I6" s="50"/>
      <c r="J6" s="64"/>
      <c r="K6" s="65"/>
      <c r="L6" s="65"/>
      <c r="M6" s="65"/>
      <c r="N6" s="38"/>
      <c r="O6" s="39"/>
      <c r="P6" s="39"/>
      <c r="Q6" s="39"/>
    </row>
    <row r="7" spans="1:17" ht="23.25" customHeight="1" x14ac:dyDescent="0.2">
      <c r="A7" s="48"/>
      <c r="B7" s="48"/>
      <c r="C7" s="48"/>
      <c r="D7" s="48"/>
      <c r="E7" s="49"/>
      <c r="F7" s="49"/>
      <c r="G7" s="49"/>
      <c r="H7" s="50"/>
      <c r="I7" s="50"/>
      <c r="J7" s="29"/>
      <c r="K7" s="30"/>
      <c r="L7" s="30"/>
      <c r="M7" s="30"/>
      <c r="N7" s="38"/>
      <c r="O7" s="39"/>
      <c r="P7" s="39"/>
      <c r="Q7" s="39"/>
    </row>
    <row r="8" spans="1:17" ht="23.25" customHeight="1" x14ac:dyDescent="0.2">
      <c r="A8" s="48"/>
      <c r="B8" s="48"/>
      <c r="C8" s="48"/>
      <c r="D8" s="48"/>
      <c r="E8" s="49"/>
      <c r="F8" s="49"/>
      <c r="G8" s="49"/>
      <c r="H8" s="50"/>
      <c r="I8" s="50"/>
      <c r="J8" s="29"/>
      <c r="K8" s="30"/>
      <c r="L8" s="30"/>
      <c r="M8" s="30"/>
      <c r="N8" s="38"/>
      <c r="O8" s="39"/>
      <c r="P8" s="39"/>
      <c r="Q8" s="39"/>
    </row>
    <row r="9" spans="1:17" ht="23.25" customHeight="1" x14ac:dyDescent="0.2">
      <c r="A9" s="48"/>
      <c r="B9" s="48"/>
      <c r="C9" s="48"/>
      <c r="D9" s="48"/>
      <c r="E9" s="49"/>
      <c r="F9" s="49"/>
      <c r="G9" s="49"/>
      <c r="H9" s="50"/>
      <c r="I9" s="50"/>
      <c r="J9" s="29"/>
      <c r="K9" s="30"/>
      <c r="L9" s="30"/>
      <c r="M9" s="30"/>
      <c r="N9" s="38"/>
      <c r="O9" s="39"/>
      <c r="P9" s="39"/>
      <c r="Q9" s="39"/>
    </row>
    <row r="10" spans="1:17" ht="23.25" customHeight="1" x14ac:dyDescent="0.2">
      <c r="A10" s="48"/>
      <c r="B10" s="48"/>
      <c r="C10" s="48"/>
      <c r="D10" s="48"/>
      <c r="E10" s="49"/>
      <c r="F10" s="49"/>
      <c r="G10" s="49"/>
      <c r="H10" s="50"/>
      <c r="I10" s="50"/>
      <c r="J10" s="29"/>
      <c r="K10" s="30"/>
      <c r="L10" s="30"/>
      <c r="M10" s="30"/>
      <c r="N10" s="38"/>
      <c r="O10" s="39"/>
      <c r="P10" s="39"/>
      <c r="Q10" s="39"/>
    </row>
    <row r="11" spans="1:17" ht="23.25" customHeight="1" x14ac:dyDescent="0.2">
      <c r="A11" s="48"/>
      <c r="B11" s="48"/>
      <c r="C11" s="48"/>
      <c r="D11" s="48"/>
      <c r="E11" s="49"/>
      <c r="F11" s="49"/>
      <c r="G11" s="49"/>
      <c r="H11" s="50"/>
      <c r="I11" s="50"/>
      <c r="J11" s="29"/>
      <c r="K11" s="30"/>
      <c r="L11" s="30"/>
      <c r="M11" s="30"/>
      <c r="N11" s="38"/>
      <c r="O11" s="39"/>
      <c r="P11" s="39"/>
      <c r="Q11" s="39"/>
    </row>
    <row r="12" spans="1:17" ht="23.25" customHeight="1" x14ac:dyDescent="0.2">
      <c r="A12" s="48"/>
      <c r="B12" s="48"/>
      <c r="C12" s="48"/>
      <c r="D12" s="48"/>
      <c r="E12" s="49"/>
      <c r="F12" s="49"/>
      <c r="G12" s="49"/>
      <c r="H12" s="50"/>
      <c r="I12" s="50"/>
      <c r="J12" s="29"/>
      <c r="K12" s="30"/>
      <c r="L12" s="30"/>
      <c r="M12" s="30"/>
      <c r="N12" s="38"/>
      <c r="O12" s="39"/>
      <c r="P12" s="39"/>
      <c r="Q12" s="39"/>
    </row>
    <row r="13" spans="1:17" ht="23.25" customHeight="1" x14ac:dyDescent="0.2">
      <c r="A13" s="48"/>
      <c r="B13" s="48"/>
      <c r="C13" s="48"/>
      <c r="D13" s="48"/>
      <c r="E13" s="49"/>
      <c r="F13" s="49"/>
      <c r="G13" s="49"/>
      <c r="H13" s="50"/>
      <c r="I13" s="50"/>
      <c r="J13" s="29"/>
      <c r="K13" s="30"/>
      <c r="L13" s="30"/>
      <c r="M13" s="30"/>
      <c r="N13" s="38"/>
      <c r="O13" s="39"/>
      <c r="P13" s="39"/>
      <c r="Q13" s="39"/>
    </row>
    <row r="14" spans="1:17" ht="23.25" customHeight="1" x14ac:dyDescent="0.2">
      <c r="A14" s="48"/>
      <c r="B14" s="48"/>
      <c r="C14" s="48"/>
      <c r="D14" s="48"/>
      <c r="E14" s="49"/>
      <c r="F14" s="49"/>
      <c r="G14" s="49"/>
      <c r="H14" s="50"/>
      <c r="I14" s="50"/>
      <c r="J14" s="29"/>
      <c r="K14" s="30"/>
      <c r="L14" s="30"/>
      <c r="M14" s="30"/>
      <c r="N14" s="38"/>
      <c r="O14" s="39"/>
      <c r="P14" s="39"/>
      <c r="Q14" s="39"/>
    </row>
    <row r="15" spans="1:17" ht="23.25" customHeight="1" x14ac:dyDescent="0.2">
      <c r="A15" s="48"/>
      <c r="B15" s="48"/>
      <c r="C15" s="48"/>
      <c r="D15" s="48"/>
      <c r="E15" s="49"/>
      <c r="F15" s="49"/>
      <c r="G15" s="49"/>
      <c r="H15" s="50"/>
      <c r="I15" s="50"/>
      <c r="J15" s="29"/>
      <c r="K15" s="30"/>
      <c r="L15" s="30"/>
      <c r="M15" s="30"/>
      <c r="N15" s="38"/>
      <c r="O15" s="39"/>
      <c r="P15" s="39"/>
      <c r="Q15" s="39"/>
    </row>
    <row r="17" spans="1:19" ht="27.75" customHeight="1" x14ac:dyDescent="0.2">
      <c r="A17" s="236" t="str">
        <f>Overview!B4&amp; " - Effective from "&amp;Overview!D4&amp;" - "&amp;Overview!E4&amp;" new designated EHV line loss factors"</f>
        <v>Aidien Limited - GSP_C - Effective from 1 April 2026 - Final new designated EHV line loss factors</v>
      </c>
      <c r="B17" s="237"/>
      <c r="C17" s="237"/>
      <c r="D17" s="237"/>
      <c r="E17" s="237"/>
      <c r="F17" s="237"/>
      <c r="G17" s="237"/>
      <c r="H17" s="237"/>
      <c r="I17" s="237"/>
      <c r="J17" s="237"/>
      <c r="K17" s="237"/>
      <c r="L17" s="237"/>
      <c r="M17" s="237"/>
      <c r="N17" s="237"/>
      <c r="O17" s="237"/>
      <c r="P17" s="237"/>
      <c r="Q17" s="237"/>
      <c r="R17" s="237"/>
      <c r="S17" s="238"/>
    </row>
    <row r="18" spans="1:19" ht="62.25" customHeight="1" x14ac:dyDescent="0.2">
      <c r="A18" s="27" t="s">
        <v>128</v>
      </c>
      <c r="B18" s="27" t="s">
        <v>46</v>
      </c>
      <c r="C18" s="27" t="s">
        <v>705</v>
      </c>
      <c r="D18" s="27" t="s">
        <v>31</v>
      </c>
      <c r="E18" s="27" t="s">
        <v>47</v>
      </c>
      <c r="F18" s="27" t="s">
        <v>705</v>
      </c>
      <c r="G18" s="27" t="s">
        <v>32</v>
      </c>
      <c r="H18" s="75" t="s">
        <v>26</v>
      </c>
      <c r="I18" s="57" t="s">
        <v>578</v>
      </c>
      <c r="J18" s="33" t="s">
        <v>101</v>
      </c>
      <c r="K18" s="33" t="s">
        <v>100</v>
      </c>
      <c r="L18" s="33" t="s">
        <v>102</v>
      </c>
      <c r="M18" s="33" t="s">
        <v>103</v>
      </c>
      <c r="N18" s="33" t="s">
        <v>691</v>
      </c>
      <c r="O18" s="35" t="s">
        <v>104</v>
      </c>
      <c r="P18" s="35" t="s">
        <v>105</v>
      </c>
      <c r="Q18" s="35" t="s">
        <v>106</v>
      </c>
      <c r="R18" s="35" t="s">
        <v>107</v>
      </c>
      <c r="S18" s="35" t="s">
        <v>692</v>
      </c>
    </row>
    <row r="19" spans="1:19" ht="21.75" customHeight="1" x14ac:dyDescent="0.2">
      <c r="A19" s="48"/>
      <c r="B19" s="48"/>
      <c r="C19" s="48"/>
      <c r="D19" s="48"/>
      <c r="E19" s="49"/>
      <c r="F19" s="36"/>
      <c r="G19" s="36"/>
      <c r="H19" s="37"/>
      <c r="I19" s="37"/>
      <c r="J19" s="40"/>
      <c r="K19" s="40"/>
      <c r="L19" s="31"/>
      <c r="M19" s="32"/>
      <c r="N19" s="32"/>
      <c r="O19" s="34"/>
      <c r="P19" s="34"/>
      <c r="Q19" s="34"/>
      <c r="R19" s="34"/>
      <c r="S19" s="34"/>
    </row>
    <row r="20" spans="1:19" ht="21.75" customHeight="1" x14ac:dyDescent="0.2">
      <c r="A20" s="48"/>
      <c r="B20" s="48"/>
      <c r="C20" s="48"/>
      <c r="D20" s="48"/>
      <c r="E20" s="49"/>
      <c r="F20" s="36"/>
      <c r="G20" s="36"/>
      <c r="H20" s="37"/>
      <c r="I20" s="37"/>
      <c r="J20" s="40"/>
      <c r="K20" s="40"/>
      <c r="L20" s="31"/>
      <c r="M20" s="32"/>
      <c r="N20" s="32"/>
      <c r="O20" s="34"/>
      <c r="P20" s="34"/>
      <c r="Q20" s="34"/>
      <c r="R20" s="34"/>
      <c r="S20" s="34"/>
    </row>
    <row r="21" spans="1:19" ht="21.75" customHeight="1" x14ac:dyDescent="0.2">
      <c r="A21" s="48"/>
      <c r="B21" s="48"/>
      <c r="C21" s="48"/>
      <c r="D21" s="48"/>
      <c r="E21" s="49"/>
      <c r="F21" s="36"/>
      <c r="G21" s="36"/>
      <c r="H21" s="37"/>
      <c r="I21" s="37"/>
      <c r="J21" s="40"/>
      <c r="K21" s="40"/>
      <c r="L21" s="31"/>
      <c r="M21" s="32"/>
      <c r="N21" s="32"/>
      <c r="O21" s="34"/>
      <c r="P21" s="34"/>
      <c r="Q21" s="34"/>
      <c r="R21" s="34"/>
      <c r="S21" s="34"/>
    </row>
    <row r="22" spans="1:19" ht="21.75" customHeight="1" x14ac:dyDescent="0.2">
      <c r="A22" s="48"/>
      <c r="B22" s="48"/>
      <c r="C22" s="48"/>
      <c r="D22" s="48"/>
      <c r="E22" s="49"/>
      <c r="F22" s="36"/>
      <c r="G22" s="36"/>
      <c r="H22" s="37"/>
      <c r="I22" s="37"/>
      <c r="J22" s="40"/>
      <c r="K22" s="40"/>
      <c r="L22" s="31"/>
      <c r="M22" s="32"/>
      <c r="N22" s="32"/>
      <c r="O22" s="34"/>
      <c r="P22" s="34"/>
      <c r="Q22" s="34"/>
      <c r="R22" s="34"/>
      <c r="S22" s="34"/>
    </row>
    <row r="23" spans="1:19" ht="21.75" customHeight="1" x14ac:dyDescent="0.2">
      <c r="A23" s="48"/>
      <c r="B23" s="48"/>
      <c r="C23" s="48"/>
      <c r="D23" s="48"/>
      <c r="E23" s="49"/>
      <c r="F23" s="36"/>
      <c r="G23" s="36"/>
      <c r="H23" s="37"/>
      <c r="I23" s="37"/>
      <c r="J23" s="40"/>
      <c r="K23" s="40"/>
      <c r="L23" s="31"/>
      <c r="M23" s="32"/>
      <c r="N23" s="32"/>
      <c r="O23" s="34"/>
      <c r="P23" s="34"/>
      <c r="Q23" s="34"/>
      <c r="R23" s="34"/>
      <c r="S23" s="34"/>
    </row>
    <row r="24" spans="1:19" ht="21.75" customHeight="1" x14ac:dyDescent="0.2">
      <c r="A24" s="48"/>
      <c r="B24" s="48"/>
      <c r="C24" s="48"/>
      <c r="D24" s="48"/>
      <c r="E24" s="49"/>
      <c r="F24" s="36"/>
      <c r="G24" s="36"/>
      <c r="H24" s="37"/>
      <c r="I24" s="37"/>
      <c r="J24" s="40"/>
      <c r="K24" s="40"/>
      <c r="L24" s="31"/>
      <c r="M24" s="32"/>
      <c r="N24" s="32"/>
      <c r="O24" s="34"/>
      <c r="P24" s="34"/>
      <c r="Q24" s="34"/>
      <c r="R24" s="34"/>
      <c r="S24" s="34"/>
    </row>
    <row r="25" spans="1:19" ht="21.75" customHeight="1" x14ac:dyDescent="0.2">
      <c r="A25" s="48"/>
      <c r="B25" s="48"/>
      <c r="C25" s="48"/>
      <c r="D25" s="48"/>
      <c r="E25" s="49"/>
      <c r="F25" s="36"/>
      <c r="G25" s="36"/>
      <c r="H25" s="37"/>
      <c r="I25" s="37"/>
      <c r="J25" s="40"/>
      <c r="K25" s="40"/>
      <c r="L25" s="31"/>
      <c r="M25" s="32"/>
      <c r="N25" s="32"/>
      <c r="O25" s="34"/>
      <c r="P25" s="34"/>
      <c r="Q25" s="34"/>
      <c r="R25" s="34"/>
      <c r="S25" s="34"/>
    </row>
    <row r="26" spans="1:19" ht="21.75" customHeight="1" x14ac:dyDescent="0.2">
      <c r="A26" s="48"/>
      <c r="B26" s="48"/>
      <c r="C26" s="48"/>
      <c r="D26" s="48"/>
      <c r="E26" s="49"/>
      <c r="F26" s="36"/>
      <c r="G26" s="36"/>
      <c r="H26" s="37"/>
      <c r="I26" s="37"/>
      <c r="J26" s="40"/>
      <c r="K26" s="40"/>
      <c r="L26" s="31"/>
      <c r="M26" s="32"/>
      <c r="N26" s="32"/>
      <c r="O26" s="34"/>
      <c r="P26" s="34"/>
      <c r="Q26" s="34"/>
      <c r="R26" s="34"/>
      <c r="S26" s="34"/>
    </row>
    <row r="27" spans="1:19" ht="21.75" customHeight="1" x14ac:dyDescent="0.2">
      <c r="A27" s="48"/>
      <c r="B27" s="48"/>
      <c r="C27" s="48"/>
      <c r="D27" s="48"/>
      <c r="E27" s="49"/>
      <c r="F27" s="36"/>
      <c r="G27" s="36"/>
      <c r="H27" s="37"/>
      <c r="I27" s="37"/>
      <c r="J27" s="40"/>
      <c r="K27" s="40"/>
      <c r="L27" s="31"/>
      <c r="M27" s="32"/>
      <c r="N27" s="32"/>
      <c r="O27" s="34"/>
      <c r="P27" s="34"/>
      <c r="Q27" s="34"/>
      <c r="R27" s="34"/>
      <c r="S27" s="34"/>
    </row>
    <row r="28" spans="1:19" ht="21.75" customHeight="1" x14ac:dyDescent="0.2">
      <c r="A28" s="48"/>
      <c r="B28" s="48"/>
      <c r="C28" s="48"/>
      <c r="D28" s="48"/>
      <c r="E28" s="49"/>
      <c r="F28" s="36"/>
      <c r="G28" s="36"/>
      <c r="H28" s="37"/>
      <c r="I28" s="37"/>
      <c r="J28" s="40"/>
      <c r="K28" s="40"/>
      <c r="L28" s="31"/>
      <c r="M28" s="32"/>
      <c r="N28" s="32"/>
      <c r="O28" s="34"/>
      <c r="P28" s="34"/>
      <c r="Q28" s="34"/>
      <c r="R28" s="34"/>
      <c r="S28" s="34"/>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A4:Q4"/>
    <mergeCell ref="A2:Q2"/>
    <mergeCell ref="A17:S17"/>
    <mergeCell ref="D1:Q1"/>
  </mergeCells>
  <phoneticPr fontId="35"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50" fitToHeight="0" orientation="landscape" r:id="rId2"/>
  <headerFooter scaleWithDoc="0">
    <oddHeader>&amp;L
Annex 6 - New Designated EHV Properties. Addendum to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6 - New Designated EHV Properties. Addendum to Schedule of Charges for use of the Distribution System by Designated EHV Properties (including LDNOs with Designated EHV Properties/end-users)</firstHeader>
    <firstFooter>&amp;L&amp;8Note: The DNO reserves the right to apply the listed charges to any other MPANs/MSIDs associated with the site. This includes reallocating charges to a traded MPAN at the same site where another MPAN has been disconnected or de-energised.&amp;R&amp;P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RowHeight="27.75" customHeight="1" x14ac:dyDescent="0.2"/>
  <cols>
    <col min="1" max="1" width="63.42578125" style="2" customWidth="1"/>
    <col min="2" max="2" width="17.5703125" style="3" customWidth="1"/>
    <col min="3" max="3" width="8.140625" style="2" customWidth="1"/>
    <col min="4" max="5" width="17.5703125" style="3" customWidth="1"/>
    <col min="6" max="16384" width="9.140625" style="2"/>
  </cols>
  <sheetData>
    <row r="1" spans="1:5" ht="27.75" customHeight="1" x14ac:dyDescent="0.2">
      <c r="A1" s="13" t="s">
        <v>16</v>
      </c>
      <c r="B1" s="263"/>
      <c r="C1" s="263"/>
      <c r="D1" s="175"/>
      <c r="E1" s="175"/>
    </row>
    <row r="2" spans="1:5" ht="35.1" customHeight="1" x14ac:dyDescent="0.2">
      <c r="A2" s="236" t="str">
        <f>Overview!B4&amp; " - Effective from "&amp;Overview!D4&amp;" - "&amp;Overview!E4&amp;" Supplier of Last Resort and Eligible Bad Debt Pass-Through Costs"</f>
        <v>Aidien Limited - GSP_C - Effective from 1 April 2026 - Final Supplier of Last Resort and Eligible Bad Debt Pass-Through Costs</v>
      </c>
      <c r="B2" s="237"/>
      <c r="C2" s="237"/>
      <c r="D2" s="237"/>
      <c r="E2" s="238"/>
    </row>
    <row r="3" spans="1:5" s="78" customFormat="1" ht="14.25" customHeight="1" x14ac:dyDescent="0.2">
      <c r="A3" s="84"/>
      <c r="B3" s="84"/>
      <c r="C3" s="84"/>
      <c r="D3" s="84"/>
      <c r="E3" s="84"/>
    </row>
    <row r="4" spans="1:5" ht="78.75" customHeight="1" x14ac:dyDescent="0.2">
      <c r="A4" s="27" t="s">
        <v>117</v>
      </c>
      <c r="B4" s="14" t="s">
        <v>708</v>
      </c>
      <c r="C4" s="14" t="s">
        <v>20</v>
      </c>
      <c r="D4" s="14" t="s">
        <v>446</v>
      </c>
      <c r="E4" s="14" t="s">
        <v>693</v>
      </c>
    </row>
    <row r="5" spans="1:5" ht="32.25" customHeight="1" x14ac:dyDescent="0.2">
      <c r="A5" s="16" t="s">
        <v>632</v>
      </c>
      <c r="B5" s="198" t="str">
        <f>IFERROR(INDEX('Annex 1 LV, HV and UMS charges'!$B$13:$B$44,MATCH($A5,'Annex 1 LV, HV and UMS charges'!$A$13:$A$44,0)),IF(INDEX('Annex 4 LDNO charges'!$B$12:$B$202,MATCH($A5,'Annex 4 LDNO charges'!$A$12:$A$202,0))=0,"",INDEX('Annex 4 LDNO charges'!$B$12:$B$202,MATCH($A5,'Annex 4 LDNO charges'!$A$12:$A$202,0))))</f>
        <v>C01,C02,C03</v>
      </c>
      <c r="C5" s="199" t="str">
        <f>IFERROR(INDEX('Annex 1 LV, HV and UMS charges'!$C$13:$C$44,MATCH($A5,'Annex 1 LV, HV and UMS charges'!$A$13:$A$44,0)),INDEX('Annex 4 LDNO charges'!$C$12:$C$202,MATCH($A5,'Annex 4 LDNO charges'!$A$12:$A$202,0)))</f>
        <v>0, 1, 2</v>
      </c>
      <c r="D5" s="206">
        <v>0</v>
      </c>
      <c r="E5" s="206">
        <v>0</v>
      </c>
    </row>
    <row r="6" spans="1:5" ht="27" customHeight="1" x14ac:dyDescent="0.2">
      <c r="A6" s="16" t="s">
        <v>579</v>
      </c>
      <c r="B6" s="198" t="str">
        <f>IFERROR(INDEX('Annex 1 LV, HV and UMS charges'!$B$13:$B$44,MATCH($A6,'Annex 1 LV, HV and UMS charges'!$A$13:$A$44,0)),IF(INDEX('Annex 4 LDNO charges'!$B$12:$B$202,MATCH($A6,'Annex 4 LDNO charges'!$A$12:$A$202,0))=0,"",INDEX('Annex 4 LDNO charges'!$B$12:$B$202,MATCH($A6,'Annex 4 LDNO charges'!$A$12:$A$202,0))))</f>
        <v>C07,C08,C09</v>
      </c>
      <c r="C6" s="199" t="str">
        <f>IFERROR(INDEX('Annex 1 LV, HV and UMS charges'!$C$13:$C$44,MATCH($A6,'Annex 1 LV, HV and UMS charges'!$A$13:$A$44,0)),INDEX('Annex 4 LDNO charges'!$C$12:$C$202,MATCH($A6,'Annex 4 LDNO charges'!$A$12:$A$202,0)))</f>
        <v>0, 3, 4, 5-8</v>
      </c>
      <c r="D6" s="183"/>
      <c r="E6" s="206">
        <v>0</v>
      </c>
    </row>
    <row r="7" spans="1:5" ht="27" customHeight="1" x14ac:dyDescent="0.2">
      <c r="A7" s="16" t="s">
        <v>580</v>
      </c>
      <c r="B7" s="198" t="str">
        <f>IFERROR(INDEX('Annex 1 LV, HV and UMS charges'!$B$13:$B$44,MATCH($A7,'Annex 1 LV, HV and UMS charges'!$A$13:$A$44,0)),IF(INDEX('Annex 4 LDNO charges'!$B$12:$B$202,MATCH($A7,'Annex 4 LDNO charges'!$A$12:$A$202,0))=0,"",INDEX('Annex 4 LDNO charges'!$B$12:$B$202,MATCH($A7,'Annex 4 LDNO charges'!$A$12:$A$202,0))))</f>
        <v>C10,C11,C12</v>
      </c>
      <c r="C7" s="199" t="str">
        <f>IFERROR(INDEX('Annex 1 LV, HV and UMS charges'!$C$13:$C$44,MATCH($A7,'Annex 1 LV, HV and UMS charges'!$A$13:$A$44,0)),INDEX('Annex 4 LDNO charges'!$C$12:$C$202,MATCH($A7,'Annex 4 LDNO charges'!$A$12:$A$202,0)))</f>
        <v>0, 3, 4, 5-8</v>
      </c>
      <c r="D7" s="183"/>
      <c r="E7" s="206">
        <v>0</v>
      </c>
    </row>
    <row r="8" spans="1:5" ht="27" customHeight="1" x14ac:dyDescent="0.2">
      <c r="A8" s="16" t="s">
        <v>581</v>
      </c>
      <c r="B8" s="198" t="str">
        <f>IFERROR(INDEX('Annex 1 LV, HV and UMS charges'!$B$13:$B$44,MATCH($A8,'Annex 1 LV, HV and UMS charges'!$A$13:$A$44,0)),IF(INDEX('Annex 4 LDNO charges'!$B$12:$B$202,MATCH($A8,'Annex 4 LDNO charges'!$A$12:$A$202,0))=0,"",INDEX('Annex 4 LDNO charges'!$B$12:$B$202,MATCH($A8,'Annex 4 LDNO charges'!$A$12:$A$202,0))))</f>
        <v>C13,C14,C15</v>
      </c>
      <c r="C8" s="199" t="str">
        <f>IFERROR(INDEX('Annex 1 LV, HV and UMS charges'!$C$13:$C$44,MATCH($A8,'Annex 1 LV, HV and UMS charges'!$A$13:$A$44,0)),INDEX('Annex 4 LDNO charges'!$C$12:$C$202,MATCH($A8,'Annex 4 LDNO charges'!$A$12:$A$202,0)))</f>
        <v>0, 3, 4, 5-8</v>
      </c>
      <c r="D8" s="183"/>
      <c r="E8" s="206">
        <v>0</v>
      </c>
    </row>
    <row r="9" spans="1:5" ht="27" customHeight="1" x14ac:dyDescent="0.2">
      <c r="A9" s="16" t="s">
        <v>582</v>
      </c>
      <c r="B9" s="198" t="str">
        <f>IFERROR(INDEX('Annex 1 LV, HV and UMS charges'!$B$13:$B$44,MATCH($A9,'Annex 1 LV, HV and UMS charges'!$A$13:$A$44,0)),IF(INDEX('Annex 4 LDNO charges'!$B$12:$B$202,MATCH($A9,'Annex 4 LDNO charges'!$A$12:$A$202,0))=0,"",INDEX('Annex 4 LDNO charges'!$B$12:$B$202,MATCH($A9,'Annex 4 LDNO charges'!$A$12:$A$202,0))))</f>
        <v>C16,C17,C18</v>
      </c>
      <c r="C9" s="199" t="str">
        <f>IFERROR(INDEX('Annex 1 LV, HV and UMS charges'!$C$13:$C$44,MATCH($A9,'Annex 1 LV, HV and UMS charges'!$A$13:$A$44,0)),INDEX('Annex 4 LDNO charges'!$C$12:$C$202,MATCH($A9,'Annex 4 LDNO charges'!$A$12:$A$202,0)))</f>
        <v>0, 3, 4, 5-8</v>
      </c>
      <c r="D9" s="183"/>
      <c r="E9" s="206">
        <v>0</v>
      </c>
    </row>
    <row r="10" spans="1:5" ht="27" customHeight="1" x14ac:dyDescent="0.2">
      <c r="A10" s="16" t="s">
        <v>583</v>
      </c>
      <c r="B10" s="198" t="str">
        <f>IFERROR(INDEX('Annex 1 LV, HV and UMS charges'!$B$13:$B$44,MATCH($A10,'Annex 1 LV, HV and UMS charges'!$A$13:$A$44,0)),IF(INDEX('Annex 4 LDNO charges'!$B$12:$B$202,MATCH($A10,'Annex 4 LDNO charges'!$A$12:$A$202,0))=0,"",INDEX('Annex 4 LDNO charges'!$B$12:$B$202,MATCH($A10,'Annex 4 LDNO charges'!$A$12:$A$202,0))))</f>
        <v>C19,C20,C21</v>
      </c>
      <c r="C10" s="199" t="str">
        <f>IFERROR(INDEX('Annex 1 LV, HV and UMS charges'!$C$13:$C$44,MATCH($A10,'Annex 1 LV, HV and UMS charges'!$A$13:$A$44,0)),INDEX('Annex 4 LDNO charges'!$C$12:$C$202,MATCH($A10,'Annex 4 LDNO charges'!$A$12:$A$202,0)))</f>
        <v>0, 3, 4, 5-8</v>
      </c>
      <c r="D10" s="183"/>
      <c r="E10" s="206">
        <v>0</v>
      </c>
    </row>
    <row r="11" spans="1:5" ht="27" customHeight="1" x14ac:dyDescent="0.2">
      <c r="A11" s="167" t="s">
        <v>450</v>
      </c>
      <c r="B11" s="198" t="str">
        <f>IFERROR(INDEX('Annex 1 LV, HV and UMS charges'!$B$13:$B$44,MATCH($A11,'Annex 1 LV, HV and UMS charges'!$A$13:$A$44,0)),IF(INDEX('Annex 4 LDNO charges'!$B$12:$B$202,MATCH($A11,'Annex 4 LDNO charges'!$A$12:$A$202,0))=0,"",INDEX('Annex 4 LDNO charges'!$B$12:$B$202,MATCH($A11,'Annex 4 LDNO charges'!$A$12:$A$202,0))))</f>
        <v>C25,C26,C27</v>
      </c>
      <c r="C11" s="199">
        <f>IFERROR(INDEX('Annex 1 LV, HV and UMS charges'!$C$13:$C$44,MATCH($A11,'Annex 1 LV, HV and UMS charges'!$A$13:$A$44,0)),INDEX('Annex 4 LDNO charges'!$C$12:$C$202,MATCH($A11,'Annex 4 LDNO charges'!$A$12:$A$202,0)))</f>
        <v>0</v>
      </c>
      <c r="D11" s="183"/>
      <c r="E11" s="206">
        <v>0</v>
      </c>
    </row>
    <row r="12" spans="1:5" ht="27" customHeight="1" x14ac:dyDescent="0.2">
      <c r="A12" s="167" t="s">
        <v>451</v>
      </c>
      <c r="B12" s="198" t="str">
        <f>IFERROR(INDEX('Annex 1 LV, HV and UMS charges'!$B$13:$B$44,MATCH($A12,'Annex 1 LV, HV and UMS charges'!$A$13:$A$44,0)),IF(INDEX('Annex 4 LDNO charges'!$B$12:$B$202,MATCH($A12,'Annex 4 LDNO charges'!$A$12:$A$202,0))=0,"",INDEX('Annex 4 LDNO charges'!$B$12:$B$202,MATCH($A12,'Annex 4 LDNO charges'!$A$12:$A$202,0))))</f>
        <v>C28,C29,C30</v>
      </c>
      <c r="C12" s="199">
        <f>IFERROR(INDEX('Annex 1 LV, HV and UMS charges'!$C$13:$C$44,MATCH($A12,'Annex 1 LV, HV and UMS charges'!$A$13:$A$44,0)),INDEX('Annex 4 LDNO charges'!$C$12:$C$202,MATCH($A12,'Annex 4 LDNO charges'!$A$12:$A$202,0)))</f>
        <v>0</v>
      </c>
      <c r="D12" s="183"/>
      <c r="E12" s="206">
        <v>0</v>
      </c>
    </row>
    <row r="13" spans="1:5" ht="27" customHeight="1" x14ac:dyDescent="0.2">
      <c r="A13" s="167" t="s">
        <v>452</v>
      </c>
      <c r="B13" s="198" t="str">
        <f>IFERROR(INDEX('Annex 1 LV, HV and UMS charges'!$B$13:$B$44,MATCH($A13,'Annex 1 LV, HV and UMS charges'!$A$13:$A$44,0)),IF(INDEX('Annex 4 LDNO charges'!$B$12:$B$202,MATCH($A13,'Annex 4 LDNO charges'!$A$12:$A$202,0))=0,"",INDEX('Annex 4 LDNO charges'!$B$12:$B$202,MATCH($A13,'Annex 4 LDNO charges'!$A$12:$A$202,0))))</f>
        <v>C31,C32,C33</v>
      </c>
      <c r="C13" s="199">
        <f>IFERROR(INDEX('Annex 1 LV, HV and UMS charges'!$C$13:$C$44,MATCH($A13,'Annex 1 LV, HV and UMS charges'!$A$13:$A$44,0)),INDEX('Annex 4 LDNO charges'!$C$12:$C$202,MATCH($A13,'Annex 4 LDNO charges'!$A$12:$A$202,0)))</f>
        <v>0</v>
      </c>
      <c r="D13" s="183"/>
      <c r="E13" s="206">
        <v>0</v>
      </c>
    </row>
    <row r="14" spans="1:5" ht="27.75" customHeight="1" x14ac:dyDescent="0.2">
      <c r="A14" s="167" t="s">
        <v>453</v>
      </c>
      <c r="B14" s="198" t="str">
        <f>IFERROR(INDEX('Annex 1 LV, HV and UMS charges'!$B$13:$B$44,MATCH($A14,'Annex 1 LV, HV and UMS charges'!$A$13:$A$44,0)),IF(INDEX('Annex 4 LDNO charges'!$B$12:$B$202,MATCH($A14,'Annex 4 LDNO charges'!$A$12:$A$202,0))=0,"",INDEX('Annex 4 LDNO charges'!$B$12:$B$202,MATCH($A14,'Annex 4 LDNO charges'!$A$12:$A$202,0))))</f>
        <v>C34,C35,C36</v>
      </c>
      <c r="C14" s="199">
        <f>IFERROR(INDEX('Annex 1 LV, HV and UMS charges'!$C$13:$C$44,MATCH($A14,'Annex 1 LV, HV and UMS charges'!$A$13:$A$44,0)),INDEX('Annex 4 LDNO charges'!$C$12:$C$202,MATCH($A14,'Annex 4 LDNO charges'!$A$12:$A$202,0)))</f>
        <v>0</v>
      </c>
      <c r="D14" s="183"/>
      <c r="E14" s="206">
        <v>0</v>
      </c>
    </row>
    <row r="15" spans="1:5" ht="27.75" customHeight="1" x14ac:dyDescent="0.2">
      <c r="A15" s="171" t="s">
        <v>454</v>
      </c>
      <c r="B15" s="198" t="str">
        <f>IFERROR(INDEX('Annex 1 LV, HV and UMS charges'!$B$13:$B$44,MATCH($A15,'Annex 1 LV, HV and UMS charges'!$A$13:$A$44,0)),IF(INDEX('Annex 4 LDNO charges'!$B$12:$B$202,MATCH($A15,'Annex 4 LDNO charges'!$A$12:$A$202,0))=0,"",INDEX('Annex 4 LDNO charges'!$B$12:$B$202,MATCH($A15,'Annex 4 LDNO charges'!$A$12:$A$202,0))))</f>
        <v>C37,C38,C39</v>
      </c>
      <c r="C15" s="199">
        <f>IFERROR(INDEX('Annex 1 LV, HV and UMS charges'!$C$13:$C$44,MATCH($A15,'Annex 1 LV, HV and UMS charges'!$A$13:$A$44,0)),INDEX('Annex 4 LDNO charges'!$C$12:$C$202,MATCH($A15,'Annex 4 LDNO charges'!$A$12:$A$202,0)))</f>
        <v>0</v>
      </c>
      <c r="D15" s="183"/>
      <c r="E15" s="206">
        <v>0</v>
      </c>
    </row>
    <row r="16" spans="1:5" ht="27.75" customHeight="1" x14ac:dyDescent="0.2">
      <c r="A16" s="171" t="s">
        <v>455</v>
      </c>
      <c r="B16" s="198" t="str">
        <f>IFERROR(INDEX('Annex 1 LV, HV and UMS charges'!$B$13:$B$44,MATCH($A16,'Annex 1 LV, HV and UMS charges'!$A$13:$A$44,0)),IF(INDEX('Annex 4 LDNO charges'!$B$12:$B$202,MATCH($A16,'Annex 4 LDNO charges'!$A$12:$A$202,0))=0,"",INDEX('Annex 4 LDNO charges'!$B$12:$B$202,MATCH($A16,'Annex 4 LDNO charges'!$A$12:$A$202,0))))</f>
        <v>C40,C41</v>
      </c>
      <c r="C16" s="199">
        <f>IFERROR(INDEX('Annex 1 LV, HV and UMS charges'!$C$13:$C$44,MATCH($A16,'Annex 1 LV, HV and UMS charges'!$A$13:$A$44,0)),INDEX('Annex 4 LDNO charges'!$C$12:$C$202,MATCH($A16,'Annex 4 LDNO charges'!$A$12:$A$202,0)))</f>
        <v>0</v>
      </c>
      <c r="D16" s="183"/>
      <c r="E16" s="206">
        <v>0</v>
      </c>
    </row>
    <row r="17" spans="1:5" ht="27.75" customHeight="1" x14ac:dyDescent="0.2">
      <c r="A17" s="171" t="s">
        <v>456</v>
      </c>
      <c r="B17" s="198" t="str">
        <f>IFERROR(INDEX('Annex 1 LV, HV and UMS charges'!$B$13:$B$44,MATCH($A17,'Annex 1 LV, HV and UMS charges'!$A$13:$A$44,0)),IF(INDEX('Annex 4 LDNO charges'!$B$12:$B$202,MATCH($A17,'Annex 4 LDNO charges'!$A$12:$A$202,0))=0,"",INDEX('Annex 4 LDNO charges'!$B$12:$B$202,MATCH($A17,'Annex 4 LDNO charges'!$A$12:$A$202,0))))</f>
        <v>C42,C43</v>
      </c>
      <c r="C17" s="199">
        <f>IFERROR(INDEX('Annex 1 LV, HV and UMS charges'!$C$13:$C$44,MATCH($A17,'Annex 1 LV, HV and UMS charges'!$A$13:$A$44,0)),INDEX('Annex 4 LDNO charges'!$C$12:$C$202,MATCH($A17,'Annex 4 LDNO charges'!$A$12:$A$202,0)))</f>
        <v>0</v>
      </c>
      <c r="D17" s="183"/>
      <c r="E17" s="206">
        <v>0</v>
      </c>
    </row>
    <row r="18" spans="1:5" ht="27.75" customHeight="1" x14ac:dyDescent="0.2">
      <c r="A18" s="171" t="s">
        <v>457</v>
      </c>
      <c r="B18" s="198" t="str">
        <f>IFERROR(INDEX('Annex 1 LV, HV and UMS charges'!$B$13:$B$44,MATCH($A18,'Annex 1 LV, HV and UMS charges'!$A$13:$A$44,0)),IF(INDEX('Annex 4 LDNO charges'!$B$12:$B$202,MATCH($A18,'Annex 4 LDNO charges'!$A$12:$A$202,0))=0,"",INDEX('Annex 4 LDNO charges'!$B$12:$B$202,MATCH($A18,'Annex 4 LDNO charges'!$A$12:$A$202,0))))</f>
        <v>C44,C45</v>
      </c>
      <c r="C18" s="199">
        <f>IFERROR(INDEX('Annex 1 LV, HV and UMS charges'!$C$13:$C$44,MATCH($A18,'Annex 1 LV, HV and UMS charges'!$A$13:$A$44,0)),INDEX('Annex 4 LDNO charges'!$C$12:$C$202,MATCH($A18,'Annex 4 LDNO charges'!$A$12:$A$202,0)))</f>
        <v>0</v>
      </c>
      <c r="D18" s="183"/>
      <c r="E18" s="206">
        <v>0</v>
      </c>
    </row>
    <row r="19" spans="1:5" ht="27.75" customHeight="1" x14ac:dyDescent="0.2">
      <c r="A19" s="171" t="s">
        <v>458</v>
      </c>
      <c r="B19" s="198" t="str">
        <f>IFERROR(INDEX('Annex 1 LV, HV and UMS charges'!$B$13:$B$44,MATCH($A19,'Annex 1 LV, HV and UMS charges'!$A$13:$A$44,0)),IF(INDEX('Annex 4 LDNO charges'!$B$12:$B$202,MATCH($A19,'Annex 4 LDNO charges'!$A$12:$A$202,0))=0,"",INDEX('Annex 4 LDNO charges'!$B$12:$B$202,MATCH($A19,'Annex 4 LDNO charges'!$A$12:$A$202,0))))</f>
        <v>C46,C47</v>
      </c>
      <c r="C19" s="199">
        <f>IFERROR(INDEX('Annex 1 LV, HV and UMS charges'!$C$13:$C$44,MATCH($A19,'Annex 1 LV, HV and UMS charges'!$A$13:$A$44,0)),INDEX('Annex 4 LDNO charges'!$C$12:$C$202,MATCH($A19,'Annex 4 LDNO charges'!$A$12:$A$202,0)))</f>
        <v>0</v>
      </c>
      <c r="D19" s="183"/>
      <c r="E19" s="206">
        <v>0</v>
      </c>
    </row>
    <row r="20" spans="1:5" ht="27.75" customHeight="1" x14ac:dyDescent="0.2">
      <c r="A20" s="171" t="s">
        <v>459</v>
      </c>
      <c r="B20" s="198" t="str">
        <f>IFERROR(INDEX('Annex 1 LV, HV and UMS charges'!$B$13:$B$44,MATCH($A20,'Annex 1 LV, HV and UMS charges'!$A$13:$A$44,0)),IF(INDEX('Annex 4 LDNO charges'!$B$12:$B$202,MATCH($A20,'Annex 4 LDNO charges'!$A$12:$A$202,0))=0,"",INDEX('Annex 4 LDNO charges'!$B$12:$B$202,MATCH($A20,'Annex 4 LDNO charges'!$A$12:$A$202,0))))</f>
        <v>C48,C49</v>
      </c>
      <c r="C20" s="199">
        <f>IFERROR(INDEX('Annex 1 LV, HV and UMS charges'!$C$13:$C$44,MATCH($A20,'Annex 1 LV, HV and UMS charges'!$A$13:$A$44,0)),INDEX('Annex 4 LDNO charges'!$C$12:$C$202,MATCH($A20,'Annex 4 LDNO charges'!$A$12:$A$202,0)))</f>
        <v>0</v>
      </c>
      <c r="D20" s="183"/>
      <c r="E20" s="206">
        <v>0</v>
      </c>
    </row>
    <row r="21" spans="1:5" ht="27.75" customHeight="1" x14ac:dyDescent="0.2">
      <c r="A21" s="171" t="s">
        <v>460</v>
      </c>
      <c r="B21" s="198" t="str">
        <f>IFERROR(INDEX('Annex 1 LV, HV and UMS charges'!$B$13:$B$44,MATCH($A21,'Annex 1 LV, HV and UMS charges'!$A$13:$A$44,0)),IF(INDEX('Annex 4 LDNO charges'!$B$12:$B$202,MATCH($A21,'Annex 4 LDNO charges'!$A$12:$A$202,0))=0,"",INDEX('Annex 4 LDNO charges'!$B$12:$B$202,MATCH($A21,'Annex 4 LDNO charges'!$A$12:$A$202,0))))</f>
        <v>C50,C51</v>
      </c>
      <c r="C21" s="199">
        <f>IFERROR(INDEX('Annex 1 LV, HV and UMS charges'!$C$13:$C$44,MATCH($A21,'Annex 1 LV, HV and UMS charges'!$A$13:$A$44,0)),INDEX('Annex 4 LDNO charges'!$C$12:$C$202,MATCH($A21,'Annex 4 LDNO charges'!$A$12:$A$202,0)))</f>
        <v>0</v>
      </c>
      <c r="D21" s="183"/>
      <c r="E21" s="206">
        <v>0</v>
      </c>
    </row>
    <row r="22" spans="1:5" ht="27.75" customHeight="1" x14ac:dyDescent="0.2">
      <c r="A22" s="171" t="s">
        <v>461</v>
      </c>
      <c r="B22" s="198" t="str">
        <f>IFERROR(INDEX('Annex 1 LV, HV and UMS charges'!$B$13:$B$44,MATCH($A22,'Annex 1 LV, HV and UMS charges'!$A$13:$A$44,0)),IF(INDEX('Annex 4 LDNO charges'!$B$12:$B$202,MATCH($A22,'Annex 4 LDNO charges'!$A$12:$A$202,0))=0,"",INDEX('Annex 4 LDNO charges'!$B$12:$B$202,MATCH($A22,'Annex 4 LDNO charges'!$A$12:$A$202,0))))</f>
        <v>C52,C53</v>
      </c>
      <c r="C22" s="199">
        <f>IFERROR(INDEX('Annex 1 LV, HV and UMS charges'!$C$13:$C$44,MATCH($A22,'Annex 1 LV, HV and UMS charges'!$A$13:$A$44,0)),INDEX('Annex 4 LDNO charges'!$C$12:$C$202,MATCH($A22,'Annex 4 LDNO charges'!$A$12:$A$202,0)))</f>
        <v>0</v>
      </c>
      <c r="D22" s="183"/>
      <c r="E22" s="206">
        <v>0</v>
      </c>
    </row>
    <row r="23" spans="1:5" ht="27.75" customHeight="1" x14ac:dyDescent="0.2">
      <c r="A23" s="167" t="s">
        <v>462</v>
      </c>
      <c r="B23" s="198" t="str">
        <f>IFERROR(INDEX('Annex 1 LV, HV and UMS charges'!$B$13:$B$44,MATCH($A23,'Annex 1 LV, HV and UMS charges'!$A$13:$A$44,0)),IF(INDEX('Annex 4 LDNO charges'!$B$12:$B$202,MATCH($A23,'Annex 4 LDNO charges'!$A$12:$A$202,0))=0,"",INDEX('Annex 4 LDNO charges'!$B$12:$B$202,MATCH($A23,'Annex 4 LDNO charges'!$A$12:$A$202,0))))</f>
        <v>C54,C55</v>
      </c>
      <c r="C23" s="199">
        <f>IFERROR(INDEX('Annex 1 LV, HV and UMS charges'!$C$13:$C$44,MATCH($A23,'Annex 1 LV, HV and UMS charges'!$A$13:$A$44,0)),INDEX('Annex 4 LDNO charges'!$C$12:$C$202,MATCH($A23,'Annex 4 LDNO charges'!$A$12:$A$202,0)))</f>
        <v>0</v>
      </c>
      <c r="D23" s="183"/>
      <c r="E23" s="206">
        <v>0</v>
      </c>
    </row>
    <row r="24" spans="1:5" ht="27.75" customHeight="1" x14ac:dyDescent="0.2">
      <c r="A24" s="167" t="s">
        <v>463</v>
      </c>
      <c r="B24" s="198" t="str">
        <f>IFERROR(INDEX('Annex 1 LV, HV and UMS charges'!$B$13:$B$44,MATCH($A24,'Annex 1 LV, HV and UMS charges'!$A$13:$A$44,0)),IF(INDEX('Annex 4 LDNO charges'!$B$12:$B$202,MATCH($A24,'Annex 4 LDNO charges'!$A$12:$A$202,0))=0,"",INDEX('Annex 4 LDNO charges'!$B$12:$B$202,MATCH($A24,'Annex 4 LDNO charges'!$A$12:$A$202,0))))</f>
        <v>C56,C57</v>
      </c>
      <c r="C24" s="199">
        <f>IFERROR(INDEX('Annex 1 LV, HV and UMS charges'!$C$13:$C$44,MATCH($A24,'Annex 1 LV, HV and UMS charges'!$A$13:$A$44,0)),INDEX('Annex 4 LDNO charges'!$C$12:$C$202,MATCH($A24,'Annex 4 LDNO charges'!$A$12:$A$202,0)))</f>
        <v>0</v>
      </c>
      <c r="D24" s="183"/>
      <c r="E24" s="206">
        <v>0</v>
      </c>
    </row>
    <row r="25" spans="1:5" ht="27.75" customHeight="1" x14ac:dyDescent="0.2">
      <c r="A25" s="167" t="s">
        <v>464</v>
      </c>
      <c r="B25" s="198" t="str">
        <f>IFERROR(INDEX('Annex 1 LV, HV and UMS charges'!$B$13:$B$44,MATCH($A25,'Annex 1 LV, HV and UMS charges'!$A$13:$A$44,0)),IF(INDEX('Annex 4 LDNO charges'!$B$12:$B$202,MATCH($A25,'Annex 4 LDNO charges'!$A$12:$A$202,0))=0,"",INDEX('Annex 4 LDNO charges'!$B$12:$B$202,MATCH($A25,'Annex 4 LDNO charges'!$A$12:$A$202,0))))</f>
        <v>C58,C59</v>
      </c>
      <c r="C25" s="199">
        <f>IFERROR(INDEX('Annex 1 LV, HV and UMS charges'!$C$13:$C$44,MATCH($A25,'Annex 1 LV, HV and UMS charges'!$A$13:$A$44,0)),INDEX('Annex 4 LDNO charges'!$C$12:$C$202,MATCH($A25,'Annex 4 LDNO charges'!$A$12:$A$202,0)))</f>
        <v>0</v>
      </c>
      <c r="D25" s="183"/>
      <c r="E25" s="206">
        <v>0</v>
      </c>
    </row>
    <row r="26" spans="1:5" ht="27.75" customHeight="1" x14ac:dyDescent="0.2">
      <c r="A26" s="167" t="s">
        <v>584</v>
      </c>
      <c r="B26" s="198" t="str">
        <f>IFERROR(INDEX('Annex 1 LV, HV and UMS charges'!$B$13:$B$44,MATCH($A26,'Annex 1 LV, HV and UMS charges'!$A$13:$A$44,0)),IF(INDEX('Annex 4 LDNO charges'!$B$12:$B$202,MATCH($A26,'Annex 4 LDNO charges'!$A$12:$A$202,0))=0,"",INDEX('Annex 4 LDNO charges'!$B$12:$B$202,MATCH($A26,'Annex 4 LDNO charges'!$A$12:$A$202,0))))</f>
        <v>C01</v>
      </c>
      <c r="C26" s="199" t="str">
        <f>IFERROR(INDEX('Annex 1 LV, HV and UMS charges'!$C$13:$C$44,MATCH($A26,'Annex 1 LV, HV and UMS charges'!$A$13:$A$44,0)),INDEX('Annex 4 LDNO charges'!$C$12:$C$202,MATCH($A26,'Annex 4 LDNO charges'!$A$12:$A$202,0)))</f>
        <v>0, 1, 2</v>
      </c>
      <c r="D26" s="206">
        <v>0</v>
      </c>
      <c r="E26" s="206">
        <v>0</v>
      </c>
    </row>
    <row r="27" spans="1:5" ht="27.75" customHeight="1" x14ac:dyDescent="0.2">
      <c r="A27" s="167" t="s">
        <v>585</v>
      </c>
      <c r="B27" s="198" t="str">
        <f>IFERROR(INDEX('Annex 1 LV, HV and UMS charges'!$B$13:$B$44,MATCH($A27,'Annex 1 LV, HV and UMS charges'!$A$13:$A$44,0)),IF(INDEX('Annex 4 LDNO charges'!$B$12:$B$202,MATCH($A27,'Annex 4 LDNO charges'!$A$12:$A$202,0))=0,"",INDEX('Annex 4 LDNO charges'!$B$12:$B$202,MATCH($A27,'Annex 4 LDNO charges'!$A$12:$A$202,0))))</f>
        <v>C07</v>
      </c>
      <c r="C27" s="199" t="str">
        <f>IFERROR(INDEX('Annex 1 LV, HV and UMS charges'!$C$13:$C$44,MATCH($A27,'Annex 1 LV, HV and UMS charges'!$A$13:$A$44,0)),INDEX('Annex 4 LDNO charges'!$C$12:$C$202,MATCH($A27,'Annex 4 LDNO charges'!$A$12:$A$202,0)))</f>
        <v>0, 3, 4, 5-8</v>
      </c>
      <c r="D27" s="183"/>
      <c r="E27" s="206">
        <v>0</v>
      </c>
    </row>
    <row r="28" spans="1:5" ht="27.75" customHeight="1" x14ac:dyDescent="0.2">
      <c r="A28" s="167" t="s">
        <v>586</v>
      </c>
      <c r="B28" s="198" t="str">
        <f>IFERROR(INDEX('Annex 1 LV, HV and UMS charges'!$B$13:$B$44,MATCH($A28,'Annex 1 LV, HV and UMS charges'!$A$13:$A$44,0)),IF(INDEX('Annex 4 LDNO charges'!$B$12:$B$202,MATCH($A28,'Annex 4 LDNO charges'!$A$12:$A$202,0))=0,"",INDEX('Annex 4 LDNO charges'!$B$12:$B$202,MATCH($A28,'Annex 4 LDNO charges'!$A$12:$A$202,0))))</f>
        <v>C10</v>
      </c>
      <c r="C28" s="199" t="str">
        <f>IFERROR(INDEX('Annex 1 LV, HV and UMS charges'!$C$13:$C$44,MATCH($A28,'Annex 1 LV, HV and UMS charges'!$A$13:$A$44,0)),INDEX('Annex 4 LDNO charges'!$C$12:$C$202,MATCH($A28,'Annex 4 LDNO charges'!$A$12:$A$202,0)))</f>
        <v>0, 3, 4, 5-8</v>
      </c>
      <c r="D28" s="183"/>
      <c r="E28" s="206">
        <v>0</v>
      </c>
    </row>
    <row r="29" spans="1:5" ht="27.75" customHeight="1" x14ac:dyDescent="0.2">
      <c r="A29" s="167" t="s">
        <v>587</v>
      </c>
      <c r="B29" s="198" t="str">
        <f>IFERROR(INDEX('Annex 1 LV, HV and UMS charges'!$B$13:$B$44,MATCH($A29,'Annex 1 LV, HV and UMS charges'!$A$13:$A$44,0)),IF(INDEX('Annex 4 LDNO charges'!$B$12:$B$202,MATCH($A29,'Annex 4 LDNO charges'!$A$12:$A$202,0))=0,"",INDEX('Annex 4 LDNO charges'!$B$12:$B$202,MATCH($A29,'Annex 4 LDNO charges'!$A$12:$A$202,0))))</f>
        <v>C13</v>
      </c>
      <c r="C29" s="199" t="str">
        <f>IFERROR(INDEX('Annex 1 LV, HV and UMS charges'!$C$13:$C$44,MATCH($A29,'Annex 1 LV, HV and UMS charges'!$A$13:$A$44,0)),INDEX('Annex 4 LDNO charges'!$C$12:$C$202,MATCH($A29,'Annex 4 LDNO charges'!$A$12:$A$202,0)))</f>
        <v>0, 3, 4, 5-8</v>
      </c>
      <c r="D29" s="183"/>
      <c r="E29" s="206">
        <v>0</v>
      </c>
    </row>
    <row r="30" spans="1:5" ht="27.75" customHeight="1" x14ac:dyDescent="0.2">
      <c r="A30" s="167" t="s">
        <v>588</v>
      </c>
      <c r="B30" s="198" t="str">
        <f>IFERROR(INDEX('Annex 1 LV, HV and UMS charges'!$B$13:$B$44,MATCH($A30,'Annex 1 LV, HV and UMS charges'!$A$13:$A$44,0)),IF(INDEX('Annex 4 LDNO charges'!$B$12:$B$202,MATCH($A30,'Annex 4 LDNO charges'!$A$12:$A$202,0))=0,"",INDEX('Annex 4 LDNO charges'!$B$12:$B$202,MATCH($A30,'Annex 4 LDNO charges'!$A$12:$A$202,0))))</f>
        <v>C16</v>
      </c>
      <c r="C30" s="199" t="str">
        <f>IFERROR(INDEX('Annex 1 LV, HV and UMS charges'!$C$13:$C$44,MATCH($A30,'Annex 1 LV, HV and UMS charges'!$A$13:$A$44,0)),INDEX('Annex 4 LDNO charges'!$C$12:$C$202,MATCH($A30,'Annex 4 LDNO charges'!$A$12:$A$202,0)))</f>
        <v>0, 3, 4, 5-8</v>
      </c>
      <c r="D30" s="183"/>
      <c r="E30" s="206">
        <v>0</v>
      </c>
    </row>
    <row r="31" spans="1:5" ht="27.75" customHeight="1" x14ac:dyDescent="0.2">
      <c r="A31" s="167" t="s">
        <v>589</v>
      </c>
      <c r="B31" s="198" t="str">
        <f>IFERROR(INDEX('Annex 1 LV, HV and UMS charges'!$B$13:$B$44,MATCH($A31,'Annex 1 LV, HV and UMS charges'!$A$13:$A$44,0)),IF(INDEX('Annex 4 LDNO charges'!$B$12:$B$202,MATCH($A31,'Annex 4 LDNO charges'!$A$12:$A$202,0))=0,"",INDEX('Annex 4 LDNO charges'!$B$12:$B$202,MATCH($A31,'Annex 4 LDNO charges'!$A$12:$A$202,0))))</f>
        <v>C19</v>
      </c>
      <c r="C31" s="199" t="str">
        <f>IFERROR(INDEX('Annex 1 LV, HV and UMS charges'!$C$13:$C$44,MATCH($A31,'Annex 1 LV, HV and UMS charges'!$A$13:$A$44,0)),INDEX('Annex 4 LDNO charges'!$C$12:$C$202,MATCH($A31,'Annex 4 LDNO charges'!$A$12:$A$202,0)))</f>
        <v>0, 3, 4, 5-8</v>
      </c>
      <c r="D31" s="183"/>
      <c r="E31" s="206">
        <v>0</v>
      </c>
    </row>
    <row r="32" spans="1:5" ht="27.75" customHeight="1" x14ac:dyDescent="0.2">
      <c r="A32" s="167" t="s">
        <v>465</v>
      </c>
      <c r="B32" s="198" t="str">
        <f>IFERROR(INDEX('Annex 1 LV, HV and UMS charges'!$B$13:$B$44,MATCH($A32,'Annex 1 LV, HV and UMS charges'!$A$13:$A$44,0)),IF(INDEX('Annex 4 LDNO charges'!$B$12:$B$202,MATCH($A32,'Annex 4 LDNO charges'!$A$12:$A$202,0))=0,"",INDEX('Annex 4 LDNO charges'!$B$12:$B$202,MATCH($A32,'Annex 4 LDNO charges'!$A$12:$A$202,0))))</f>
        <v>C25</v>
      </c>
      <c r="C32" s="199">
        <f>IFERROR(INDEX('Annex 1 LV, HV and UMS charges'!$C$13:$C$44,MATCH($A32,'Annex 1 LV, HV and UMS charges'!$A$13:$A$44,0)),INDEX('Annex 4 LDNO charges'!$C$12:$C$202,MATCH($A32,'Annex 4 LDNO charges'!$A$12:$A$202,0)))</f>
        <v>0</v>
      </c>
      <c r="D32" s="183"/>
      <c r="E32" s="206">
        <v>0</v>
      </c>
    </row>
    <row r="33" spans="1:5" ht="27.75" customHeight="1" x14ac:dyDescent="0.2">
      <c r="A33" s="167" t="s">
        <v>466</v>
      </c>
      <c r="B33" s="198" t="str">
        <f>IFERROR(INDEX('Annex 1 LV, HV and UMS charges'!$B$13:$B$44,MATCH($A33,'Annex 1 LV, HV and UMS charges'!$A$13:$A$44,0)),IF(INDEX('Annex 4 LDNO charges'!$B$12:$B$202,MATCH($A33,'Annex 4 LDNO charges'!$A$12:$A$202,0))=0,"",INDEX('Annex 4 LDNO charges'!$B$12:$B$202,MATCH($A33,'Annex 4 LDNO charges'!$A$12:$A$202,0))))</f>
        <v>C28</v>
      </c>
      <c r="C33" s="199">
        <f>IFERROR(INDEX('Annex 1 LV, HV and UMS charges'!$C$13:$C$44,MATCH($A33,'Annex 1 LV, HV and UMS charges'!$A$13:$A$44,0)),INDEX('Annex 4 LDNO charges'!$C$12:$C$202,MATCH($A33,'Annex 4 LDNO charges'!$A$12:$A$202,0)))</f>
        <v>0</v>
      </c>
      <c r="D33" s="183"/>
      <c r="E33" s="206">
        <v>0</v>
      </c>
    </row>
    <row r="34" spans="1:5" ht="27.75" customHeight="1" x14ac:dyDescent="0.2">
      <c r="A34" s="167" t="s">
        <v>467</v>
      </c>
      <c r="B34" s="198" t="str">
        <f>IFERROR(INDEX('Annex 1 LV, HV and UMS charges'!$B$13:$B$44,MATCH($A34,'Annex 1 LV, HV and UMS charges'!$A$13:$A$44,0)),IF(INDEX('Annex 4 LDNO charges'!$B$12:$B$202,MATCH($A34,'Annex 4 LDNO charges'!$A$12:$A$202,0))=0,"",INDEX('Annex 4 LDNO charges'!$B$12:$B$202,MATCH($A34,'Annex 4 LDNO charges'!$A$12:$A$202,0))))</f>
        <v>C31</v>
      </c>
      <c r="C34" s="199">
        <f>IFERROR(INDEX('Annex 1 LV, HV and UMS charges'!$C$13:$C$44,MATCH($A34,'Annex 1 LV, HV and UMS charges'!$A$13:$A$44,0)),INDEX('Annex 4 LDNO charges'!$C$12:$C$202,MATCH($A34,'Annex 4 LDNO charges'!$A$12:$A$202,0)))</f>
        <v>0</v>
      </c>
      <c r="D34" s="183"/>
      <c r="E34" s="206">
        <v>0</v>
      </c>
    </row>
    <row r="35" spans="1:5" ht="27.75" customHeight="1" x14ac:dyDescent="0.2">
      <c r="A35" s="167" t="s">
        <v>468</v>
      </c>
      <c r="B35" s="198" t="str">
        <f>IFERROR(INDEX('Annex 1 LV, HV and UMS charges'!$B$13:$B$44,MATCH($A35,'Annex 1 LV, HV and UMS charges'!$A$13:$A$44,0)),IF(INDEX('Annex 4 LDNO charges'!$B$12:$B$202,MATCH($A35,'Annex 4 LDNO charges'!$A$12:$A$202,0))=0,"",INDEX('Annex 4 LDNO charges'!$B$12:$B$202,MATCH($A35,'Annex 4 LDNO charges'!$A$12:$A$202,0))))</f>
        <v>C34</v>
      </c>
      <c r="C35" s="199">
        <f>IFERROR(INDEX('Annex 1 LV, HV and UMS charges'!$C$13:$C$44,MATCH($A35,'Annex 1 LV, HV and UMS charges'!$A$13:$A$44,0)),INDEX('Annex 4 LDNO charges'!$C$12:$C$202,MATCH($A35,'Annex 4 LDNO charges'!$A$12:$A$202,0)))</f>
        <v>0</v>
      </c>
      <c r="D35" s="183"/>
      <c r="E35" s="206">
        <v>0</v>
      </c>
    </row>
    <row r="36" spans="1:5" ht="27.75" customHeight="1" x14ac:dyDescent="0.2">
      <c r="A36" s="167" t="s">
        <v>469</v>
      </c>
      <c r="B36" s="198" t="str">
        <f>IFERROR(INDEX('Annex 1 LV, HV and UMS charges'!$B$13:$B$44,MATCH($A36,'Annex 1 LV, HV and UMS charges'!$A$13:$A$44,0)),IF(INDEX('Annex 4 LDNO charges'!$B$12:$B$202,MATCH($A36,'Annex 4 LDNO charges'!$A$12:$A$202,0))=0,"",INDEX('Annex 4 LDNO charges'!$B$12:$B$202,MATCH($A36,'Annex 4 LDNO charges'!$A$12:$A$202,0))))</f>
        <v>C37</v>
      </c>
      <c r="C36" s="199">
        <f>IFERROR(INDEX('Annex 1 LV, HV and UMS charges'!$C$13:$C$44,MATCH($A36,'Annex 1 LV, HV and UMS charges'!$A$13:$A$44,0)),INDEX('Annex 4 LDNO charges'!$C$12:$C$202,MATCH($A36,'Annex 4 LDNO charges'!$A$12:$A$202,0)))</f>
        <v>0</v>
      </c>
      <c r="D36" s="183"/>
      <c r="E36" s="206">
        <v>0</v>
      </c>
    </row>
    <row r="37" spans="1:5" ht="27.75" customHeight="1" x14ac:dyDescent="0.2">
      <c r="A37" s="171" t="s">
        <v>590</v>
      </c>
      <c r="B37" s="198" t="str">
        <f>IFERROR(INDEX('Annex 1 LV, HV and UMS charges'!$B$13:$B$44,MATCH($A37,'Annex 1 LV, HV and UMS charges'!$A$13:$A$44,0)),IF(INDEX('Annex 4 LDNO charges'!$B$12:$B$202,MATCH($A37,'Annex 4 LDNO charges'!$A$12:$A$202,0))=0,"",INDEX('Annex 4 LDNO charges'!$B$12:$B$202,MATCH($A37,'Annex 4 LDNO charges'!$A$12:$A$202,0))))</f>
        <v>C02</v>
      </c>
      <c r="C37" s="199" t="str">
        <f>IFERROR(INDEX('Annex 1 LV, HV and UMS charges'!$C$13:$C$44,MATCH($A37,'Annex 1 LV, HV and UMS charges'!$A$13:$A$44,0)),INDEX('Annex 4 LDNO charges'!$C$12:$C$202,MATCH($A37,'Annex 4 LDNO charges'!$A$12:$A$202,0)))</f>
        <v>0, 1, 2</v>
      </c>
      <c r="D37" s="206">
        <v>0</v>
      </c>
      <c r="E37" s="206">
        <v>0</v>
      </c>
    </row>
    <row r="38" spans="1:5" ht="27.75" customHeight="1" x14ac:dyDescent="0.2">
      <c r="A38" s="167" t="s">
        <v>591</v>
      </c>
      <c r="B38" s="198" t="str">
        <f>IFERROR(INDEX('Annex 1 LV, HV and UMS charges'!$B$13:$B$44,MATCH($A38,'Annex 1 LV, HV and UMS charges'!$A$13:$A$44,0)),IF(INDEX('Annex 4 LDNO charges'!$B$12:$B$202,MATCH($A38,'Annex 4 LDNO charges'!$A$12:$A$202,0))=0,"",INDEX('Annex 4 LDNO charges'!$B$12:$B$202,MATCH($A38,'Annex 4 LDNO charges'!$A$12:$A$202,0))))</f>
        <v>C08</v>
      </c>
      <c r="C38" s="199" t="str">
        <f>IFERROR(INDEX('Annex 1 LV, HV and UMS charges'!$C$13:$C$44,MATCH($A38,'Annex 1 LV, HV and UMS charges'!$A$13:$A$44,0)),INDEX('Annex 4 LDNO charges'!$C$12:$C$202,MATCH($A38,'Annex 4 LDNO charges'!$A$12:$A$202,0)))</f>
        <v>0, 3, 4, 5-8</v>
      </c>
      <c r="D38" s="183"/>
      <c r="E38" s="206">
        <v>0</v>
      </c>
    </row>
    <row r="39" spans="1:5" ht="27.75" customHeight="1" x14ac:dyDescent="0.2">
      <c r="A39" s="167" t="s">
        <v>592</v>
      </c>
      <c r="B39" s="198" t="str">
        <f>IFERROR(INDEX('Annex 1 LV, HV and UMS charges'!$B$13:$B$44,MATCH($A39,'Annex 1 LV, HV and UMS charges'!$A$13:$A$44,0)),IF(INDEX('Annex 4 LDNO charges'!$B$12:$B$202,MATCH($A39,'Annex 4 LDNO charges'!$A$12:$A$202,0))=0,"",INDEX('Annex 4 LDNO charges'!$B$12:$B$202,MATCH($A39,'Annex 4 LDNO charges'!$A$12:$A$202,0))))</f>
        <v>C11</v>
      </c>
      <c r="C39" s="199" t="str">
        <f>IFERROR(INDEX('Annex 1 LV, HV and UMS charges'!$C$13:$C$44,MATCH($A39,'Annex 1 LV, HV and UMS charges'!$A$13:$A$44,0)),INDEX('Annex 4 LDNO charges'!$C$12:$C$202,MATCH($A39,'Annex 4 LDNO charges'!$A$12:$A$202,0)))</f>
        <v>0, 3, 4, 5-8</v>
      </c>
      <c r="D39" s="183"/>
      <c r="E39" s="206">
        <v>0</v>
      </c>
    </row>
    <row r="40" spans="1:5" ht="27.75" customHeight="1" x14ac:dyDescent="0.2">
      <c r="A40" s="167" t="s">
        <v>593</v>
      </c>
      <c r="B40" s="198" t="str">
        <f>IFERROR(INDEX('Annex 1 LV, HV and UMS charges'!$B$13:$B$44,MATCH($A40,'Annex 1 LV, HV and UMS charges'!$A$13:$A$44,0)),IF(INDEX('Annex 4 LDNO charges'!$B$12:$B$202,MATCH($A40,'Annex 4 LDNO charges'!$A$12:$A$202,0))=0,"",INDEX('Annex 4 LDNO charges'!$B$12:$B$202,MATCH($A40,'Annex 4 LDNO charges'!$A$12:$A$202,0))))</f>
        <v>C14</v>
      </c>
      <c r="C40" s="199" t="str">
        <f>IFERROR(INDEX('Annex 1 LV, HV and UMS charges'!$C$13:$C$44,MATCH($A40,'Annex 1 LV, HV and UMS charges'!$A$13:$A$44,0)),INDEX('Annex 4 LDNO charges'!$C$12:$C$202,MATCH($A40,'Annex 4 LDNO charges'!$A$12:$A$202,0)))</f>
        <v>0, 3, 4, 5-8</v>
      </c>
      <c r="D40" s="183"/>
      <c r="E40" s="206">
        <v>0</v>
      </c>
    </row>
    <row r="41" spans="1:5" ht="27.75" customHeight="1" x14ac:dyDescent="0.2">
      <c r="A41" s="167" t="s">
        <v>594</v>
      </c>
      <c r="B41" s="198" t="str">
        <f>IFERROR(INDEX('Annex 1 LV, HV and UMS charges'!$B$13:$B$44,MATCH($A41,'Annex 1 LV, HV and UMS charges'!$A$13:$A$44,0)),IF(INDEX('Annex 4 LDNO charges'!$B$12:$B$202,MATCH($A41,'Annex 4 LDNO charges'!$A$12:$A$202,0))=0,"",INDEX('Annex 4 LDNO charges'!$B$12:$B$202,MATCH($A41,'Annex 4 LDNO charges'!$A$12:$A$202,0))))</f>
        <v>C17</v>
      </c>
      <c r="C41" s="199" t="str">
        <f>IFERROR(INDEX('Annex 1 LV, HV and UMS charges'!$C$13:$C$44,MATCH($A41,'Annex 1 LV, HV and UMS charges'!$A$13:$A$44,0)),INDEX('Annex 4 LDNO charges'!$C$12:$C$202,MATCH($A41,'Annex 4 LDNO charges'!$A$12:$A$202,0)))</f>
        <v>0, 3, 4, 5-8</v>
      </c>
      <c r="D41" s="183"/>
      <c r="E41" s="206">
        <v>0</v>
      </c>
    </row>
    <row r="42" spans="1:5" ht="27.75" customHeight="1" x14ac:dyDescent="0.2">
      <c r="A42" s="167" t="s">
        <v>595</v>
      </c>
      <c r="B42" s="198" t="str">
        <f>IFERROR(INDEX('Annex 1 LV, HV and UMS charges'!$B$13:$B$44,MATCH($A42,'Annex 1 LV, HV and UMS charges'!$A$13:$A$44,0)),IF(INDEX('Annex 4 LDNO charges'!$B$12:$B$202,MATCH($A42,'Annex 4 LDNO charges'!$A$12:$A$202,0))=0,"",INDEX('Annex 4 LDNO charges'!$B$12:$B$202,MATCH($A42,'Annex 4 LDNO charges'!$A$12:$A$202,0))))</f>
        <v>C20</v>
      </c>
      <c r="C42" s="199" t="str">
        <f>IFERROR(INDEX('Annex 1 LV, HV and UMS charges'!$C$13:$C$44,MATCH($A42,'Annex 1 LV, HV and UMS charges'!$A$13:$A$44,0)),INDEX('Annex 4 LDNO charges'!$C$12:$C$202,MATCH($A42,'Annex 4 LDNO charges'!$A$12:$A$202,0)))</f>
        <v>0, 3, 4, 5-8</v>
      </c>
      <c r="D42" s="183"/>
      <c r="E42" s="206">
        <v>0</v>
      </c>
    </row>
    <row r="43" spans="1:5" ht="27.75" customHeight="1" x14ac:dyDescent="0.2">
      <c r="A43" s="167" t="s">
        <v>471</v>
      </c>
      <c r="B43" s="198" t="str">
        <f>IFERROR(INDEX('Annex 1 LV, HV and UMS charges'!$B$13:$B$44,MATCH($A43,'Annex 1 LV, HV and UMS charges'!$A$13:$A$44,0)),IF(INDEX('Annex 4 LDNO charges'!$B$12:$B$202,MATCH($A43,'Annex 4 LDNO charges'!$A$12:$A$202,0))=0,"",INDEX('Annex 4 LDNO charges'!$B$12:$B$202,MATCH($A43,'Annex 4 LDNO charges'!$A$12:$A$202,0))))</f>
        <v>C26</v>
      </c>
      <c r="C43" s="199">
        <f>IFERROR(INDEX('Annex 1 LV, HV and UMS charges'!$C$13:$C$44,MATCH($A43,'Annex 1 LV, HV and UMS charges'!$A$13:$A$44,0)),INDEX('Annex 4 LDNO charges'!$C$12:$C$202,MATCH($A43,'Annex 4 LDNO charges'!$A$12:$A$202,0)))</f>
        <v>0</v>
      </c>
      <c r="D43" s="183"/>
      <c r="E43" s="206">
        <v>0</v>
      </c>
    </row>
    <row r="44" spans="1:5" ht="27.75" customHeight="1" x14ac:dyDescent="0.2">
      <c r="A44" s="167" t="s">
        <v>472</v>
      </c>
      <c r="B44" s="198" t="str">
        <f>IFERROR(INDEX('Annex 1 LV, HV and UMS charges'!$B$13:$B$44,MATCH($A44,'Annex 1 LV, HV and UMS charges'!$A$13:$A$44,0)),IF(INDEX('Annex 4 LDNO charges'!$B$12:$B$202,MATCH($A44,'Annex 4 LDNO charges'!$A$12:$A$202,0))=0,"",INDEX('Annex 4 LDNO charges'!$B$12:$B$202,MATCH($A44,'Annex 4 LDNO charges'!$A$12:$A$202,0))))</f>
        <v>C29</v>
      </c>
      <c r="C44" s="199">
        <f>IFERROR(INDEX('Annex 1 LV, HV and UMS charges'!$C$13:$C$44,MATCH($A44,'Annex 1 LV, HV and UMS charges'!$A$13:$A$44,0)),INDEX('Annex 4 LDNO charges'!$C$12:$C$202,MATCH($A44,'Annex 4 LDNO charges'!$A$12:$A$202,0)))</f>
        <v>0</v>
      </c>
      <c r="D44" s="183"/>
      <c r="E44" s="206">
        <v>0</v>
      </c>
    </row>
    <row r="45" spans="1:5" ht="27.75" customHeight="1" x14ac:dyDescent="0.2">
      <c r="A45" s="167" t="s">
        <v>473</v>
      </c>
      <c r="B45" s="198" t="str">
        <f>IFERROR(INDEX('Annex 1 LV, HV and UMS charges'!$B$13:$B$44,MATCH($A45,'Annex 1 LV, HV and UMS charges'!$A$13:$A$44,0)),IF(INDEX('Annex 4 LDNO charges'!$B$12:$B$202,MATCH($A45,'Annex 4 LDNO charges'!$A$12:$A$202,0))=0,"",INDEX('Annex 4 LDNO charges'!$B$12:$B$202,MATCH($A45,'Annex 4 LDNO charges'!$A$12:$A$202,0))))</f>
        <v>C32</v>
      </c>
      <c r="C45" s="199">
        <f>IFERROR(INDEX('Annex 1 LV, HV and UMS charges'!$C$13:$C$44,MATCH($A45,'Annex 1 LV, HV and UMS charges'!$A$13:$A$44,0)),INDEX('Annex 4 LDNO charges'!$C$12:$C$202,MATCH($A45,'Annex 4 LDNO charges'!$A$12:$A$202,0)))</f>
        <v>0</v>
      </c>
      <c r="D45" s="183"/>
      <c r="E45" s="206">
        <v>0</v>
      </c>
    </row>
    <row r="46" spans="1:5" ht="27.75" customHeight="1" x14ac:dyDescent="0.2">
      <c r="A46" s="167" t="s">
        <v>474</v>
      </c>
      <c r="B46" s="198" t="str">
        <f>IFERROR(INDEX('Annex 1 LV, HV and UMS charges'!$B$13:$B$44,MATCH($A46,'Annex 1 LV, HV and UMS charges'!$A$13:$A$44,0)),IF(INDEX('Annex 4 LDNO charges'!$B$12:$B$202,MATCH($A46,'Annex 4 LDNO charges'!$A$12:$A$202,0))=0,"",INDEX('Annex 4 LDNO charges'!$B$12:$B$202,MATCH($A46,'Annex 4 LDNO charges'!$A$12:$A$202,0))))</f>
        <v>C35</v>
      </c>
      <c r="C46" s="199">
        <f>IFERROR(INDEX('Annex 1 LV, HV and UMS charges'!$C$13:$C$44,MATCH($A46,'Annex 1 LV, HV and UMS charges'!$A$13:$A$44,0)),INDEX('Annex 4 LDNO charges'!$C$12:$C$202,MATCH($A46,'Annex 4 LDNO charges'!$A$12:$A$202,0)))</f>
        <v>0</v>
      </c>
      <c r="D46" s="183"/>
      <c r="E46" s="206">
        <v>0</v>
      </c>
    </row>
    <row r="47" spans="1:5" ht="27.75" customHeight="1" x14ac:dyDescent="0.2">
      <c r="A47" s="167" t="s">
        <v>475</v>
      </c>
      <c r="B47" s="198" t="str">
        <f>IFERROR(INDEX('Annex 1 LV, HV and UMS charges'!$B$13:$B$44,MATCH($A47,'Annex 1 LV, HV and UMS charges'!$A$13:$A$44,0)),IF(INDEX('Annex 4 LDNO charges'!$B$12:$B$202,MATCH($A47,'Annex 4 LDNO charges'!$A$12:$A$202,0))=0,"",INDEX('Annex 4 LDNO charges'!$B$12:$B$202,MATCH($A47,'Annex 4 LDNO charges'!$A$12:$A$202,0))))</f>
        <v>C38</v>
      </c>
      <c r="C47" s="199">
        <f>IFERROR(INDEX('Annex 1 LV, HV and UMS charges'!$C$13:$C$44,MATCH($A47,'Annex 1 LV, HV and UMS charges'!$A$13:$A$44,0)),INDEX('Annex 4 LDNO charges'!$C$12:$C$202,MATCH($A47,'Annex 4 LDNO charges'!$A$12:$A$202,0)))</f>
        <v>0</v>
      </c>
      <c r="D47" s="183"/>
      <c r="E47" s="206">
        <v>0</v>
      </c>
    </row>
    <row r="48" spans="1:5" ht="27.75" customHeight="1" x14ac:dyDescent="0.2">
      <c r="A48" s="167" t="s">
        <v>476</v>
      </c>
      <c r="B48" s="198" t="str">
        <f>IFERROR(INDEX('Annex 1 LV, HV and UMS charges'!$B$13:$B$44,MATCH($A48,'Annex 1 LV, HV and UMS charges'!$A$13:$A$44,0)),IF(INDEX('Annex 4 LDNO charges'!$B$12:$B$202,MATCH($A48,'Annex 4 LDNO charges'!$A$12:$A$202,0))=0,"",INDEX('Annex 4 LDNO charges'!$B$12:$B$202,MATCH($A48,'Annex 4 LDNO charges'!$A$12:$A$202,0))))</f>
        <v>C40</v>
      </c>
      <c r="C48" s="199">
        <f>IFERROR(INDEX('Annex 1 LV, HV and UMS charges'!$C$13:$C$44,MATCH($A48,'Annex 1 LV, HV and UMS charges'!$A$13:$A$44,0)),INDEX('Annex 4 LDNO charges'!$C$12:$C$202,MATCH($A48,'Annex 4 LDNO charges'!$A$12:$A$202,0)))</f>
        <v>0</v>
      </c>
      <c r="D48" s="183"/>
      <c r="E48" s="206">
        <v>0</v>
      </c>
    </row>
    <row r="49" spans="1:5" ht="27.75" customHeight="1" x14ac:dyDescent="0.2">
      <c r="A49" s="167" t="s">
        <v>477</v>
      </c>
      <c r="B49" s="198" t="str">
        <f>IFERROR(INDEX('Annex 1 LV, HV and UMS charges'!$B$13:$B$44,MATCH($A49,'Annex 1 LV, HV and UMS charges'!$A$13:$A$44,0)),IF(INDEX('Annex 4 LDNO charges'!$B$12:$B$202,MATCH($A49,'Annex 4 LDNO charges'!$A$12:$A$202,0))=0,"",INDEX('Annex 4 LDNO charges'!$B$12:$B$202,MATCH($A49,'Annex 4 LDNO charges'!$A$12:$A$202,0))))</f>
        <v>C42</v>
      </c>
      <c r="C49" s="199">
        <f>IFERROR(INDEX('Annex 1 LV, HV and UMS charges'!$C$13:$C$44,MATCH($A49,'Annex 1 LV, HV and UMS charges'!$A$13:$A$44,0)),INDEX('Annex 4 LDNO charges'!$C$12:$C$202,MATCH($A49,'Annex 4 LDNO charges'!$A$12:$A$202,0)))</f>
        <v>0</v>
      </c>
      <c r="D49" s="183"/>
      <c r="E49" s="206">
        <v>0</v>
      </c>
    </row>
    <row r="50" spans="1:5" ht="27.75" customHeight="1" x14ac:dyDescent="0.2">
      <c r="A50" s="167" t="s">
        <v>478</v>
      </c>
      <c r="B50" s="198" t="str">
        <f>IFERROR(INDEX('Annex 1 LV, HV and UMS charges'!$B$13:$B$44,MATCH($A50,'Annex 1 LV, HV and UMS charges'!$A$13:$A$44,0)),IF(INDEX('Annex 4 LDNO charges'!$B$12:$B$202,MATCH($A50,'Annex 4 LDNO charges'!$A$12:$A$202,0))=0,"",INDEX('Annex 4 LDNO charges'!$B$12:$B$202,MATCH($A50,'Annex 4 LDNO charges'!$A$12:$A$202,0))))</f>
        <v>C44</v>
      </c>
      <c r="C50" s="199">
        <f>IFERROR(INDEX('Annex 1 LV, HV and UMS charges'!$C$13:$C$44,MATCH($A50,'Annex 1 LV, HV and UMS charges'!$A$13:$A$44,0)),INDEX('Annex 4 LDNO charges'!$C$12:$C$202,MATCH($A50,'Annex 4 LDNO charges'!$A$12:$A$202,0)))</f>
        <v>0</v>
      </c>
      <c r="D50" s="183"/>
      <c r="E50" s="206">
        <v>0</v>
      </c>
    </row>
    <row r="51" spans="1:5" ht="27.75" customHeight="1" x14ac:dyDescent="0.2">
      <c r="A51" s="167" t="s">
        <v>479</v>
      </c>
      <c r="B51" s="198" t="str">
        <f>IFERROR(INDEX('Annex 1 LV, HV and UMS charges'!$B$13:$B$44,MATCH($A51,'Annex 1 LV, HV and UMS charges'!$A$13:$A$44,0)),IF(INDEX('Annex 4 LDNO charges'!$B$12:$B$202,MATCH($A51,'Annex 4 LDNO charges'!$A$12:$A$202,0))=0,"",INDEX('Annex 4 LDNO charges'!$B$12:$B$202,MATCH($A51,'Annex 4 LDNO charges'!$A$12:$A$202,0))))</f>
        <v>C46</v>
      </c>
      <c r="C51" s="199">
        <f>IFERROR(INDEX('Annex 1 LV, HV and UMS charges'!$C$13:$C$44,MATCH($A51,'Annex 1 LV, HV and UMS charges'!$A$13:$A$44,0)),INDEX('Annex 4 LDNO charges'!$C$12:$C$202,MATCH($A51,'Annex 4 LDNO charges'!$A$12:$A$202,0)))</f>
        <v>0</v>
      </c>
      <c r="D51" s="183"/>
      <c r="E51" s="206">
        <v>0</v>
      </c>
    </row>
    <row r="52" spans="1:5" ht="27.75" customHeight="1" x14ac:dyDescent="0.2">
      <c r="A52" s="167" t="s">
        <v>480</v>
      </c>
      <c r="B52" s="198" t="str">
        <f>IFERROR(INDEX('Annex 1 LV, HV and UMS charges'!$B$13:$B$44,MATCH($A52,'Annex 1 LV, HV and UMS charges'!$A$13:$A$44,0)),IF(INDEX('Annex 4 LDNO charges'!$B$12:$B$202,MATCH($A52,'Annex 4 LDNO charges'!$A$12:$A$202,0))=0,"",INDEX('Annex 4 LDNO charges'!$B$12:$B$202,MATCH($A52,'Annex 4 LDNO charges'!$A$12:$A$202,0))))</f>
        <v>C48</v>
      </c>
      <c r="C52" s="199">
        <f>IFERROR(INDEX('Annex 1 LV, HV and UMS charges'!$C$13:$C$44,MATCH($A52,'Annex 1 LV, HV and UMS charges'!$A$13:$A$44,0)),INDEX('Annex 4 LDNO charges'!$C$12:$C$202,MATCH($A52,'Annex 4 LDNO charges'!$A$12:$A$202,0)))</f>
        <v>0</v>
      </c>
      <c r="D52" s="183"/>
      <c r="E52" s="206">
        <v>0</v>
      </c>
    </row>
    <row r="53" spans="1:5" ht="27.75" customHeight="1" x14ac:dyDescent="0.2">
      <c r="A53" s="167" t="s">
        <v>481</v>
      </c>
      <c r="B53" s="198" t="str">
        <f>IFERROR(INDEX('Annex 1 LV, HV and UMS charges'!$B$13:$B$44,MATCH($A53,'Annex 1 LV, HV and UMS charges'!$A$13:$A$44,0)),IF(INDEX('Annex 4 LDNO charges'!$B$12:$B$202,MATCH($A53,'Annex 4 LDNO charges'!$A$12:$A$202,0))=0,"",INDEX('Annex 4 LDNO charges'!$B$12:$B$202,MATCH($A53,'Annex 4 LDNO charges'!$A$12:$A$202,0))))</f>
        <v>C50</v>
      </c>
      <c r="C53" s="199">
        <f>IFERROR(INDEX('Annex 1 LV, HV and UMS charges'!$C$13:$C$44,MATCH($A53,'Annex 1 LV, HV and UMS charges'!$A$13:$A$44,0)),INDEX('Annex 4 LDNO charges'!$C$12:$C$202,MATCH($A53,'Annex 4 LDNO charges'!$A$12:$A$202,0)))</f>
        <v>0</v>
      </c>
      <c r="D53" s="183"/>
      <c r="E53" s="206">
        <v>0</v>
      </c>
    </row>
    <row r="54" spans="1:5" ht="27.75" customHeight="1" x14ac:dyDescent="0.2">
      <c r="A54" s="167" t="s">
        <v>482</v>
      </c>
      <c r="B54" s="198" t="str">
        <f>IFERROR(INDEX('Annex 1 LV, HV and UMS charges'!$B$13:$B$44,MATCH($A54,'Annex 1 LV, HV and UMS charges'!$A$13:$A$44,0)),IF(INDEX('Annex 4 LDNO charges'!$B$12:$B$202,MATCH($A54,'Annex 4 LDNO charges'!$A$12:$A$202,0))=0,"",INDEX('Annex 4 LDNO charges'!$B$12:$B$202,MATCH($A54,'Annex 4 LDNO charges'!$A$12:$A$202,0))))</f>
        <v>C52</v>
      </c>
      <c r="C54" s="199">
        <f>IFERROR(INDEX('Annex 1 LV, HV and UMS charges'!$C$13:$C$44,MATCH($A54,'Annex 1 LV, HV and UMS charges'!$A$13:$A$44,0)),INDEX('Annex 4 LDNO charges'!$C$12:$C$202,MATCH($A54,'Annex 4 LDNO charges'!$A$12:$A$202,0)))</f>
        <v>0</v>
      </c>
      <c r="D54" s="183"/>
      <c r="E54" s="206">
        <v>0</v>
      </c>
    </row>
    <row r="55" spans="1:5" ht="27.75" customHeight="1" x14ac:dyDescent="0.2">
      <c r="A55" s="167" t="s">
        <v>483</v>
      </c>
      <c r="B55" s="198" t="str">
        <f>IFERROR(INDEX('Annex 1 LV, HV and UMS charges'!$B$13:$B$44,MATCH($A55,'Annex 1 LV, HV and UMS charges'!$A$13:$A$44,0)),IF(INDEX('Annex 4 LDNO charges'!$B$12:$B$202,MATCH($A55,'Annex 4 LDNO charges'!$A$12:$A$202,0))=0,"",INDEX('Annex 4 LDNO charges'!$B$12:$B$202,MATCH($A55,'Annex 4 LDNO charges'!$A$12:$A$202,0))))</f>
        <v>C54</v>
      </c>
      <c r="C55" s="199">
        <f>IFERROR(INDEX('Annex 1 LV, HV and UMS charges'!$C$13:$C$44,MATCH($A55,'Annex 1 LV, HV and UMS charges'!$A$13:$A$44,0)),INDEX('Annex 4 LDNO charges'!$C$12:$C$202,MATCH($A55,'Annex 4 LDNO charges'!$A$12:$A$202,0)))</f>
        <v>0</v>
      </c>
      <c r="D55" s="183"/>
      <c r="E55" s="206">
        <v>0</v>
      </c>
    </row>
    <row r="56" spans="1:5" ht="27.75" customHeight="1" x14ac:dyDescent="0.2">
      <c r="A56" s="167" t="s">
        <v>484</v>
      </c>
      <c r="B56" s="198" t="str">
        <f>IFERROR(INDEX('Annex 1 LV, HV and UMS charges'!$B$13:$B$44,MATCH($A56,'Annex 1 LV, HV and UMS charges'!$A$13:$A$44,0)),IF(INDEX('Annex 4 LDNO charges'!$B$12:$B$202,MATCH($A56,'Annex 4 LDNO charges'!$A$12:$A$202,0))=0,"",INDEX('Annex 4 LDNO charges'!$B$12:$B$202,MATCH($A56,'Annex 4 LDNO charges'!$A$12:$A$202,0))))</f>
        <v>C56</v>
      </c>
      <c r="C56" s="199">
        <f>IFERROR(INDEX('Annex 1 LV, HV and UMS charges'!$C$13:$C$44,MATCH($A56,'Annex 1 LV, HV and UMS charges'!$A$13:$A$44,0)),INDEX('Annex 4 LDNO charges'!$C$12:$C$202,MATCH($A56,'Annex 4 LDNO charges'!$A$12:$A$202,0)))</f>
        <v>0</v>
      </c>
      <c r="D56" s="183"/>
      <c r="E56" s="206">
        <v>0</v>
      </c>
    </row>
    <row r="57" spans="1:5" ht="27.75" customHeight="1" x14ac:dyDescent="0.2">
      <c r="A57" s="167" t="s">
        <v>485</v>
      </c>
      <c r="B57" s="198" t="str">
        <f>IFERROR(INDEX('Annex 1 LV, HV and UMS charges'!$B$13:$B$44,MATCH($A57,'Annex 1 LV, HV and UMS charges'!$A$13:$A$44,0)),IF(INDEX('Annex 4 LDNO charges'!$B$12:$B$202,MATCH($A57,'Annex 4 LDNO charges'!$A$12:$A$202,0))=0,"",INDEX('Annex 4 LDNO charges'!$B$12:$B$202,MATCH($A57,'Annex 4 LDNO charges'!$A$12:$A$202,0))))</f>
        <v>C58</v>
      </c>
      <c r="C57" s="199">
        <f>IFERROR(INDEX('Annex 1 LV, HV and UMS charges'!$C$13:$C$44,MATCH($A57,'Annex 1 LV, HV and UMS charges'!$A$13:$A$44,0)),INDEX('Annex 4 LDNO charges'!$C$12:$C$202,MATCH($A57,'Annex 4 LDNO charges'!$A$12:$A$202,0)))</f>
        <v>0</v>
      </c>
      <c r="D57" s="183"/>
      <c r="E57" s="206">
        <v>0</v>
      </c>
    </row>
    <row r="58" spans="1:5" ht="27.75" customHeight="1" x14ac:dyDescent="0.2">
      <c r="A58" s="167" t="s">
        <v>596</v>
      </c>
      <c r="B58" s="198" t="str">
        <f>IFERROR(INDEX('Annex 1 LV, HV and UMS charges'!$B$13:$B$44,MATCH($A58,'Annex 1 LV, HV and UMS charges'!$A$13:$A$44,0)),IF(INDEX('Annex 4 LDNO charges'!$B$12:$B$202,MATCH($A58,'Annex 4 LDNO charges'!$A$12:$A$202,0))=0,"",INDEX('Annex 4 LDNO charges'!$B$12:$B$202,MATCH($A58,'Annex 4 LDNO charges'!$A$12:$A$202,0))))</f>
        <v>C03</v>
      </c>
      <c r="C58" s="199" t="str">
        <f>IFERROR(INDEX('Annex 1 LV, HV and UMS charges'!$C$13:$C$44,MATCH($A58,'Annex 1 LV, HV and UMS charges'!$A$13:$A$44,0)),INDEX('Annex 4 LDNO charges'!$C$12:$C$202,MATCH($A58,'Annex 4 LDNO charges'!$A$12:$A$202,0)))</f>
        <v>0, 1, 2</v>
      </c>
      <c r="D58" s="206">
        <v>0</v>
      </c>
      <c r="E58" s="206">
        <v>0</v>
      </c>
    </row>
    <row r="59" spans="1:5" ht="27.75" customHeight="1" x14ac:dyDescent="0.2">
      <c r="A59" s="167" t="s">
        <v>597</v>
      </c>
      <c r="B59" s="198" t="str">
        <f>IFERROR(INDEX('Annex 1 LV, HV and UMS charges'!$B$13:$B$44,MATCH($A59,'Annex 1 LV, HV and UMS charges'!$A$13:$A$44,0)),IF(INDEX('Annex 4 LDNO charges'!$B$12:$B$202,MATCH($A59,'Annex 4 LDNO charges'!$A$12:$A$202,0))=0,"",INDEX('Annex 4 LDNO charges'!$B$12:$B$202,MATCH($A59,'Annex 4 LDNO charges'!$A$12:$A$202,0))))</f>
        <v>C09</v>
      </c>
      <c r="C59" s="199" t="str">
        <f>IFERROR(INDEX('Annex 1 LV, HV and UMS charges'!$C$13:$C$44,MATCH($A59,'Annex 1 LV, HV and UMS charges'!$A$13:$A$44,0)),INDEX('Annex 4 LDNO charges'!$C$12:$C$202,MATCH($A59,'Annex 4 LDNO charges'!$A$12:$A$202,0)))</f>
        <v>0, 3, 4, 5-8</v>
      </c>
      <c r="D59" s="183"/>
      <c r="E59" s="206">
        <v>0</v>
      </c>
    </row>
    <row r="60" spans="1:5" ht="27.75" customHeight="1" x14ac:dyDescent="0.2">
      <c r="A60" s="167" t="s">
        <v>598</v>
      </c>
      <c r="B60" s="198" t="str">
        <f>IFERROR(INDEX('Annex 1 LV, HV and UMS charges'!$B$13:$B$44,MATCH($A60,'Annex 1 LV, HV and UMS charges'!$A$13:$A$44,0)),IF(INDEX('Annex 4 LDNO charges'!$B$12:$B$202,MATCH($A60,'Annex 4 LDNO charges'!$A$12:$A$202,0))=0,"",INDEX('Annex 4 LDNO charges'!$B$12:$B$202,MATCH($A60,'Annex 4 LDNO charges'!$A$12:$A$202,0))))</f>
        <v>C12</v>
      </c>
      <c r="C60" s="199" t="str">
        <f>IFERROR(INDEX('Annex 1 LV, HV and UMS charges'!$C$13:$C$44,MATCH($A60,'Annex 1 LV, HV and UMS charges'!$A$13:$A$44,0)),INDEX('Annex 4 LDNO charges'!$C$12:$C$202,MATCH($A60,'Annex 4 LDNO charges'!$A$12:$A$202,0)))</f>
        <v>0, 3, 4, 5-8</v>
      </c>
      <c r="D60" s="183"/>
      <c r="E60" s="206">
        <v>0</v>
      </c>
    </row>
    <row r="61" spans="1:5" ht="27.75" customHeight="1" x14ac:dyDescent="0.2">
      <c r="A61" s="167" t="s">
        <v>599</v>
      </c>
      <c r="B61" s="198" t="str">
        <f>IFERROR(INDEX('Annex 1 LV, HV and UMS charges'!$B$13:$B$44,MATCH($A61,'Annex 1 LV, HV and UMS charges'!$A$13:$A$44,0)),IF(INDEX('Annex 4 LDNO charges'!$B$12:$B$202,MATCH($A61,'Annex 4 LDNO charges'!$A$12:$A$202,0))=0,"",INDEX('Annex 4 LDNO charges'!$B$12:$B$202,MATCH($A61,'Annex 4 LDNO charges'!$A$12:$A$202,0))))</f>
        <v>C15</v>
      </c>
      <c r="C61" s="199" t="str">
        <f>IFERROR(INDEX('Annex 1 LV, HV and UMS charges'!$C$13:$C$44,MATCH($A61,'Annex 1 LV, HV and UMS charges'!$A$13:$A$44,0)),INDEX('Annex 4 LDNO charges'!$C$12:$C$202,MATCH($A61,'Annex 4 LDNO charges'!$A$12:$A$202,0)))</f>
        <v>0, 3, 4, 5-8</v>
      </c>
      <c r="D61" s="183"/>
      <c r="E61" s="206">
        <v>0</v>
      </c>
    </row>
    <row r="62" spans="1:5" ht="27.75" customHeight="1" x14ac:dyDescent="0.2">
      <c r="A62" s="167" t="s">
        <v>600</v>
      </c>
      <c r="B62" s="198" t="str">
        <f>IFERROR(INDEX('Annex 1 LV, HV and UMS charges'!$B$13:$B$44,MATCH($A62,'Annex 1 LV, HV and UMS charges'!$A$13:$A$44,0)),IF(INDEX('Annex 4 LDNO charges'!$B$12:$B$202,MATCH($A62,'Annex 4 LDNO charges'!$A$12:$A$202,0))=0,"",INDEX('Annex 4 LDNO charges'!$B$12:$B$202,MATCH($A62,'Annex 4 LDNO charges'!$A$12:$A$202,0))))</f>
        <v>C18</v>
      </c>
      <c r="C62" s="199" t="str">
        <f>IFERROR(INDEX('Annex 1 LV, HV and UMS charges'!$C$13:$C$44,MATCH($A62,'Annex 1 LV, HV and UMS charges'!$A$13:$A$44,0)),INDEX('Annex 4 LDNO charges'!$C$12:$C$202,MATCH($A62,'Annex 4 LDNO charges'!$A$12:$A$202,0)))</f>
        <v>0, 3, 4, 5-8</v>
      </c>
      <c r="D62" s="183"/>
      <c r="E62" s="206">
        <v>0</v>
      </c>
    </row>
    <row r="63" spans="1:5" ht="27.75" customHeight="1" x14ac:dyDescent="0.2">
      <c r="A63" s="167" t="s">
        <v>601</v>
      </c>
      <c r="B63" s="198" t="str">
        <f>IFERROR(INDEX('Annex 1 LV, HV and UMS charges'!$B$13:$B$44,MATCH($A63,'Annex 1 LV, HV and UMS charges'!$A$13:$A$44,0)),IF(INDEX('Annex 4 LDNO charges'!$B$12:$B$202,MATCH($A63,'Annex 4 LDNO charges'!$A$12:$A$202,0))=0,"",INDEX('Annex 4 LDNO charges'!$B$12:$B$202,MATCH($A63,'Annex 4 LDNO charges'!$A$12:$A$202,0))))</f>
        <v>C21</v>
      </c>
      <c r="C63" s="199" t="str">
        <f>IFERROR(INDEX('Annex 1 LV, HV and UMS charges'!$C$13:$C$44,MATCH($A63,'Annex 1 LV, HV and UMS charges'!$A$13:$A$44,0)),INDEX('Annex 4 LDNO charges'!$C$12:$C$202,MATCH($A63,'Annex 4 LDNO charges'!$A$12:$A$202,0)))</f>
        <v>0, 3, 4, 5-8</v>
      </c>
      <c r="D63" s="183"/>
      <c r="E63" s="206">
        <v>0</v>
      </c>
    </row>
    <row r="64" spans="1:5" ht="27.75" customHeight="1" x14ac:dyDescent="0.2">
      <c r="A64" s="167" t="s">
        <v>546</v>
      </c>
      <c r="B64" s="198" t="str">
        <f>IFERROR(INDEX('Annex 1 LV, HV and UMS charges'!$B$13:$B$44,MATCH($A64,'Annex 1 LV, HV and UMS charges'!$A$13:$A$44,0)),IF(INDEX('Annex 4 LDNO charges'!$B$12:$B$202,MATCH($A64,'Annex 4 LDNO charges'!$A$12:$A$202,0))=0,"",INDEX('Annex 4 LDNO charges'!$B$12:$B$202,MATCH($A64,'Annex 4 LDNO charges'!$A$12:$A$202,0))))</f>
        <v>C27</v>
      </c>
      <c r="C64" s="199">
        <f>IFERROR(INDEX('Annex 1 LV, HV and UMS charges'!$C$13:$C$44,MATCH($A64,'Annex 1 LV, HV and UMS charges'!$A$13:$A$44,0)),INDEX('Annex 4 LDNO charges'!$C$12:$C$202,MATCH($A64,'Annex 4 LDNO charges'!$A$12:$A$202,0)))</f>
        <v>0</v>
      </c>
      <c r="D64" s="183"/>
      <c r="E64" s="206">
        <v>0</v>
      </c>
    </row>
    <row r="65" spans="1:5" ht="27.75" customHeight="1" x14ac:dyDescent="0.2">
      <c r="A65" s="167" t="s">
        <v>547</v>
      </c>
      <c r="B65" s="198" t="str">
        <f>IFERROR(INDEX('Annex 1 LV, HV and UMS charges'!$B$13:$B$44,MATCH($A65,'Annex 1 LV, HV and UMS charges'!$A$13:$A$44,0)),IF(INDEX('Annex 4 LDNO charges'!$B$12:$B$202,MATCH($A65,'Annex 4 LDNO charges'!$A$12:$A$202,0))=0,"",INDEX('Annex 4 LDNO charges'!$B$12:$B$202,MATCH($A65,'Annex 4 LDNO charges'!$A$12:$A$202,0))))</f>
        <v>C30</v>
      </c>
      <c r="C65" s="199">
        <f>IFERROR(INDEX('Annex 1 LV, HV and UMS charges'!$C$13:$C$44,MATCH($A65,'Annex 1 LV, HV and UMS charges'!$A$13:$A$44,0)),INDEX('Annex 4 LDNO charges'!$C$12:$C$202,MATCH($A65,'Annex 4 LDNO charges'!$A$12:$A$202,0)))</f>
        <v>0</v>
      </c>
      <c r="D65" s="183"/>
      <c r="E65" s="206">
        <v>0</v>
      </c>
    </row>
    <row r="66" spans="1:5" ht="27.75" customHeight="1" x14ac:dyDescent="0.2">
      <c r="A66" s="167" t="s">
        <v>548</v>
      </c>
      <c r="B66" s="198" t="str">
        <f>IFERROR(INDEX('Annex 1 LV, HV and UMS charges'!$B$13:$B$44,MATCH($A66,'Annex 1 LV, HV and UMS charges'!$A$13:$A$44,0)),IF(INDEX('Annex 4 LDNO charges'!$B$12:$B$202,MATCH($A66,'Annex 4 LDNO charges'!$A$12:$A$202,0))=0,"",INDEX('Annex 4 LDNO charges'!$B$12:$B$202,MATCH($A66,'Annex 4 LDNO charges'!$A$12:$A$202,0))))</f>
        <v>C33</v>
      </c>
      <c r="C66" s="199">
        <f>IFERROR(INDEX('Annex 1 LV, HV and UMS charges'!$C$13:$C$44,MATCH($A66,'Annex 1 LV, HV and UMS charges'!$A$13:$A$44,0)),INDEX('Annex 4 LDNO charges'!$C$12:$C$202,MATCH($A66,'Annex 4 LDNO charges'!$A$12:$A$202,0)))</f>
        <v>0</v>
      </c>
      <c r="D66" s="183"/>
      <c r="E66" s="206">
        <v>0</v>
      </c>
    </row>
    <row r="67" spans="1:5" ht="27.75" customHeight="1" x14ac:dyDescent="0.2">
      <c r="A67" s="167" t="s">
        <v>549</v>
      </c>
      <c r="B67" s="198" t="str">
        <f>IFERROR(INDEX('Annex 1 LV, HV and UMS charges'!$B$13:$B$44,MATCH($A67,'Annex 1 LV, HV and UMS charges'!$A$13:$A$44,0)),IF(INDEX('Annex 4 LDNO charges'!$B$12:$B$202,MATCH($A67,'Annex 4 LDNO charges'!$A$12:$A$202,0))=0,"",INDEX('Annex 4 LDNO charges'!$B$12:$B$202,MATCH($A67,'Annex 4 LDNO charges'!$A$12:$A$202,0))))</f>
        <v>C36</v>
      </c>
      <c r="C67" s="199">
        <f>IFERROR(INDEX('Annex 1 LV, HV and UMS charges'!$C$13:$C$44,MATCH($A67,'Annex 1 LV, HV and UMS charges'!$A$13:$A$44,0)),INDEX('Annex 4 LDNO charges'!$C$12:$C$202,MATCH($A67,'Annex 4 LDNO charges'!$A$12:$A$202,0)))</f>
        <v>0</v>
      </c>
      <c r="D67" s="183"/>
      <c r="E67" s="206">
        <v>0</v>
      </c>
    </row>
    <row r="68" spans="1:5" ht="27.75" customHeight="1" x14ac:dyDescent="0.2">
      <c r="A68" s="167" t="s">
        <v>550</v>
      </c>
      <c r="B68" s="198" t="str">
        <f>IFERROR(INDEX('Annex 1 LV, HV and UMS charges'!$B$13:$B$44,MATCH($A68,'Annex 1 LV, HV and UMS charges'!$A$13:$A$44,0)),IF(INDEX('Annex 4 LDNO charges'!$B$12:$B$202,MATCH($A68,'Annex 4 LDNO charges'!$A$12:$A$202,0))=0,"",INDEX('Annex 4 LDNO charges'!$B$12:$B$202,MATCH($A68,'Annex 4 LDNO charges'!$A$12:$A$202,0))))</f>
        <v>C39</v>
      </c>
      <c r="C68" s="199">
        <f>IFERROR(INDEX('Annex 1 LV, HV and UMS charges'!$C$13:$C$44,MATCH($A68,'Annex 1 LV, HV and UMS charges'!$A$13:$A$44,0)),INDEX('Annex 4 LDNO charges'!$C$12:$C$202,MATCH($A68,'Annex 4 LDNO charges'!$A$12:$A$202,0)))</f>
        <v>0</v>
      </c>
      <c r="D68" s="183"/>
      <c r="E68" s="206">
        <v>0</v>
      </c>
    </row>
    <row r="69" spans="1:5" ht="27.75" customHeight="1" x14ac:dyDescent="0.2">
      <c r="A69" s="167" t="s">
        <v>551</v>
      </c>
      <c r="B69" s="198" t="str">
        <f>IFERROR(INDEX('Annex 1 LV, HV and UMS charges'!$B$13:$B$44,MATCH($A69,'Annex 1 LV, HV and UMS charges'!$A$13:$A$44,0)),IF(INDEX('Annex 4 LDNO charges'!$B$12:$B$202,MATCH($A69,'Annex 4 LDNO charges'!$A$12:$A$202,0))=0,"",INDEX('Annex 4 LDNO charges'!$B$12:$B$202,MATCH($A69,'Annex 4 LDNO charges'!$A$12:$A$202,0))))</f>
        <v>C41</v>
      </c>
      <c r="C69" s="199">
        <f>IFERROR(INDEX('Annex 1 LV, HV and UMS charges'!$C$13:$C$44,MATCH($A69,'Annex 1 LV, HV and UMS charges'!$A$13:$A$44,0)),INDEX('Annex 4 LDNO charges'!$C$12:$C$202,MATCH($A69,'Annex 4 LDNO charges'!$A$12:$A$202,0)))</f>
        <v>0</v>
      </c>
      <c r="D69" s="183"/>
      <c r="E69" s="206">
        <v>0</v>
      </c>
    </row>
    <row r="70" spans="1:5" ht="27.75" customHeight="1" x14ac:dyDescent="0.2">
      <c r="A70" s="167" t="s">
        <v>552</v>
      </c>
      <c r="B70" s="198" t="str">
        <f>IFERROR(INDEX('Annex 1 LV, HV and UMS charges'!$B$13:$B$44,MATCH($A70,'Annex 1 LV, HV and UMS charges'!$A$13:$A$44,0)),IF(INDEX('Annex 4 LDNO charges'!$B$12:$B$202,MATCH($A70,'Annex 4 LDNO charges'!$A$12:$A$202,0))=0,"",INDEX('Annex 4 LDNO charges'!$B$12:$B$202,MATCH($A70,'Annex 4 LDNO charges'!$A$12:$A$202,0))))</f>
        <v>C43</v>
      </c>
      <c r="C70" s="199">
        <f>IFERROR(INDEX('Annex 1 LV, HV and UMS charges'!$C$13:$C$44,MATCH($A70,'Annex 1 LV, HV and UMS charges'!$A$13:$A$44,0)),INDEX('Annex 4 LDNO charges'!$C$12:$C$202,MATCH($A70,'Annex 4 LDNO charges'!$A$12:$A$202,0)))</f>
        <v>0</v>
      </c>
      <c r="D70" s="183"/>
      <c r="E70" s="206">
        <v>0</v>
      </c>
    </row>
    <row r="71" spans="1:5" ht="27.75" customHeight="1" x14ac:dyDescent="0.2">
      <c r="A71" s="167" t="s">
        <v>553</v>
      </c>
      <c r="B71" s="198" t="str">
        <f>IFERROR(INDEX('Annex 1 LV, HV and UMS charges'!$B$13:$B$44,MATCH($A71,'Annex 1 LV, HV and UMS charges'!$A$13:$A$44,0)),IF(INDEX('Annex 4 LDNO charges'!$B$12:$B$202,MATCH($A71,'Annex 4 LDNO charges'!$A$12:$A$202,0))=0,"",INDEX('Annex 4 LDNO charges'!$B$12:$B$202,MATCH($A71,'Annex 4 LDNO charges'!$A$12:$A$202,0))))</f>
        <v>C45</v>
      </c>
      <c r="C71" s="199">
        <f>IFERROR(INDEX('Annex 1 LV, HV and UMS charges'!$C$13:$C$44,MATCH($A71,'Annex 1 LV, HV and UMS charges'!$A$13:$A$44,0)),INDEX('Annex 4 LDNO charges'!$C$12:$C$202,MATCH($A71,'Annex 4 LDNO charges'!$A$12:$A$202,0)))</f>
        <v>0</v>
      </c>
      <c r="D71" s="183"/>
      <c r="E71" s="206">
        <v>0</v>
      </c>
    </row>
    <row r="72" spans="1:5" ht="27.75" customHeight="1" x14ac:dyDescent="0.2">
      <c r="A72" s="167" t="s">
        <v>554</v>
      </c>
      <c r="B72" s="198" t="str">
        <f>IFERROR(INDEX('Annex 1 LV, HV and UMS charges'!$B$13:$B$44,MATCH($A72,'Annex 1 LV, HV and UMS charges'!$A$13:$A$44,0)),IF(INDEX('Annex 4 LDNO charges'!$B$12:$B$202,MATCH($A72,'Annex 4 LDNO charges'!$A$12:$A$202,0))=0,"",INDEX('Annex 4 LDNO charges'!$B$12:$B$202,MATCH($A72,'Annex 4 LDNO charges'!$A$12:$A$202,0))))</f>
        <v>C47</v>
      </c>
      <c r="C72" s="199">
        <f>IFERROR(INDEX('Annex 1 LV, HV and UMS charges'!$C$13:$C$44,MATCH($A72,'Annex 1 LV, HV and UMS charges'!$A$13:$A$44,0)),INDEX('Annex 4 LDNO charges'!$C$12:$C$202,MATCH($A72,'Annex 4 LDNO charges'!$A$12:$A$202,0)))</f>
        <v>0</v>
      </c>
      <c r="D72" s="183"/>
      <c r="E72" s="206">
        <v>0</v>
      </c>
    </row>
    <row r="73" spans="1:5" ht="27.75" customHeight="1" x14ac:dyDescent="0.2">
      <c r="A73" s="167" t="s">
        <v>555</v>
      </c>
      <c r="B73" s="198" t="str">
        <f>IFERROR(INDEX('Annex 1 LV, HV and UMS charges'!$B$13:$B$44,MATCH($A73,'Annex 1 LV, HV and UMS charges'!$A$13:$A$44,0)),IF(INDEX('Annex 4 LDNO charges'!$B$12:$B$202,MATCH($A73,'Annex 4 LDNO charges'!$A$12:$A$202,0))=0,"",INDEX('Annex 4 LDNO charges'!$B$12:$B$202,MATCH($A73,'Annex 4 LDNO charges'!$A$12:$A$202,0))))</f>
        <v>C49</v>
      </c>
      <c r="C73" s="199">
        <f>IFERROR(INDEX('Annex 1 LV, HV and UMS charges'!$C$13:$C$44,MATCH($A73,'Annex 1 LV, HV and UMS charges'!$A$13:$A$44,0)),INDEX('Annex 4 LDNO charges'!$C$12:$C$202,MATCH($A73,'Annex 4 LDNO charges'!$A$12:$A$202,0)))</f>
        <v>0</v>
      </c>
      <c r="D73" s="183"/>
      <c r="E73" s="206">
        <v>0</v>
      </c>
    </row>
    <row r="74" spans="1:5" ht="27.75" customHeight="1" x14ac:dyDescent="0.2">
      <c r="A74" s="167" t="s">
        <v>556</v>
      </c>
      <c r="B74" s="198" t="str">
        <f>IFERROR(INDEX('Annex 1 LV, HV and UMS charges'!$B$13:$B$44,MATCH($A74,'Annex 1 LV, HV and UMS charges'!$A$13:$A$44,0)),IF(INDEX('Annex 4 LDNO charges'!$B$12:$B$202,MATCH($A74,'Annex 4 LDNO charges'!$A$12:$A$202,0))=0,"",INDEX('Annex 4 LDNO charges'!$B$12:$B$202,MATCH($A74,'Annex 4 LDNO charges'!$A$12:$A$202,0))))</f>
        <v>C51</v>
      </c>
      <c r="C74" s="199">
        <f>IFERROR(INDEX('Annex 1 LV, HV and UMS charges'!$C$13:$C$44,MATCH($A74,'Annex 1 LV, HV and UMS charges'!$A$13:$A$44,0)),INDEX('Annex 4 LDNO charges'!$C$12:$C$202,MATCH($A74,'Annex 4 LDNO charges'!$A$12:$A$202,0)))</f>
        <v>0</v>
      </c>
      <c r="D74" s="183"/>
      <c r="E74" s="206">
        <v>0</v>
      </c>
    </row>
    <row r="75" spans="1:5" ht="27.75" customHeight="1" x14ac:dyDescent="0.2">
      <c r="A75" s="167" t="s">
        <v>557</v>
      </c>
      <c r="B75" s="198" t="str">
        <f>IFERROR(INDEX('Annex 1 LV, HV and UMS charges'!$B$13:$B$44,MATCH($A75,'Annex 1 LV, HV and UMS charges'!$A$13:$A$44,0)),IF(INDEX('Annex 4 LDNO charges'!$B$12:$B$202,MATCH($A75,'Annex 4 LDNO charges'!$A$12:$A$202,0))=0,"",INDEX('Annex 4 LDNO charges'!$B$12:$B$202,MATCH($A75,'Annex 4 LDNO charges'!$A$12:$A$202,0))))</f>
        <v>C53</v>
      </c>
      <c r="C75" s="199">
        <f>IFERROR(INDEX('Annex 1 LV, HV and UMS charges'!$C$13:$C$44,MATCH($A75,'Annex 1 LV, HV and UMS charges'!$A$13:$A$44,0)),INDEX('Annex 4 LDNO charges'!$C$12:$C$202,MATCH($A75,'Annex 4 LDNO charges'!$A$12:$A$202,0)))</f>
        <v>0</v>
      </c>
      <c r="D75" s="183"/>
      <c r="E75" s="206">
        <v>0</v>
      </c>
    </row>
    <row r="76" spans="1:5" ht="27.75" customHeight="1" x14ac:dyDescent="0.2">
      <c r="A76" s="167" t="s">
        <v>558</v>
      </c>
      <c r="B76" s="198" t="str">
        <f>IFERROR(INDEX('Annex 1 LV, HV and UMS charges'!$B$13:$B$44,MATCH($A76,'Annex 1 LV, HV and UMS charges'!$A$13:$A$44,0)),IF(INDEX('Annex 4 LDNO charges'!$B$12:$B$202,MATCH($A76,'Annex 4 LDNO charges'!$A$12:$A$202,0))=0,"",INDEX('Annex 4 LDNO charges'!$B$12:$B$202,MATCH($A76,'Annex 4 LDNO charges'!$A$12:$A$202,0))))</f>
        <v>C55</v>
      </c>
      <c r="C76" s="199">
        <f>IFERROR(INDEX('Annex 1 LV, HV and UMS charges'!$C$13:$C$44,MATCH($A76,'Annex 1 LV, HV and UMS charges'!$A$13:$A$44,0)),INDEX('Annex 4 LDNO charges'!$C$12:$C$202,MATCH($A76,'Annex 4 LDNO charges'!$A$12:$A$202,0)))</f>
        <v>0</v>
      </c>
      <c r="D76" s="183"/>
      <c r="E76" s="206">
        <v>0</v>
      </c>
    </row>
    <row r="77" spans="1:5" ht="27.75" customHeight="1" x14ac:dyDescent="0.2">
      <c r="A77" s="167" t="s">
        <v>559</v>
      </c>
      <c r="B77" s="198" t="str">
        <f>IFERROR(INDEX('Annex 1 LV, HV and UMS charges'!$B$13:$B$44,MATCH($A77,'Annex 1 LV, HV and UMS charges'!$A$13:$A$44,0)),IF(INDEX('Annex 4 LDNO charges'!$B$12:$B$202,MATCH($A77,'Annex 4 LDNO charges'!$A$12:$A$202,0))=0,"",INDEX('Annex 4 LDNO charges'!$B$12:$B$202,MATCH($A77,'Annex 4 LDNO charges'!$A$12:$A$202,0))))</f>
        <v>C57</v>
      </c>
      <c r="C77" s="199">
        <f>IFERROR(INDEX('Annex 1 LV, HV and UMS charges'!$C$13:$C$44,MATCH($A77,'Annex 1 LV, HV and UMS charges'!$A$13:$A$44,0)),INDEX('Annex 4 LDNO charges'!$C$12:$C$202,MATCH($A77,'Annex 4 LDNO charges'!$A$12:$A$202,0)))</f>
        <v>0</v>
      </c>
      <c r="D77" s="183"/>
      <c r="E77" s="206">
        <v>0</v>
      </c>
    </row>
    <row r="78" spans="1:5" ht="27.75" customHeight="1" x14ac:dyDescent="0.2">
      <c r="A78" s="167" t="s">
        <v>560</v>
      </c>
      <c r="B78" s="198" t="str">
        <f>IFERROR(INDEX('Annex 1 LV, HV and UMS charges'!$B$13:$B$44,MATCH($A78,'Annex 1 LV, HV and UMS charges'!$A$13:$A$44,0)),IF(INDEX('Annex 4 LDNO charges'!$B$12:$B$202,MATCH($A78,'Annex 4 LDNO charges'!$A$12:$A$202,0))=0,"",INDEX('Annex 4 LDNO charges'!$B$12:$B$202,MATCH($A78,'Annex 4 LDNO charges'!$A$12:$A$202,0))))</f>
        <v>C59</v>
      </c>
      <c r="C78" s="199">
        <f>IFERROR(INDEX('Annex 1 LV, HV and UMS charges'!$C$13:$C$44,MATCH($A78,'Annex 1 LV, HV and UMS charges'!$A$13:$A$44,0)),INDEX('Annex 4 LDNO charges'!$C$12:$C$202,MATCH($A78,'Annex 4 LDNO charges'!$A$12:$A$202,0)))</f>
        <v>0</v>
      </c>
      <c r="D78" s="183"/>
      <c r="E78" s="206">
        <v>0</v>
      </c>
    </row>
    <row r="79" spans="1:5" ht="27.75" customHeight="1" x14ac:dyDescent="0.2">
      <c r="A79" s="167" t="s">
        <v>602</v>
      </c>
      <c r="B79" s="198" t="str">
        <f>IFERROR(INDEX('Annex 1 LV, HV and UMS charges'!$B$13:$B$44,MATCH($A79,'Annex 1 LV, HV and UMS charges'!$A$13:$A$44,0)),IF(INDEX('Annex 4 LDNO charges'!$B$12:$B$202,MATCH($A79,'Annex 4 LDNO charges'!$A$12:$A$202,0))=0,"",INDEX('Annex 4 LDNO charges'!$B$12:$B$202,MATCH($A79,'Annex 4 LDNO charges'!$A$12:$A$202,0))))</f>
        <v/>
      </c>
      <c r="C79" s="199" t="str">
        <f>IFERROR(INDEX('Annex 1 LV, HV and UMS charges'!$C$13:$C$44,MATCH($A79,'Annex 1 LV, HV and UMS charges'!$A$13:$A$44,0)),INDEX('Annex 4 LDNO charges'!$C$12:$C$202,MATCH($A79,'Annex 4 LDNO charges'!$A$12:$A$202,0)))</f>
        <v>0, 1, 2</v>
      </c>
      <c r="D79" s="206">
        <v>0</v>
      </c>
      <c r="E79" s="206">
        <v>0</v>
      </c>
    </row>
    <row r="80" spans="1:5" ht="27.75" customHeight="1" x14ac:dyDescent="0.2">
      <c r="A80" s="167" t="s">
        <v>603</v>
      </c>
      <c r="B80" s="198" t="str">
        <f>IFERROR(INDEX('Annex 1 LV, HV and UMS charges'!$B$13:$B$44,MATCH($A80,'Annex 1 LV, HV and UMS charges'!$A$13:$A$44,0)),IF(INDEX('Annex 4 LDNO charges'!$B$12:$B$202,MATCH($A80,'Annex 4 LDNO charges'!$A$12:$A$202,0))=0,"",INDEX('Annex 4 LDNO charges'!$B$12:$B$202,MATCH($A80,'Annex 4 LDNO charges'!$A$12:$A$202,0))))</f>
        <v/>
      </c>
      <c r="C80" s="199" t="str">
        <f>IFERROR(INDEX('Annex 1 LV, HV and UMS charges'!$C$13:$C$44,MATCH($A80,'Annex 1 LV, HV and UMS charges'!$A$13:$A$44,0)),INDEX('Annex 4 LDNO charges'!$C$12:$C$202,MATCH($A80,'Annex 4 LDNO charges'!$A$12:$A$202,0)))</f>
        <v>0, 3, 4, 5-8</v>
      </c>
      <c r="D80" s="183"/>
      <c r="E80" s="206">
        <v>0</v>
      </c>
    </row>
    <row r="81" spans="1:5" ht="27.75" customHeight="1" x14ac:dyDescent="0.2">
      <c r="A81" s="167" t="s">
        <v>604</v>
      </c>
      <c r="B81" s="198" t="str">
        <f>IFERROR(INDEX('Annex 1 LV, HV and UMS charges'!$B$13:$B$44,MATCH($A81,'Annex 1 LV, HV and UMS charges'!$A$13:$A$44,0)),IF(INDEX('Annex 4 LDNO charges'!$B$12:$B$202,MATCH($A81,'Annex 4 LDNO charges'!$A$12:$A$202,0))=0,"",INDEX('Annex 4 LDNO charges'!$B$12:$B$202,MATCH($A81,'Annex 4 LDNO charges'!$A$12:$A$202,0))))</f>
        <v/>
      </c>
      <c r="C81" s="199" t="str">
        <f>IFERROR(INDEX('Annex 1 LV, HV and UMS charges'!$C$13:$C$44,MATCH($A81,'Annex 1 LV, HV and UMS charges'!$A$13:$A$44,0)),INDEX('Annex 4 LDNO charges'!$C$12:$C$202,MATCH($A81,'Annex 4 LDNO charges'!$A$12:$A$202,0)))</f>
        <v>0, 3, 4, 5-8</v>
      </c>
      <c r="D81" s="183"/>
      <c r="E81" s="206">
        <v>0</v>
      </c>
    </row>
    <row r="82" spans="1:5" ht="27.75" customHeight="1" x14ac:dyDescent="0.2">
      <c r="A82" s="167" t="s">
        <v>605</v>
      </c>
      <c r="B82" s="198" t="str">
        <f>IFERROR(INDEX('Annex 1 LV, HV and UMS charges'!$B$13:$B$44,MATCH($A82,'Annex 1 LV, HV and UMS charges'!$A$13:$A$44,0)),IF(INDEX('Annex 4 LDNO charges'!$B$12:$B$202,MATCH($A82,'Annex 4 LDNO charges'!$A$12:$A$202,0))=0,"",INDEX('Annex 4 LDNO charges'!$B$12:$B$202,MATCH($A82,'Annex 4 LDNO charges'!$A$12:$A$202,0))))</f>
        <v/>
      </c>
      <c r="C82" s="199" t="str">
        <f>IFERROR(INDEX('Annex 1 LV, HV and UMS charges'!$C$13:$C$44,MATCH($A82,'Annex 1 LV, HV and UMS charges'!$A$13:$A$44,0)),INDEX('Annex 4 LDNO charges'!$C$12:$C$202,MATCH($A82,'Annex 4 LDNO charges'!$A$12:$A$202,0)))</f>
        <v>0, 3, 4, 5-8</v>
      </c>
      <c r="D82" s="183"/>
      <c r="E82" s="206">
        <v>0</v>
      </c>
    </row>
    <row r="83" spans="1:5" ht="27.75" customHeight="1" x14ac:dyDescent="0.2">
      <c r="A83" s="167" t="s">
        <v>606</v>
      </c>
      <c r="B83" s="198" t="str">
        <f>IFERROR(INDEX('Annex 1 LV, HV and UMS charges'!$B$13:$B$44,MATCH($A83,'Annex 1 LV, HV and UMS charges'!$A$13:$A$44,0)),IF(INDEX('Annex 4 LDNO charges'!$B$12:$B$202,MATCH($A83,'Annex 4 LDNO charges'!$A$12:$A$202,0))=0,"",INDEX('Annex 4 LDNO charges'!$B$12:$B$202,MATCH($A83,'Annex 4 LDNO charges'!$A$12:$A$202,0))))</f>
        <v/>
      </c>
      <c r="C83" s="199" t="str">
        <f>IFERROR(INDEX('Annex 1 LV, HV and UMS charges'!$C$13:$C$44,MATCH($A83,'Annex 1 LV, HV and UMS charges'!$A$13:$A$44,0)),INDEX('Annex 4 LDNO charges'!$C$12:$C$202,MATCH($A83,'Annex 4 LDNO charges'!$A$12:$A$202,0)))</f>
        <v>0, 3, 4, 5-8</v>
      </c>
      <c r="D83" s="183"/>
      <c r="E83" s="206">
        <v>0</v>
      </c>
    </row>
    <row r="84" spans="1:5" ht="27.75" customHeight="1" x14ac:dyDescent="0.2">
      <c r="A84" s="167" t="s">
        <v>607</v>
      </c>
      <c r="B84" s="198" t="str">
        <f>IFERROR(INDEX('Annex 1 LV, HV and UMS charges'!$B$13:$B$44,MATCH($A84,'Annex 1 LV, HV and UMS charges'!$A$13:$A$44,0)),IF(INDEX('Annex 4 LDNO charges'!$B$12:$B$202,MATCH($A84,'Annex 4 LDNO charges'!$A$12:$A$202,0))=0,"",INDEX('Annex 4 LDNO charges'!$B$12:$B$202,MATCH($A84,'Annex 4 LDNO charges'!$A$12:$A$202,0))))</f>
        <v/>
      </c>
      <c r="C84" s="199" t="str">
        <f>IFERROR(INDEX('Annex 1 LV, HV and UMS charges'!$C$13:$C$44,MATCH($A84,'Annex 1 LV, HV and UMS charges'!$A$13:$A$44,0)),INDEX('Annex 4 LDNO charges'!$C$12:$C$202,MATCH($A84,'Annex 4 LDNO charges'!$A$12:$A$202,0)))</f>
        <v>0, 3, 4, 5-8</v>
      </c>
      <c r="D84" s="183"/>
      <c r="E84" s="206">
        <v>0</v>
      </c>
    </row>
    <row r="85" spans="1:5" ht="27.75" customHeight="1" x14ac:dyDescent="0.2">
      <c r="A85" s="167" t="s">
        <v>531</v>
      </c>
      <c r="B85" s="198" t="str">
        <f>IFERROR(INDEX('Annex 1 LV, HV and UMS charges'!$B$13:$B$44,MATCH($A85,'Annex 1 LV, HV and UMS charges'!$A$13:$A$44,0)),IF(INDEX('Annex 4 LDNO charges'!$B$12:$B$202,MATCH($A85,'Annex 4 LDNO charges'!$A$12:$A$202,0))=0,"",INDEX('Annex 4 LDNO charges'!$B$12:$B$202,MATCH($A85,'Annex 4 LDNO charges'!$A$12:$A$202,0))))</f>
        <v/>
      </c>
      <c r="C85" s="199">
        <f>IFERROR(INDEX('Annex 1 LV, HV and UMS charges'!$C$13:$C$44,MATCH($A85,'Annex 1 LV, HV and UMS charges'!$A$13:$A$44,0)),INDEX('Annex 4 LDNO charges'!$C$12:$C$202,MATCH($A85,'Annex 4 LDNO charges'!$A$12:$A$202,0)))</f>
        <v>0</v>
      </c>
      <c r="D85" s="183"/>
      <c r="E85" s="206">
        <v>0</v>
      </c>
    </row>
    <row r="86" spans="1:5" ht="27.75" customHeight="1" x14ac:dyDescent="0.2">
      <c r="A86" s="167" t="s">
        <v>532</v>
      </c>
      <c r="B86" s="198" t="str">
        <f>IFERROR(INDEX('Annex 1 LV, HV and UMS charges'!$B$13:$B$44,MATCH($A86,'Annex 1 LV, HV and UMS charges'!$A$13:$A$44,0)),IF(INDEX('Annex 4 LDNO charges'!$B$12:$B$202,MATCH($A86,'Annex 4 LDNO charges'!$A$12:$A$202,0))=0,"",INDEX('Annex 4 LDNO charges'!$B$12:$B$202,MATCH($A86,'Annex 4 LDNO charges'!$A$12:$A$202,0))))</f>
        <v/>
      </c>
      <c r="C86" s="199">
        <f>IFERROR(INDEX('Annex 1 LV, HV and UMS charges'!$C$13:$C$44,MATCH($A86,'Annex 1 LV, HV and UMS charges'!$A$13:$A$44,0)),INDEX('Annex 4 LDNO charges'!$C$12:$C$202,MATCH($A86,'Annex 4 LDNO charges'!$A$12:$A$202,0)))</f>
        <v>0</v>
      </c>
      <c r="D86" s="183"/>
      <c r="E86" s="206">
        <v>0</v>
      </c>
    </row>
    <row r="87" spans="1:5" ht="27.75" customHeight="1" x14ac:dyDescent="0.2">
      <c r="A87" s="167" t="s">
        <v>533</v>
      </c>
      <c r="B87" s="198" t="str">
        <f>IFERROR(INDEX('Annex 1 LV, HV and UMS charges'!$B$13:$B$44,MATCH($A87,'Annex 1 LV, HV and UMS charges'!$A$13:$A$44,0)),IF(INDEX('Annex 4 LDNO charges'!$B$12:$B$202,MATCH($A87,'Annex 4 LDNO charges'!$A$12:$A$202,0))=0,"",INDEX('Annex 4 LDNO charges'!$B$12:$B$202,MATCH($A87,'Annex 4 LDNO charges'!$A$12:$A$202,0))))</f>
        <v/>
      </c>
      <c r="C87" s="199">
        <f>IFERROR(INDEX('Annex 1 LV, HV and UMS charges'!$C$13:$C$44,MATCH($A87,'Annex 1 LV, HV and UMS charges'!$A$13:$A$44,0)),INDEX('Annex 4 LDNO charges'!$C$12:$C$202,MATCH($A87,'Annex 4 LDNO charges'!$A$12:$A$202,0)))</f>
        <v>0</v>
      </c>
      <c r="D87" s="183"/>
      <c r="E87" s="206">
        <v>0</v>
      </c>
    </row>
    <row r="88" spans="1:5" ht="27.75" customHeight="1" x14ac:dyDescent="0.2">
      <c r="A88" s="167" t="s">
        <v>534</v>
      </c>
      <c r="B88" s="198" t="str">
        <f>IFERROR(INDEX('Annex 1 LV, HV and UMS charges'!$B$13:$B$44,MATCH($A88,'Annex 1 LV, HV and UMS charges'!$A$13:$A$44,0)),IF(INDEX('Annex 4 LDNO charges'!$B$12:$B$202,MATCH($A88,'Annex 4 LDNO charges'!$A$12:$A$202,0))=0,"",INDEX('Annex 4 LDNO charges'!$B$12:$B$202,MATCH($A88,'Annex 4 LDNO charges'!$A$12:$A$202,0))))</f>
        <v/>
      </c>
      <c r="C88" s="199">
        <f>IFERROR(INDEX('Annex 1 LV, HV and UMS charges'!$C$13:$C$44,MATCH($A88,'Annex 1 LV, HV and UMS charges'!$A$13:$A$44,0)),INDEX('Annex 4 LDNO charges'!$C$12:$C$202,MATCH($A88,'Annex 4 LDNO charges'!$A$12:$A$202,0)))</f>
        <v>0</v>
      </c>
      <c r="D88" s="183"/>
      <c r="E88" s="206">
        <v>0</v>
      </c>
    </row>
    <row r="89" spans="1:5" ht="27.75" customHeight="1" x14ac:dyDescent="0.2">
      <c r="A89" s="167" t="s">
        <v>535</v>
      </c>
      <c r="B89" s="198" t="str">
        <f>IFERROR(INDEX('Annex 1 LV, HV and UMS charges'!$B$13:$B$44,MATCH($A89,'Annex 1 LV, HV and UMS charges'!$A$13:$A$44,0)),IF(INDEX('Annex 4 LDNO charges'!$B$12:$B$202,MATCH($A89,'Annex 4 LDNO charges'!$A$12:$A$202,0))=0,"",INDEX('Annex 4 LDNO charges'!$B$12:$B$202,MATCH($A89,'Annex 4 LDNO charges'!$A$12:$A$202,0))))</f>
        <v/>
      </c>
      <c r="C89" s="199">
        <f>IFERROR(INDEX('Annex 1 LV, HV and UMS charges'!$C$13:$C$44,MATCH($A89,'Annex 1 LV, HV and UMS charges'!$A$13:$A$44,0)),INDEX('Annex 4 LDNO charges'!$C$12:$C$202,MATCH($A89,'Annex 4 LDNO charges'!$A$12:$A$202,0)))</f>
        <v>0</v>
      </c>
      <c r="D89" s="183"/>
      <c r="E89" s="206">
        <v>0</v>
      </c>
    </row>
    <row r="90" spans="1:5" ht="27.75" customHeight="1" x14ac:dyDescent="0.2">
      <c r="A90" s="167" t="s">
        <v>536</v>
      </c>
      <c r="B90" s="198" t="str">
        <f>IFERROR(INDEX('Annex 1 LV, HV and UMS charges'!$B$13:$B$44,MATCH($A90,'Annex 1 LV, HV and UMS charges'!$A$13:$A$44,0)),IF(INDEX('Annex 4 LDNO charges'!$B$12:$B$202,MATCH($A90,'Annex 4 LDNO charges'!$A$12:$A$202,0))=0,"",INDEX('Annex 4 LDNO charges'!$B$12:$B$202,MATCH($A90,'Annex 4 LDNO charges'!$A$12:$A$202,0))))</f>
        <v/>
      </c>
      <c r="C90" s="199">
        <f>IFERROR(INDEX('Annex 1 LV, HV and UMS charges'!$C$13:$C$44,MATCH($A90,'Annex 1 LV, HV and UMS charges'!$A$13:$A$44,0)),INDEX('Annex 4 LDNO charges'!$C$12:$C$202,MATCH($A90,'Annex 4 LDNO charges'!$A$12:$A$202,0)))</f>
        <v>0</v>
      </c>
      <c r="D90" s="183"/>
      <c r="E90" s="206">
        <v>0</v>
      </c>
    </row>
    <row r="91" spans="1:5" ht="27.75" customHeight="1" x14ac:dyDescent="0.2">
      <c r="A91" s="167" t="s">
        <v>537</v>
      </c>
      <c r="B91" s="198" t="str">
        <f>IFERROR(INDEX('Annex 1 LV, HV and UMS charges'!$B$13:$B$44,MATCH($A91,'Annex 1 LV, HV and UMS charges'!$A$13:$A$44,0)),IF(INDEX('Annex 4 LDNO charges'!$B$12:$B$202,MATCH($A91,'Annex 4 LDNO charges'!$A$12:$A$202,0))=0,"",INDEX('Annex 4 LDNO charges'!$B$12:$B$202,MATCH($A91,'Annex 4 LDNO charges'!$A$12:$A$202,0))))</f>
        <v/>
      </c>
      <c r="C91" s="199">
        <f>IFERROR(INDEX('Annex 1 LV, HV and UMS charges'!$C$13:$C$44,MATCH($A91,'Annex 1 LV, HV and UMS charges'!$A$13:$A$44,0)),INDEX('Annex 4 LDNO charges'!$C$12:$C$202,MATCH($A91,'Annex 4 LDNO charges'!$A$12:$A$202,0)))</f>
        <v>0</v>
      </c>
      <c r="D91" s="183"/>
      <c r="E91" s="206">
        <v>0</v>
      </c>
    </row>
    <row r="92" spans="1:5" ht="27.75" customHeight="1" x14ac:dyDescent="0.2">
      <c r="A92" s="167" t="s">
        <v>538</v>
      </c>
      <c r="B92" s="198" t="str">
        <f>IFERROR(INDEX('Annex 1 LV, HV and UMS charges'!$B$13:$B$44,MATCH($A92,'Annex 1 LV, HV and UMS charges'!$A$13:$A$44,0)),IF(INDEX('Annex 4 LDNO charges'!$B$12:$B$202,MATCH($A92,'Annex 4 LDNO charges'!$A$12:$A$202,0))=0,"",INDEX('Annex 4 LDNO charges'!$B$12:$B$202,MATCH($A92,'Annex 4 LDNO charges'!$A$12:$A$202,0))))</f>
        <v/>
      </c>
      <c r="C92" s="199">
        <f>IFERROR(INDEX('Annex 1 LV, HV and UMS charges'!$C$13:$C$44,MATCH($A92,'Annex 1 LV, HV and UMS charges'!$A$13:$A$44,0)),INDEX('Annex 4 LDNO charges'!$C$12:$C$202,MATCH($A92,'Annex 4 LDNO charges'!$A$12:$A$202,0)))</f>
        <v>0</v>
      </c>
      <c r="D92" s="183"/>
      <c r="E92" s="206">
        <v>0</v>
      </c>
    </row>
    <row r="93" spans="1:5" ht="27.75" customHeight="1" x14ac:dyDescent="0.2">
      <c r="A93" s="167" t="s">
        <v>539</v>
      </c>
      <c r="B93" s="198" t="str">
        <f>IFERROR(INDEX('Annex 1 LV, HV and UMS charges'!$B$13:$B$44,MATCH($A93,'Annex 1 LV, HV and UMS charges'!$A$13:$A$44,0)),IF(INDEX('Annex 4 LDNO charges'!$B$12:$B$202,MATCH($A93,'Annex 4 LDNO charges'!$A$12:$A$202,0))=0,"",INDEX('Annex 4 LDNO charges'!$B$12:$B$202,MATCH($A93,'Annex 4 LDNO charges'!$A$12:$A$202,0))))</f>
        <v/>
      </c>
      <c r="C93" s="199">
        <f>IFERROR(INDEX('Annex 1 LV, HV and UMS charges'!$C$13:$C$44,MATCH($A93,'Annex 1 LV, HV and UMS charges'!$A$13:$A$44,0)),INDEX('Annex 4 LDNO charges'!$C$12:$C$202,MATCH($A93,'Annex 4 LDNO charges'!$A$12:$A$202,0)))</f>
        <v>0</v>
      </c>
      <c r="D93" s="183"/>
      <c r="E93" s="206">
        <v>0</v>
      </c>
    </row>
    <row r="94" spans="1:5" ht="27.75" customHeight="1" x14ac:dyDescent="0.2">
      <c r="A94" s="167" t="s">
        <v>540</v>
      </c>
      <c r="B94" s="198" t="str">
        <f>IFERROR(INDEX('Annex 1 LV, HV and UMS charges'!$B$13:$B$44,MATCH($A94,'Annex 1 LV, HV and UMS charges'!$A$13:$A$44,0)),IF(INDEX('Annex 4 LDNO charges'!$B$12:$B$202,MATCH($A94,'Annex 4 LDNO charges'!$A$12:$A$202,0))=0,"",INDEX('Annex 4 LDNO charges'!$B$12:$B$202,MATCH($A94,'Annex 4 LDNO charges'!$A$12:$A$202,0))))</f>
        <v/>
      </c>
      <c r="C94" s="199">
        <f>IFERROR(INDEX('Annex 1 LV, HV and UMS charges'!$C$13:$C$44,MATCH($A94,'Annex 1 LV, HV and UMS charges'!$A$13:$A$44,0)),INDEX('Annex 4 LDNO charges'!$C$12:$C$202,MATCH($A94,'Annex 4 LDNO charges'!$A$12:$A$202,0)))</f>
        <v>0</v>
      </c>
      <c r="D94" s="183"/>
      <c r="E94" s="206">
        <v>0</v>
      </c>
    </row>
    <row r="95" spans="1:5" ht="27.75" customHeight="1" x14ac:dyDescent="0.2">
      <c r="A95" s="167" t="s">
        <v>541</v>
      </c>
      <c r="B95" s="198" t="str">
        <f>IFERROR(INDEX('Annex 1 LV, HV and UMS charges'!$B$13:$B$44,MATCH($A95,'Annex 1 LV, HV and UMS charges'!$A$13:$A$44,0)),IF(INDEX('Annex 4 LDNO charges'!$B$12:$B$202,MATCH($A95,'Annex 4 LDNO charges'!$A$12:$A$202,0))=0,"",INDEX('Annex 4 LDNO charges'!$B$12:$B$202,MATCH($A95,'Annex 4 LDNO charges'!$A$12:$A$202,0))))</f>
        <v/>
      </c>
      <c r="C95" s="199">
        <f>IFERROR(INDEX('Annex 1 LV, HV and UMS charges'!$C$13:$C$44,MATCH($A95,'Annex 1 LV, HV and UMS charges'!$A$13:$A$44,0)),INDEX('Annex 4 LDNO charges'!$C$12:$C$202,MATCH($A95,'Annex 4 LDNO charges'!$A$12:$A$202,0)))</f>
        <v>0</v>
      </c>
      <c r="D95" s="183"/>
      <c r="E95" s="206">
        <v>0</v>
      </c>
    </row>
    <row r="96" spans="1:5" ht="27.75" customHeight="1" x14ac:dyDescent="0.2">
      <c r="A96" s="167" t="s">
        <v>542</v>
      </c>
      <c r="B96" s="198" t="str">
        <f>IFERROR(INDEX('Annex 1 LV, HV and UMS charges'!$B$13:$B$44,MATCH($A96,'Annex 1 LV, HV and UMS charges'!$A$13:$A$44,0)),IF(INDEX('Annex 4 LDNO charges'!$B$12:$B$202,MATCH($A96,'Annex 4 LDNO charges'!$A$12:$A$202,0))=0,"",INDEX('Annex 4 LDNO charges'!$B$12:$B$202,MATCH($A96,'Annex 4 LDNO charges'!$A$12:$A$202,0))))</f>
        <v/>
      </c>
      <c r="C96" s="199">
        <f>IFERROR(INDEX('Annex 1 LV, HV and UMS charges'!$C$13:$C$44,MATCH($A96,'Annex 1 LV, HV and UMS charges'!$A$13:$A$44,0)),INDEX('Annex 4 LDNO charges'!$C$12:$C$202,MATCH($A96,'Annex 4 LDNO charges'!$A$12:$A$202,0)))</f>
        <v>0</v>
      </c>
      <c r="D96" s="183"/>
      <c r="E96" s="206">
        <v>0</v>
      </c>
    </row>
    <row r="97" spans="1:5" ht="27.75" customHeight="1" x14ac:dyDescent="0.2">
      <c r="A97" s="167" t="s">
        <v>543</v>
      </c>
      <c r="B97" s="198" t="str">
        <f>IFERROR(INDEX('Annex 1 LV, HV and UMS charges'!$B$13:$B$44,MATCH($A97,'Annex 1 LV, HV and UMS charges'!$A$13:$A$44,0)),IF(INDEX('Annex 4 LDNO charges'!$B$12:$B$202,MATCH($A97,'Annex 4 LDNO charges'!$A$12:$A$202,0))=0,"",INDEX('Annex 4 LDNO charges'!$B$12:$B$202,MATCH($A97,'Annex 4 LDNO charges'!$A$12:$A$202,0))))</f>
        <v/>
      </c>
      <c r="C97" s="199">
        <f>IFERROR(INDEX('Annex 1 LV, HV and UMS charges'!$C$13:$C$44,MATCH($A97,'Annex 1 LV, HV and UMS charges'!$A$13:$A$44,0)),INDEX('Annex 4 LDNO charges'!$C$12:$C$202,MATCH($A97,'Annex 4 LDNO charges'!$A$12:$A$202,0)))</f>
        <v>0</v>
      </c>
      <c r="D97" s="183"/>
      <c r="E97" s="206">
        <v>0</v>
      </c>
    </row>
    <row r="98" spans="1:5" ht="27.75" customHeight="1" x14ac:dyDescent="0.2">
      <c r="A98" s="167" t="s">
        <v>544</v>
      </c>
      <c r="B98" s="198" t="str">
        <f>IFERROR(INDEX('Annex 1 LV, HV and UMS charges'!$B$13:$B$44,MATCH($A98,'Annex 1 LV, HV and UMS charges'!$A$13:$A$44,0)),IF(INDEX('Annex 4 LDNO charges'!$B$12:$B$202,MATCH($A98,'Annex 4 LDNO charges'!$A$12:$A$202,0))=0,"",INDEX('Annex 4 LDNO charges'!$B$12:$B$202,MATCH($A98,'Annex 4 LDNO charges'!$A$12:$A$202,0))))</f>
        <v/>
      </c>
      <c r="C98" s="199">
        <f>IFERROR(INDEX('Annex 1 LV, HV and UMS charges'!$C$13:$C$44,MATCH($A98,'Annex 1 LV, HV and UMS charges'!$A$13:$A$44,0)),INDEX('Annex 4 LDNO charges'!$C$12:$C$202,MATCH($A98,'Annex 4 LDNO charges'!$A$12:$A$202,0)))</f>
        <v>0</v>
      </c>
      <c r="D98" s="183"/>
      <c r="E98" s="206">
        <v>0</v>
      </c>
    </row>
    <row r="99" spans="1:5" ht="27.75" customHeight="1" x14ac:dyDescent="0.2">
      <c r="A99" s="167" t="s">
        <v>545</v>
      </c>
      <c r="B99" s="198" t="str">
        <f>IFERROR(INDEX('Annex 1 LV, HV and UMS charges'!$B$13:$B$44,MATCH($A99,'Annex 1 LV, HV and UMS charges'!$A$13:$A$44,0)),IF(INDEX('Annex 4 LDNO charges'!$B$12:$B$202,MATCH($A99,'Annex 4 LDNO charges'!$A$12:$A$202,0))=0,"",INDEX('Annex 4 LDNO charges'!$B$12:$B$202,MATCH($A99,'Annex 4 LDNO charges'!$A$12:$A$202,0))))</f>
        <v/>
      </c>
      <c r="C99" s="199">
        <f>IFERROR(INDEX('Annex 1 LV, HV and UMS charges'!$C$13:$C$44,MATCH($A99,'Annex 1 LV, HV and UMS charges'!$A$13:$A$44,0)),INDEX('Annex 4 LDNO charges'!$C$12:$C$202,MATCH($A99,'Annex 4 LDNO charges'!$A$12:$A$202,0)))</f>
        <v>0</v>
      </c>
      <c r="D99" s="183"/>
      <c r="E99" s="206">
        <v>0</v>
      </c>
    </row>
    <row r="100" spans="1:5" ht="27.75" customHeight="1" x14ac:dyDescent="0.2">
      <c r="A100" s="167" t="s">
        <v>608</v>
      </c>
      <c r="B100" s="198" t="str">
        <f>IFERROR(INDEX('Annex 1 LV, HV and UMS charges'!$B$13:$B$44,MATCH($A100,'Annex 1 LV, HV and UMS charges'!$A$13:$A$44,0)),IF(INDEX('Annex 4 LDNO charges'!$B$12:$B$202,MATCH($A100,'Annex 4 LDNO charges'!$A$12:$A$202,0))=0,"",INDEX('Annex 4 LDNO charges'!$B$12:$B$202,MATCH($A100,'Annex 4 LDNO charges'!$A$12:$A$202,0))))</f>
        <v/>
      </c>
      <c r="C100" s="199" t="str">
        <f>IFERROR(INDEX('Annex 1 LV, HV and UMS charges'!$C$13:$C$44,MATCH($A100,'Annex 1 LV, HV and UMS charges'!$A$13:$A$44,0)),INDEX('Annex 4 LDNO charges'!$C$12:$C$202,MATCH($A100,'Annex 4 LDNO charges'!$A$12:$A$202,0)))</f>
        <v>0, 1, 2</v>
      </c>
      <c r="D100" s="206">
        <v>0</v>
      </c>
      <c r="E100" s="206">
        <v>0</v>
      </c>
    </row>
    <row r="101" spans="1:5" ht="27.75" customHeight="1" x14ac:dyDescent="0.2">
      <c r="A101" s="167" t="s">
        <v>609</v>
      </c>
      <c r="B101" s="198" t="str">
        <f>IFERROR(INDEX('Annex 1 LV, HV and UMS charges'!$B$13:$B$44,MATCH($A101,'Annex 1 LV, HV and UMS charges'!$A$13:$A$44,0)),IF(INDEX('Annex 4 LDNO charges'!$B$12:$B$202,MATCH($A101,'Annex 4 LDNO charges'!$A$12:$A$202,0))=0,"",INDEX('Annex 4 LDNO charges'!$B$12:$B$202,MATCH($A101,'Annex 4 LDNO charges'!$A$12:$A$202,0))))</f>
        <v/>
      </c>
      <c r="C101" s="199" t="str">
        <f>IFERROR(INDEX('Annex 1 LV, HV and UMS charges'!$C$13:$C$44,MATCH($A101,'Annex 1 LV, HV and UMS charges'!$A$13:$A$44,0)),INDEX('Annex 4 LDNO charges'!$C$12:$C$202,MATCH($A101,'Annex 4 LDNO charges'!$A$12:$A$202,0)))</f>
        <v>0, 3, 4, 5-8</v>
      </c>
      <c r="D101" s="183"/>
      <c r="E101" s="206">
        <v>0</v>
      </c>
    </row>
    <row r="102" spans="1:5" ht="27.75" customHeight="1" x14ac:dyDescent="0.2">
      <c r="A102" s="167" t="s">
        <v>610</v>
      </c>
      <c r="B102" s="198" t="str">
        <f>IFERROR(INDEX('Annex 1 LV, HV and UMS charges'!$B$13:$B$44,MATCH($A102,'Annex 1 LV, HV and UMS charges'!$A$13:$A$44,0)),IF(INDEX('Annex 4 LDNO charges'!$B$12:$B$202,MATCH($A102,'Annex 4 LDNO charges'!$A$12:$A$202,0))=0,"",INDEX('Annex 4 LDNO charges'!$B$12:$B$202,MATCH($A102,'Annex 4 LDNO charges'!$A$12:$A$202,0))))</f>
        <v/>
      </c>
      <c r="C102" s="199" t="str">
        <f>IFERROR(INDEX('Annex 1 LV, HV and UMS charges'!$C$13:$C$44,MATCH($A102,'Annex 1 LV, HV and UMS charges'!$A$13:$A$44,0)),INDEX('Annex 4 LDNO charges'!$C$12:$C$202,MATCH($A102,'Annex 4 LDNO charges'!$A$12:$A$202,0)))</f>
        <v>0, 3, 4, 5-8</v>
      </c>
      <c r="D102" s="183"/>
      <c r="E102" s="206">
        <v>0</v>
      </c>
    </row>
    <row r="103" spans="1:5" ht="27.75" customHeight="1" x14ac:dyDescent="0.2">
      <c r="A103" s="167" t="s">
        <v>611</v>
      </c>
      <c r="B103" s="198" t="str">
        <f>IFERROR(INDEX('Annex 1 LV, HV and UMS charges'!$B$13:$B$44,MATCH($A103,'Annex 1 LV, HV and UMS charges'!$A$13:$A$44,0)),IF(INDEX('Annex 4 LDNO charges'!$B$12:$B$202,MATCH($A103,'Annex 4 LDNO charges'!$A$12:$A$202,0))=0,"",INDEX('Annex 4 LDNO charges'!$B$12:$B$202,MATCH($A103,'Annex 4 LDNO charges'!$A$12:$A$202,0))))</f>
        <v/>
      </c>
      <c r="C103" s="199" t="str">
        <f>IFERROR(INDEX('Annex 1 LV, HV and UMS charges'!$C$13:$C$44,MATCH($A103,'Annex 1 LV, HV and UMS charges'!$A$13:$A$44,0)),INDEX('Annex 4 LDNO charges'!$C$12:$C$202,MATCH($A103,'Annex 4 LDNO charges'!$A$12:$A$202,0)))</f>
        <v>0, 3, 4, 5-8</v>
      </c>
      <c r="D103" s="183"/>
      <c r="E103" s="206">
        <v>0</v>
      </c>
    </row>
    <row r="104" spans="1:5" ht="27.75" customHeight="1" x14ac:dyDescent="0.2">
      <c r="A104" s="167" t="s">
        <v>612</v>
      </c>
      <c r="B104" s="198" t="str">
        <f>IFERROR(INDEX('Annex 1 LV, HV and UMS charges'!$B$13:$B$44,MATCH($A104,'Annex 1 LV, HV and UMS charges'!$A$13:$A$44,0)),IF(INDEX('Annex 4 LDNO charges'!$B$12:$B$202,MATCH($A104,'Annex 4 LDNO charges'!$A$12:$A$202,0))=0,"",INDEX('Annex 4 LDNO charges'!$B$12:$B$202,MATCH($A104,'Annex 4 LDNO charges'!$A$12:$A$202,0))))</f>
        <v/>
      </c>
      <c r="C104" s="199" t="str">
        <f>IFERROR(INDEX('Annex 1 LV, HV and UMS charges'!$C$13:$C$44,MATCH($A104,'Annex 1 LV, HV and UMS charges'!$A$13:$A$44,0)),INDEX('Annex 4 LDNO charges'!$C$12:$C$202,MATCH($A104,'Annex 4 LDNO charges'!$A$12:$A$202,0)))</f>
        <v>0, 3, 4, 5-8</v>
      </c>
      <c r="D104" s="183"/>
      <c r="E104" s="206">
        <v>0</v>
      </c>
    </row>
    <row r="105" spans="1:5" ht="27.75" customHeight="1" x14ac:dyDescent="0.2">
      <c r="A105" s="167" t="s">
        <v>613</v>
      </c>
      <c r="B105" s="198" t="str">
        <f>IFERROR(INDEX('Annex 1 LV, HV and UMS charges'!$B$13:$B$44,MATCH($A105,'Annex 1 LV, HV and UMS charges'!$A$13:$A$44,0)),IF(INDEX('Annex 4 LDNO charges'!$B$12:$B$202,MATCH($A105,'Annex 4 LDNO charges'!$A$12:$A$202,0))=0,"",INDEX('Annex 4 LDNO charges'!$B$12:$B$202,MATCH($A105,'Annex 4 LDNO charges'!$A$12:$A$202,0))))</f>
        <v/>
      </c>
      <c r="C105" s="199" t="str">
        <f>IFERROR(INDEX('Annex 1 LV, HV and UMS charges'!$C$13:$C$44,MATCH($A105,'Annex 1 LV, HV and UMS charges'!$A$13:$A$44,0)),INDEX('Annex 4 LDNO charges'!$C$12:$C$202,MATCH($A105,'Annex 4 LDNO charges'!$A$12:$A$202,0)))</f>
        <v>0, 3, 4, 5-8</v>
      </c>
      <c r="D105" s="183"/>
      <c r="E105" s="206">
        <v>0</v>
      </c>
    </row>
    <row r="106" spans="1:5" ht="27.75" customHeight="1" x14ac:dyDescent="0.2">
      <c r="A106" s="167" t="s">
        <v>516</v>
      </c>
      <c r="B106" s="198" t="str">
        <f>IFERROR(INDEX('Annex 1 LV, HV and UMS charges'!$B$13:$B$44,MATCH($A106,'Annex 1 LV, HV and UMS charges'!$A$13:$A$44,0)),IF(INDEX('Annex 4 LDNO charges'!$B$12:$B$202,MATCH($A106,'Annex 4 LDNO charges'!$A$12:$A$202,0))=0,"",INDEX('Annex 4 LDNO charges'!$B$12:$B$202,MATCH($A106,'Annex 4 LDNO charges'!$A$12:$A$202,0))))</f>
        <v/>
      </c>
      <c r="C106" s="199">
        <f>IFERROR(INDEX('Annex 1 LV, HV and UMS charges'!$C$13:$C$44,MATCH($A106,'Annex 1 LV, HV and UMS charges'!$A$13:$A$44,0)),INDEX('Annex 4 LDNO charges'!$C$12:$C$202,MATCH($A106,'Annex 4 LDNO charges'!$A$12:$A$202,0)))</f>
        <v>0</v>
      </c>
      <c r="D106" s="183"/>
      <c r="E106" s="206">
        <v>0</v>
      </c>
    </row>
    <row r="107" spans="1:5" ht="27.75" customHeight="1" x14ac:dyDescent="0.2">
      <c r="A107" s="167" t="s">
        <v>517</v>
      </c>
      <c r="B107" s="198" t="str">
        <f>IFERROR(INDEX('Annex 1 LV, HV and UMS charges'!$B$13:$B$44,MATCH($A107,'Annex 1 LV, HV and UMS charges'!$A$13:$A$44,0)),IF(INDEX('Annex 4 LDNO charges'!$B$12:$B$202,MATCH($A107,'Annex 4 LDNO charges'!$A$12:$A$202,0))=0,"",INDEX('Annex 4 LDNO charges'!$B$12:$B$202,MATCH($A107,'Annex 4 LDNO charges'!$A$12:$A$202,0))))</f>
        <v/>
      </c>
      <c r="C107" s="199">
        <f>IFERROR(INDEX('Annex 1 LV, HV and UMS charges'!$C$13:$C$44,MATCH($A107,'Annex 1 LV, HV and UMS charges'!$A$13:$A$44,0)),INDEX('Annex 4 LDNO charges'!$C$12:$C$202,MATCH($A107,'Annex 4 LDNO charges'!$A$12:$A$202,0)))</f>
        <v>0</v>
      </c>
      <c r="D107" s="183"/>
      <c r="E107" s="206">
        <v>0</v>
      </c>
    </row>
    <row r="108" spans="1:5" ht="27.75" customHeight="1" x14ac:dyDescent="0.2">
      <c r="A108" s="167" t="s">
        <v>518</v>
      </c>
      <c r="B108" s="198" t="str">
        <f>IFERROR(INDEX('Annex 1 LV, HV and UMS charges'!$B$13:$B$44,MATCH($A108,'Annex 1 LV, HV and UMS charges'!$A$13:$A$44,0)),IF(INDEX('Annex 4 LDNO charges'!$B$12:$B$202,MATCH($A108,'Annex 4 LDNO charges'!$A$12:$A$202,0))=0,"",INDEX('Annex 4 LDNO charges'!$B$12:$B$202,MATCH($A108,'Annex 4 LDNO charges'!$A$12:$A$202,0))))</f>
        <v/>
      </c>
      <c r="C108" s="199">
        <f>IFERROR(INDEX('Annex 1 LV, HV and UMS charges'!$C$13:$C$44,MATCH($A108,'Annex 1 LV, HV and UMS charges'!$A$13:$A$44,0)),INDEX('Annex 4 LDNO charges'!$C$12:$C$202,MATCH($A108,'Annex 4 LDNO charges'!$A$12:$A$202,0)))</f>
        <v>0</v>
      </c>
      <c r="D108" s="183"/>
      <c r="E108" s="206">
        <v>0</v>
      </c>
    </row>
    <row r="109" spans="1:5" ht="27.75" customHeight="1" x14ac:dyDescent="0.2">
      <c r="A109" s="167" t="s">
        <v>519</v>
      </c>
      <c r="B109" s="198" t="str">
        <f>IFERROR(INDEX('Annex 1 LV, HV and UMS charges'!$B$13:$B$44,MATCH($A109,'Annex 1 LV, HV and UMS charges'!$A$13:$A$44,0)),IF(INDEX('Annex 4 LDNO charges'!$B$12:$B$202,MATCH($A109,'Annex 4 LDNO charges'!$A$12:$A$202,0))=0,"",INDEX('Annex 4 LDNO charges'!$B$12:$B$202,MATCH($A109,'Annex 4 LDNO charges'!$A$12:$A$202,0))))</f>
        <v/>
      </c>
      <c r="C109" s="199">
        <f>IFERROR(INDEX('Annex 1 LV, HV and UMS charges'!$C$13:$C$44,MATCH($A109,'Annex 1 LV, HV and UMS charges'!$A$13:$A$44,0)),INDEX('Annex 4 LDNO charges'!$C$12:$C$202,MATCH($A109,'Annex 4 LDNO charges'!$A$12:$A$202,0)))</f>
        <v>0</v>
      </c>
      <c r="D109" s="183"/>
      <c r="E109" s="206">
        <v>0</v>
      </c>
    </row>
    <row r="110" spans="1:5" ht="27.75" customHeight="1" x14ac:dyDescent="0.2">
      <c r="A110" s="167" t="s">
        <v>520</v>
      </c>
      <c r="B110" s="198" t="str">
        <f>IFERROR(INDEX('Annex 1 LV, HV and UMS charges'!$B$13:$B$44,MATCH($A110,'Annex 1 LV, HV and UMS charges'!$A$13:$A$44,0)),IF(INDEX('Annex 4 LDNO charges'!$B$12:$B$202,MATCH($A110,'Annex 4 LDNO charges'!$A$12:$A$202,0))=0,"",INDEX('Annex 4 LDNO charges'!$B$12:$B$202,MATCH($A110,'Annex 4 LDNO charges'!$A$12:$A$202,0))))</f>
        <v/>
      </c>
      <c r="C110" s="199">
        <f>IFERROR(INDEX('Annex 1 LV, HV and UMS charges'!$C$13:$C$44,MATCH($A110,'Annex 1 LV, HV and UMS charges'!$A$13:$A$44,0)),INDEX('Annex 4 LDNO charges'!$C$12:$C$202,MATCH($A110,'Annex 4 LDNO charges'!$A$12:$A$202,0)))</f>
        <v>0</v>
      </c>
      <c r="D110" s="183"/>
      <c r="E110" s="206">
        <v>0</v>
      </c>
    </row>
    <row r="111" spans="1:5" ht="27.75" customHeight="1" x14ac:dyDescent="0.2">
      <c r="A111" s="167" t="s">
        <v>521</v>
      </c>
      <c r="B111" s="198" t="str">
        <f>IFERROR(INDEX('Annex 1 LV, HV and UMS charges'!$B$13:$B$44,MATCH($A111,'Annex 1 LV, HV and UMS charges'!$A$13:$A$44,0)),IF(INDEX('Annex 4 LDNO charges'!$B$12:$B$202,MATCH($A111,'Annex 4 LDNO charges'!$A$12:$A$202,0))=0,"",INDEX('Annex 4 LDNO charges'!$B$12:$B$202,MATCH($A111,'Annex 4 LDNO charges'!$A$12:$A$202,0))))</f>
        <v/>
      </c>
      <c r="C111" s="199">
        <f>IFERROR(INDEX('Annex 1 LV, HV and UMS charges'!$C$13:$C$44,MATCH($A111,'Annex 1 LV, HV and UMS charges'!$A$13:$A$44,0)),INDEX('Annex 4 LDNO charges'!$C$12:$C$202,MATCH($A111,'Annex 4 LDNO charges'!$A$12:$A$202,0)))</f>
        <v>0</v>
      </c>
      <c r="D111" s="183"/>
      <c r="E111" s="206">
        <v>0</v>
      </c>
    </row>
    <row r="112" spans="1:5" ht="27.75" customHeight="1" x14ac:dyDescent="0.2">
      <c r="A112" s="167" t="s">
        <v>522</v>
      </c>
      <c r="B112" s="198" t="str">
        <f>IFERROR(INDEX('Annex 1 LV, HV and UMS charges'!$B$13:$B$44,MATCH($A112,'Annex 1 LV, HV and UMS charges'!$A$13:$A$44,0)),IF(INDEX('Annex 4 LDNO charges'!$B$12:$B$202,MATCH($A112,'Annex 4 LDNO charges'!$A$12:$A$202,0))=0,"",INDEX('Annex 4 LDNO charges'!$B$12:$B$202,MATCH($A112,'Annex 4 LDNO charges'!$A$12:$A$202,0))))</f>
        <v/>
      </c>
      <c r="C112" s="199">
        <f>IFERROR(INDEX('Annex 1 LV, HV and UMS charges'!$C$13:$C$44,MATCH($A112,'Annex 1 LV, HV and UMS charges'!$A$13:$A$44,0)),INDEX('Annex 4 LDNO charges'!$C$12:$C$202,MATCH($A112,'Annex 4 LDNO charges'!$A$12:$A$202,0)))</f>
        <v>0</v>
      </c>
      <c r="D112" s="183"/>
      <c r="E112" s="206">
        <v>0</v>
      </c>
    </row>
    <row r="113" spans="1:5" ht="27.75" customHeight="1" x14ac:dyDescent="0.2">
      <c r="A113" s="167" t="s">
        <v>523</v>
      </c>
      <c r="B113" s="198" t="str">
        <f>IFERROR(INDEX('Annex 1 LV, HV and UMS charges'!$B$13:$B$44,MATCH($A113,'Annex 1 LV, HV and UMS charges'!$A$13:$A$44,0)),IF(INDEX('Annex 4 LDNO charges'!$B$12:$B$202,MATCH($A113,'Annex 4 LDNO charges'!$A$12:$A$202,0))=0,"",INDEX('Annex 4 LDNO charges'!$B$12:$B$202,MATCH($A113,'Annex 4 LDNO charges'!$A$12:$A$202,0))))</f>
        <v/>
      </c>
      <c r="C113" s="199">
        <f>IFERROR(INDEX('Annex 1 LV, HV and UMS charges'!$C$13:$C$44,MATCH($A113,'Annex 1 LV, HV and UMS charges'!$A$13:$A$44,0)),INDEX('Annex 4 LDNO charges'!$C$12:$C$202,MATCH($A113,'Annex 4 LDNO charges'!$A$12:$A$202,0)))</f>
        <v>0</v>
      </c>
      <c r="D113" s="183"/>
      <c r="E113" s="206">
        <v>0</v>
      </c>
    </row>
    <row r="114" spans="1:5" ht="27.75" customHeight="1" x14ac:dyDescent="0.2">
      <c r="A114" s="167" t="s">
        <v>524</v>
      </c>
      <c r="B114" s="198" t="str">
        <f>IFERROR(INDEX('Annex 1 LV, HV and UMS charges'!$B$13:$B$44,MATCH($A114,'Annex 1 LV, HV and UMS charges'!$A$13:$A$44,0)),IF(INDEX('Annex 4 LDNO charges'!$B$12:$B$202,MATCH($A114,'Annex 4 LDNO charges'!$A$12:$A$202,0))=0,"",INDEX('Annex 4 LDNO charges'!$B$12:$B$202,MATCH($A114,'Annex 4 LDNO charges'!$A$12:$A$202,0))))</f>
        <v/>
      </c>
      <c r="C114" s="199">
        <f>IFERROR(INDEX('Annex 1 LV, HV and UMS charges'!$C$13:$C$44,MATCH($A114,'Annex 1 LV, HV and UMS charges'!$A$13:$A$44,0)),INDEX('Annex 4 LDNO charges'!$C$12:$C$202,MATCH($A114,'Annex 4 LDNO charges'!$A$12:$A$202,0)))</f>
        <v>0</v>
      </c>
      <c r="D114" s="183"/>
      <c r="E114" s="206">
        <v>0</v>
      </c>
    </row>
    <row r="115" spans="1:5" ht="27.75" customHeight="1" x14ac:dyDescent="0.2">
      <c r="A115" s="167" t="s">
        <v>525</v>
      </c>
      <c r="B115" s="198" t="str">
        <f>IFERROR(INDEX('Annex 1 LV, HV and UMS charges'!$B$13:$B$44,MATCH($A115,'Annex 1 LV, HV and UMS charges'!$A$13:$A$44,0)),IF(INDEX('Annex 4 LDNO charges'!$B$12:$B$202,MATCH($A115,'Annex 4 LDNO charges'!$A$12:$A$202,0))=0,"",INDEX('Annex 4 LDNO charges'!$B$12:$B$202,MATCH($A115,'Annex 4 LDNO charges'!$A$12:$A$202,0))))</f>
        <v/>
      </c>
      <c r="C115" s="199">
        <f>IFERROR(INDEX('Annex 1 LV, HV and UMS charges'!$C$13:$C$44,MATCH($A115,'Annex 1 LV, HV and UMS charges'!$A$13:$A$44,0)),INDEX('Annex 4 LDNO charges'!$C$12:$C$202,MATCH($A115,'Annex 4 LDNO charges'!$A$12:$A$202,0)))</f>
        <v>0</v>
      </c>
      <c r="D115" s="183"/>
      <c r="E115" s="206">
        <v>0</v>
      </c>
    </row>
    <row r="116" spans="1:5" ht="27.75" customHeight="1" x14ac:dyDescent="0.2">
      <c r="A116" s="167" t="s">
        <v>526</v>
      </c>
      <c r="B116" s="198" t="str">
        <f>IFERROR(INDEX('Annex 1 LV, HV and UMS charges'!$B$13:$B$44,MATCH($A116,'Annex 1 LV, HV and UMS charges'!$A$13:$A$44,0)),IF(INDEX('Annex 4 LDNO charges'!$B$12:$B$202,MATCH($A116,'Annex 4 LDNO charges'!$A$12:$A$202,0))=0,"",INDEX('Annex 4 LDNO charges'!$B$12:$B$202,MATCH($A116,'Annex 4 LDNO charges'!$A$12:$A$202,0))))</f>
        <v/>
      </c>
      <c r="C116" s="199">
        <f>IFERROR(INDEX('Annex 1 LV, HV and UMS charges'!$C$13:$C$44,MATCH($A116,'Annex 1 LV, HV and UMS charges'!$A$13:$A$44,0)),INDEX('Annex 4 LDNO charges'!$C$12:$C$202,MATCH($A116,'Annex 4 LDNO charges'!$A$12:$A$202,0)))</f>
        <v>0</v>
      </c>
      <c r="D116" s="183"/>
      <c r="E116" s="206">
        <v>0</v>
      </c>
    </row>
    <row r="117" spans="1:5" ht="27.75" customHeight="1" x14ac:dyDescent="0.2">
      <c r="A117" s="167" t="s">
        <v>527</v>
      </c>
      <c r="B117" s="198" t="str">
        <f>IFERROR(INDEX('Annex 1 LV, HV and UMS charges'!$B$13:$B$44,MATCH($A117,'Annex 1 LV, HV and UMS charges'!$A$13:$A$44,0)),IF(INDEX('Annex 4 LDNO charges'!$B$12:$B$202,MATCH($A117,'Annex 4 LDNO charges'!$A$12:$A$202,0))=0,"",INDEX('Annex 4 LDNO charges'!$B$12:$B$202,MATCH($A117,'Annex 4 LDNO charges'!$A$12:$A$202,0))))</f>
        <v/>
      </c>
      <c r="C117" s="199">
        <f>IFERROR(INDEX('Annex 1 LV, HV and UMS charges'!$C$13:$C$44,MATCH($A117,'Annex 1 LV, HV and UMS charges'!$A$13:$A$44,0)),INDEX('Annex 4 LDNO charges'!$C$12:$C$202,MATCH($A117,'Annex 4 LDNO charges'!$A$12:$A$202,0)))</f>
        <v>0</v>
      </c>
      <c r="D117" s="183"/>
      <c r="E117" s="206">
        <v>0</v>
      </c>
    </row>
    <row r="118" spans="1:5" ht="27.75" customHeight="1" x14ac:dyDescent="0.2">
      <c r="A118" s="167" t="s">
        <v>528</v>
      </c>
      <c r="B118" s="198" t="str">
        <f>IFERROR(INDEX('Annex 1 LV, HV and UMS charges'!$B$13:$B$44,MATCH($A118,'Annex 1 LV, HV and UMS charges'!$A$13:$A$44,0)),IF(INDEX('Annex 4 LDNO charges'!$B$12:$B$202,MATCH($A118,'Annex 4 LDNO charges'!$A$12:$A$202,0))=0,"",INDEX('Annex 4 LDNO charges'!$B$12:$B$202,MATCH($A118,'Annex 4 LDNO charges'!$A$12:$A$202,0))))</f>
        <v/>
      </c>
      <c r="C118" s="199">
        <f>IFERROR(INDEX('Annex 1 LV, HV and UMS charges'!$C$13:$C$44,MATCH($A118,'Annex 1 LV, HV and UMS charges'!$A$13:$A$44,0)),INDEX('Annex 4 LDNO charges'!$C$12:$C$202,MATCH($A118,'Annex 4 LDNO charges'!$A$12:$A$202,0)))</f>
        <v>0</v>
      </c>
      <c r="D118" s="183"/>
      <c r="E118" s="206">
        <v>0</v>
      </c>
    </row>
    <row r="119" spans="1:5" ht="27.75" customHeight="1" x14ac:dyDescent="0.2">
      <c r="A119" s="167" t="s">
        <v>529</v>
      </c>
      <c r="B119" s="198" t="str">
        <f>IFERROR(INDEX('Annex 1 LV, HV and UMS charges'!$B$13:$B$44,MATCH($A119,'Annex 1 LV, HV and UMS charges'!$A$13:$A$44,0)),IF(INDEX('Annex 4 LDNO charges'!$B$12:$B$202,MATCH($A119,'Annex 4 LDNO charges'!$A$12:$A$202,0))=0,"",INDEX('Annex 4 LDNO charges'!$B$12:$B$202,MATCH($A119,'Annex 4 LDNO charges'!$A$12:$A$202,0))))</f>
        <v/>
      </c>
      <c r="C119" s="199">
        <f>IFERROR(INDEX('Annex 1 LV, HV and UMS charges'!$C$13:$C$44,MATCH($A119,'Annex 1 LV, HV and UMS charges'!$A$13:$A$44,0)),INDEX('Annex 4 LDNO charges'!$C$12:$C$202,MATCH($A119,'Annex 4 LDNO charges'!$A$12:$A$202,0)))</f>
        <v>0</v>
      </c>
      <c r="D119" s="183"/>
      <c r="E119" s="206">
        <v>0</v>
      </c>
    </row>
    <row r="120" spans="1:5" ht="27.75" customHeight="1" x14ac:dyDescent="0.2">
      <c r="A120" s="167" t="s">
        <v>530</v>
      </c>
      <c r="B120" s="198" t="str">
        <f>IFERROR(INDEX('Annex 1 LV, HV and UMS charges'!$B$13:$B$44,MATCH($A120,'Annex 1 LV, HV and UMS charges'!$A$13:$A$44,0)),IF(INDEX('Annex 4 LDNO charges'!$B$12:$B$202,MATCH($A120,'Annex 4 LDNO charges'!$A$12:$A$202,0))=0,"",INDEX('Annex 4 LDNO charges'!$B$12:$B$202,MATCH($A120,'Annex 4 LDNO charges'!$A$12:$A$202,0))))</f>
        <v/>
      </c>
      <c r="C120" s="199">
        <f>IFERROR(INDEX('Annex 1 LV, HV and UMS charges'!$C$13:$C$44,MATCH($A120,'Annex 1 LV, HV and UMS charges'!$A$13:$A$44,0)),INDEX('Annex 4 LDNO charges'!$C$12:$C$202,MATCH($A120,'Annex 4 LDNO charges'!$A$12:$A$202,0)))</f>
        <v>0</v>
      </c>
      <c r="D120" s="183"/>
      <c r="E120" s="206">
        <v>0</v>
      </c>
    </row>
    <row r="121" spans="1:5" ht="27.75" customHeight="1" x14ac:dyDescent="0.2">
      <c r="A121" s="167" t="s">
        <v>614</v>
      </c>
      <c r="B121" s="198" t="str">
        <f>IFERROR(INDEX('Annex 1 LV, HV and UMS charges'!$B$13:$B$44,MATCH($A121,'Annex 1 LV, HV and UMS charges'!$A$13:$A$44,0)),IF(INDEX('Annex 4 LDNO charges'!$B$12:$B$202,MATCH($A121,'Annex 4 LDNO charges'!$A$12:$A$202,0))=0,"",INDEX('Annex 4 LDNO charges'!$B$12:$B$202,MATCH($A121,'Annex 4 LDNO charges'!$A$12:$A$202,0))))</f>
        <v/>
      </c>
      <c r="C121" s="199" t="str">
        <f>IFERROR(INDEX('Annex 1 LV, HV and UMS charges'!$C$13:$C$44,MATCH($A121,'Annex 1 LV, HV and UMS charges'!$A$13:$A$44,0)),INDEX('Annex 4 LDNO charges'!$C$12:$C$202,MATCH($A121,'Annex 4 LDNO charges'!$A$12:$A$202,0)))</f>
        <v>0, 1, 2</v>
      </c>
      <c r="D121" s="206">
        <v>0</v>
      </c>
      <c r="E121" s="206">
        <v>0</v>
      </c>
    </row>
    <row r="122" spans="1:5" ht="27.75" customHeight="1" x14ac:dyDescent="0.2">
      <c r="A122" s="167" t="s">
        <v>615</v>
      </c>
      <c r="B122" s="198" t="str">
        <f>IFERROR(INDEX('Annex 1 LV, HV and UMS charges'!$B$13:$B$44,MATCH($A122,'Annex 1 LV, HV and UMS charges'!$A$13:$A$44,0)),IF(INDEX('Annex 4 LDNO charges'!$B$12:$B$202,MATCH($A122,'Annex 4 LDNO charges'!$A$12:$A$202,0))=0,"",INDEX('Annex 4 LDNO charges'!$B$12:$B$202,MATCH($A122,'Annex 4 LDNO charges'!$A$12:$A$202,0))))</f>
        <v/>
      </c>
      <c r="C122" s="199" t="str">
        <f>IFERROR(INDEX('Annex 1 LV, HV and UMS charges'!$C$13:$C$44,MATCH($A122,'Annex 1 LV, HV and UMS charges'!$A$13:$A$44,0)),INDEX('Annex 4 LDNO charges'!$C$12:$C$202,MATCH($A122,'Annex 4 LDNO charges'!$A$12:$A$202,0)))</f>
        <v>0, 3, 4, 5-8</v>
      </c>
      <c r="D122" s="183"/>
      <c r="E122" s="206">
        <v>0</v>
      </c>
    </row>
    <row r="123" spans="1:5" ht="27.75" customHeight="1" x14ac:dyDescent="0.2">
      <c r="A123" s="167" t="s">
        <v>616</v>
      </c>
      <c r="B123" s="198" t="str">
        <f>IFERROR(INDEX('Annex 1 LV, HV and UMS charges'!$B$13:$B$44,MATCH($A123,'Annex 1 LV, HV and UMS charges'!$A$13:$A$44,0)),IF(INDEX('Annex 4 LDNO charges'!$B$12:$B$202,MATCH($A123,'Annex 4 LDNO charges'!$A$12:$A$202,0))=0,"",INDEX('Annex 4 LDNO charges'!$B$12:$B$202,MATCH($A123,'Annex 4 LDNO charges'!$A$12:$A$202,0))))</f>
        <v/>
      </c>
      <c r="C123" s="199" t="str">
        <f>IFERROR(INDEX('Annex 1 LV, HV and UMS charges'!$C$13:$C$44,MATCH($A123,'Annex 1 LV, HV and UMS charges'!$A$13:$A$44,0)),INDEX('Annex 4 LDNO charges'!$C$12:$C$202,MATCH($A123,'Annex 4 LDNO charges'!$A$12:$A$202,0)))</f>
        <v>0, 3, 4, 5-8</v>
      </c>
      <c r="D123" s="183"/>
      <c r="E123" s="206">
        <v>0</v>
      </c>
    </row>
    <row r="124" spans="1:5" ht="27.75" customHeight="1" x14ac:dyDescent="0.2">
      <c r="A124" s="167" t="s">
        <v>617</v>
      </c>
      <c r="B124" s="198" t="str">
        <f>IFERROR(INDEX('Annex 1 LV, HV and UMS charges'!$B$13:$B$44,MATCH($A124,'Annex 1 LV, HV and UMS charges'!$A$13:$A$44,0)),IF(INDEX('Annex 4 LDNO charges'!$B$12:$B$202,MATCH($A124,'Annex 4 LDNO charges'!$A$12:$A$202,0))=0,"",INDEX('Annex 4 LDNO charges'!$B$12:$B$202,MATCH($A124,'Annex 4 LDNO charges'!$A$12:$A$202,0))))</f>
        <v/>
      </c>
      <c r="C124" s="199" t="str">
        <f>IFERROR(INDEX('Annex 1 LV, HV and UMS charges'!$C$13:$C$44,MATCH($A124,'Annex 1 LV, HV and UMS charges'!$A$13:$A$44,0)),INDEX('Annex 4 LDNO charges'!$C$12:$C$202,MATCH($A124,'Annex 4 LDNO charges'!$A$12:$A$202,0)))</f>
        <v>0, 3, 4, 5-8</v>
      </c>
      <c r="D124" s="183"/>
      <c r="E124" s="206">
        <v>0</v>
      </c>
    </row>
    <row r="125" spans="1:5" ht="27.75" customHeight="1" x14ac:dyDescent="0.2">
      <c r="A125" s="167" t="s">
        <v>618</v>
      </c>
      <c r="B125" s="198" t="str">
        <f>IFERROR(INDEX('Annex 1 LV, HV and UMS charges'!$B$13:$B$44,MATCH($A125,'Annex 1 LV, HV and UMS charges'!$A$13:$A$44,0)),IF(INDEX('Annex 4 LDNO charges'!$B$12:$B$202,MATCH($A125,'Annex 4 LDNO charges'!$A$12:$A$202,0))=0,"",INDEX('Annex 4 LDNO charges'!$B$12:$B$202,MATCH($A125,'Annex 4 LDNO charges'!$A$12:$A$202,0))))</f>
        <v/>
      </c>
      <c r="C125" s="199" t="str">
        <f>IFERROR(INDEX('Annex 1 LV, HV and UMS charges'!$C$13:$C$44,MATCH($A125,'Annex 1 LV, HV and UMS charges'!$A$13:$A$44,0)),INDEX('Annex 4 LDNO charges'!$C$12:$C$202,MATCH($A125,'Annex 4 LDNO charges'!$A$12:$A$202,0)))</f>
        <v>0, 3, 4, 5-8</v>
      </c>
      <c r="D125" s="183"/>
      <c r="E125" s="206">
        <v>0</v>
      </c>
    </row>
    <row r="126" spans="1:5" ht="27.75" customHeight="1" x14ac:dyDescent="0.2">
      <c r="A126" s="167" t="s">
        <v>619</v>
      </c>
      <c r="B126" s="198" t="str">
        <f>IFERROR(INDEX('Annex 1 LV, HV and UMS charges'!$B$13:$B$44,MATCH($A126,'Annex 1 LV, HV and UMS charges'!$A$13:$A$44,0)),IF(INDEX('Annex 4 LDNO charges'!$B$12:$B$202,MATCH($A126,'Annex 4 LDNO charges'!$A$12:$A$202,0))=0,"",INDEX('Annex 4 LDNO charges'!$B$12:$B$202,MATCH($A126,'Annex 4 LDNO charges'!$A$12:$A$202,0))))</f>
        <v/>
      </c>
      <c r="C126" s="199" t="str">
        <f>IFERROR(INDEX('Annex 1 LV, HV and UMS charges'!$C$13:$C$44,MATCH($A126,'Annex 1 LV, HV and UMS charges'!$A$13:$A$44,0)),INDEX('Annex 4 LDNO charges'!$C$12:$C$202,MATCH($A126,'Annex 4 LDNO charges'!$A$12:$A$202,0)))</f>
        <v>0, 3, 4, 5-8</v>
      </c>
      <c r="D126" s="183"/>
      <c r="E126" s="206">
        <v>0</v>
      </c>
    </row>
    <row r="127" spans="1:5" ht="27.75" customHeight="1" x14ac:dyDescent="0.2">
      <c r="A127" s="167" t="s">
        <v>501</v>
      </c>
      <c r="B127" s="198" t="str">
        <f>IFERROR(INDEX('Annex 1 LV, HV and UMS charges'!$B$13:$B$44,MATCH($A127,'Annex 1 LV, HV and UMS charges'!$A$13:$A$44,0)),IF(INDEX('Annex 4 LDNO charges'!$B$12:$B$202,MATCH($A127,'Annex 4 LDNO charges'!$A$12:$A$202,0))=0,"",INDEX('Annex 4 LDNO charges'!$B$12:$B$202,MATCH($A127,'Annex 4 LDNO charges'!$A$12:$A$202,0))))</f>
        <v/>
      </c>
      <c r="C127" s="199">
        <f>IFERROR(INDEX('Annex 1 LV, HV and UMS charges'!$C$13:$C$44,MATCH($A127,'Annex 1 LV, HV and UMS charges'!$A$13:$A$44,0)),INDEX('Annex 4 LDNO charges'!$C$12:$C$202,MATCH($A127,'Annex 4 LDNO charges'!$A$12:$A$202,0)))</f>
        <v>0</v>
      </c>
      <c r="D127" s="183"/>
      <c r="E127" s="206">
        <v>0</v>
      </c>
    </row>
    <row r="128" spans="1:5" ht="27.75" customHeight="1" x14ac:dyDescent="0.2">
      <c r="A128" s="167" t="s">
        <v>502</v>
      </c>
      <c r="B128" s="198" t="str">
        <f>IFERROR(INDEX('Annex 1 LV, HV and UMS charges'!$B$13:$B$44,MATCH($A128,'Annex 1 LV, HV and UMS charges'!$A$13:$A$44,0)),IF(INDEX('Annex 4 LDNO charges'!$B$12:$B$202,MATCH($A128,'Annex 4 LDNO charges'!$A$12:$A$202,0))=0,"",INDEX('Annex 4 LDNO charges'!$B$12:$B$202,MATCH($A128,'Annex 4 LDNO charges'!$A$12:$A$202,0))))</f>
        <v/>
      </c>
      <c r="C128" s="199">
        <f>IFERROR(INDEX('Annex 1 LV, HV and UMS charges'!$C$13:$C$44,MATCH($A128,'Annex 1 LV, HV and UMS charges'!$A$13:$A$44,0)),INDEX('Annex 4 LDNO charges'!$C$12:$C$202,MATCH($A128,'Annex 4 LDNO charges'!$A$12:$A$202,0)))</f>
        <v>0</v>
      </c>
      <c r="D128" s="183"/>
      <c r="E128" s="206">
        <v>0</v>
      </c>
    </row>
    <row r="129" spans="1:5" ht="27.75" customHeight="1" x14ac:dyDescent="0.2">
      <c r="A129" s="167" t="s">
        <v>503</v>
      </c>
      <c r="B129" s="198" t="str">
        <f>IFERROR(INDEX('Annex 1 LV, HV and UMS charges'!$B$13:$B$44,MATCH($A129,'Annex 1 LV, HV and UMS charges'!$A$13:$A$44,0)),IF(INDEX('Annex 4 LDNO charges'!$B$12:$B$202,MATCH($A129,'Annex 4 LDNO charges'!$A$12:$A$202,0))=0,"",INDEX('Annex 4 LDNO charges'!$B$12:$B$202,MATCH($A129,'Annex 4 LDNO charges'!$A$12:$A$202,0))))</f>
        <v/>
      </c>
      <c r="C129" s="199">
        <f>IFERROR(INDEX('Annex 1 LV, HV and UMS charges'!$C$13:$C$44,MATCH($A129,'Annex 1 LV, HV and UMS charges'!$A$13:$A$44,0)),INDEX('Annex 4 LDNO charges'!$C$12:$C$202,MATCH($A129,'Annex 4 LDNO charges'!$A$12:$A$202,0)))</f>
        <v>0</v>
      </c>
      <c r="D129" s="183"/>
      <c r="E129" s="206">
        <v>0</v>
      </c>
    </row>
    <row r="130" spans="1:5" ht="27.75" customHeight="1" x14ac:dyDescent="0.2">
      <c r="A130" s="167" t="s">
        <v>504</v>
      </c>
      <c r="B130" s="198" t="str">
        <f>IFERROR(INDEX('Annex 1 LV, HV and UMS charges'!$B$13:$B$44,MATCH($A130,'Annex 1 LV, HV and UMS charges'!$A$13:$A$44,0)),IF(INDEX('Annex 4 LDNO charges'!$B$12:$B$202,MATCH($A130,'Annex 4 LDNO charges'!$A$12:$A$202,0))=0,"",INDEX('Annex 4 LDNO charges'!$B$12:$B$202,MATCH($A130,'Annex 4 LDNO charges'!$A$12:$A$202,0))))</f>
        <v/>
      </c>
      <c r="C130" s="199">
        <f>IFERROR(INDEX('Annex 1 LV, HV and UMS charges'!$C$13:$C$44,MATCH($A130,'Annex 1 LV, HV and UMS charges'!$A$13:$A$44,0)),INDEX('Annex 4 LDNO charges'!$C$12:$C$202,MATCH($A130,'Annex 4 LDNO charges'!$A$12:$A$202,0)))</f>
        <v>0</v>
      </c>
      <c r="D130" s="183"/>
      <c r="E130" s="206">
        <v>0</v>
      </c>
    </row>
    <row r="131" spans="1:5" ht="27.75" customHeight="1" x14ac:dyDescent="0.2">
      <c r="A131" s="167" t="s">
        <v>505</v>
      </c>
      <c r="B131" s="198" t="str">
        <f>IFERROR(INDEX('Annex 1 LV, HV and UMS charges'!$B$13:$B$44,MATCH($A131,'Annex 1 LV, HV and UMS charges'!$A$13:$A$44,0)),IF(INDEX('Annex 4 LDNO charges'!$B$12:$B$202,MATCH($A131,'Annex 4 LDNO charges'!$A$12:$A$202,0))=0,"",INDEX('Annex 4 LDNO charges'!$B$12:$B$202,MATCH($A131,'Annex 4 LDNO charges'!$A$12:$A$202,0))))</f>
        <v/>
      </c>
      <c r="C131" s="199">
        <f>IFERROR(INDEX('Annex 1 LV, HV and UMS charges'!$C$13:$C$44,MATCH($A131,'Annex 1 LV, HV and UMS charges'!$A$13:$A$44,0)),INDEX('Annex 4 LDNO charges'!$C$12:$C$202,MATCH($A131,'Annex 4 LDNO charges'!$A$12:$A$202,0)))</f>
        <v>0</v>
      </c>
      <c r="D131" s="183"/>
      <c r="E131" s="206">
        <v>0</v>
      </c>
    </row>
    <row r="132" spans="1:5" ht="27.75" customHeight="1" x14ac:dyDescent="0.2">
      <c r="A132" s="167" t="s">
        <v>506</v>
      </c>
      <c r="B132" s="198" t="str">
        <f>IFERROR(INDEX('Annex 1 LV, HV and UMS charges'!$B$13:$B$44,MATCH($A132,'Annex 1 LV, HV and UMS charges'!$A$13:$A$44,0)),IF(INDEX('Annex 4 LDNO charges'!$B$12:$B$202,MATCH($A132,'Annex 4 LDNO charges'!$A$12:$A$202,0))=0,"",INDEX('Annex 4 LDNO charges'!$B$12:$B$202,MATCH($A132,'Annex 4 LDNO charges'!$A$12:$A$202,0))))</f>
        <v/>
      </c>
      <c r="C132" s="199">
        <f>IFERROR(INDEX('Annex 1 LV, HV and UMS charges'!$C$13:$C$44,MATCH($A132,'Annex 1 LV, HV and UMS charges'!$A$13:$A$44,0)),INDEX('Annex 4 LDNO charges'!$C$12:$C$202,MATCH($A132,'Annex 4 LDNO charges'!$A$12:$A$202,0)))</f>
        <v>0</v>
      </c>
      <c r="D132" s="183"/>
      <c r="E132" s="206">
        <v>0</v>
      </c>
    </row>
    <row r="133" spans="1:5" ht="27.75" customHeight="1" x14ac:dyDescent="0.2">
      <c r="A133" s="167" t="s">
        <v>507</v>
      </c>
      <c r="B133" s="198" t="str">
        <f>IFERROR(INDEX('Annex 1 LV, HV and UMS charges'!$B$13:$B$44,MATCH($A133,'Annex 1 LV, HV and UMS charges'!$A$13:$A$44,0)),IF(INDEX('Annex 4 LDNO charges'!$B$12:$B$202,MATCH($A133,'Annex 4 LDNO charges'!$A$12:$A$202,0))=0,"",INDEX('Annex 4 LDNO charges'!$B$12:$B$202,MATCH($A133,'Annex 4 LDNO charges'!$A$12:$A$202,0))))</f>
        <v/>
      </c>
      <c r="C133" s="199">
        <f>IFERROR(INDEX('Annex 1 LV, HV and UMS charges'!$C$13:$C$44,MATCH($A133,'Annex 1 LV, HV and UMS charges'!$A$13:$A$44,0)),INDEX('Annex 4 LDNO charges'!$C$12:$C$202,MATCH($A133,'Annex 4 LDNO charges'!$A$12:$A$202,0)))</f>
        <v>0</v>
      </c>
      <c r="D133" s="183"/>
      <c r="E133" s="206">
        <v>0</v>
      </c>
    </row>
    <row r="134" spans="1:5" ht="27.75" customHeight="1" x14ac:dyDescent="0.2">
      <c r="A134" s="167" t="s">
        <v>508</v>
      </c>
      <c r="B134" s="198" t="str">
        <f>IFERROR(INDEX('Annex 1 LV, HV and UMS charges'!$B$13:$B$44,MATCH($A134,'Annex 1 LV, HV and UMS charges'!$A$13:$A$44,0)),IF(INDEX('Annex 4 LDNO charges'!$B$12:$B$202,MATCH($A134,'Annex 4 LDNO charges'!$A$12:$A$202,0))=0,"",INDEX('Annex 4 LDNO charges'!$B$12:$B$202,MATCH($A134,'Annex 4 LDNO charges'!$A$12:$A$202,0))))</f>
        <v/>
      </c>
      <c r="C134" s="199">
        <f>IFERROR(INDEX('Annex 1 LV, HV and UMS charges'!$C$13:$C$44,MATCH($A134,'Annex 1 LV, HV and UMS charges'!$A$13:$A$44,0)),INDEX('Annex 4 LDNO charges'!$C$12:$C$202,MATCH($A134,'Annex 4 LDNO charges'!$A$12:$A$202,0)))</f>
        <v>0</v>
      </c>
      <c r="D134" s="183"/>
      <c r="E134" s="206">
        <v>0</v>
      </c>
    </row>
    <row r="135" spans="1:5" ht="27.75" customHeight="1" x14ac:dyDescent="0.2">
      <c r="A135" s="167" t="s">
        <v>509</v>
      </c>
      <c r="B135" s="198" t="str">
        <f>IFERROR(INDEX('Annex 1 LV, HV and UMS charges'!$B$13:$B$44,MATCH($A135,'Annex 1 LV, HV and UMS charges'!$A$13:$A$44,0)),IF(INDEX('Annex 4 LDNO charges'!$B$12:$B$202,MATCH($A135,'Annex 4 LDNO charges'!$A$12:$A$202,0))=0,"",INDEX('Annex 4 LDNO charges'!$B$12:$B$202,MATCH($A135,'Annex 4 LDNO charges'!$A$12:$A$202,0))))</f>
        <v/>
      </c>
      <c r="C135" s="199">
        <f>IFERROR(INDEX('Annex 1 LV, HV and UMS charges'!$C$13:$C$44,MATCH($A135,'Annex 1 LV, HV and UMS charges'!$A$13:$A$44,0)),INDEX('Annex 4 LDNO charges'!$C$12:$C$202,MATCH($A135,'Annex 4 LDNO charges'!$A$12:$A$202,0)))</f>
        <v>0</v>
      </c>
      <c r="D135" s="183"/>
      <c r="E135" s="206">
        <v>0</v>
      </c>
    </row>
    <row r="136" spans="1:5" ht="27.75" customHeight="1" x14ac:dyDescent="0.2">
      <c r="A136" s="167" t="s">
        <v>510</v>
      </c>
      <c r="B136" s="198" t="str">
        <f>IFERROR(INDEX('Annex 1 LV, HV and UMS charges'!$B$13:$B$44,MATCH($A136,'Annex 1 LV, HV and UMS charges'!$A$13:$A$44,0)),IF(INDEX('Annex 4 LDNO charges'!$B$12:$B$202,MATCH($A136,'Annex 4 LDNO charges'!$A$12:$A$202,0))=0,"",INDEX('Annex 4 LDNO charges'!$B$12:$B$202,MATCH($A136,'Annex 4 LDNO charges'!$A$12:$A$202,0))))</f>
        <v/>
      </c>
      <c r="C136" s="199">
        <f>IFERROR(INDEX('Annex 1 LV, HV and UMS charges'!$C$13:$C$44,MATCH($A136,'Annex 1 LV, HV and UMS charges'!$A$13:$A$44,0)),INDEX('Annex 4 LDNO charges'!$C$12:$C$202,MATCH($A136,'Annex 4 LDNO charges'!$A$12:$A$202,0)))</f>
        <v>0</v>
      </c>
      <c r="D136" s="183"/>
      <c r="E136" s="206">
        <v>0</v>
      </c>
    </row>
    <row r="137" spans="1:5" ht="27.75" customHeight="1" x14ac:dyDescent="0.2">
      <c r="A137" s="167" t="s">
        <v>511</v>
      </c>
      <c r="B137" s="198" t="str">
        <f>IFERROR(INDEX('Annex 1 LV, HV and UMS charges'!$B$13:$B$44,MATCH($A137,'Annex 1 LV, HV and UMS charges'!$A$13:$A$44,0)),IF(INDEX('Annex 4 LDNO charges'!$B$12:$B$202,MATCH($A137,'Annex 4 LDNO charges'!$A$12:$A$202,0))=0,"",INDEX('Annex 4 LDNO charges'!$B$12:$B$202,MATCH($A137,'Annex 4 LDNO charges'!$A$12:$A$202,0))))</f>
        <v/>
      </c>
      <c r="C137" s="199">
        <f>IFERROR(INDEX('Annex 1 LV, HV and UMS charges'!$C$13:$C$44,MATCH($A137,'Annex 1 LV, HV and UMS charges'!$A$13:$A$44,0)),INDEX('Annex 4 LDNO charges'!$C$12:$C$202,MATCH($A137,'Annex 4 LDNO charges'!$A$12:$A$202,0)))</f>
        <v>0</v>
      </c>
      <c r="D137" s="183"/>
      <c r="E137" s="206">
        <v>0</v>
      </c>
    </row>
    <row r="138" spans="1:5" ht="27.75" customHeight="1" x14ac:dyDescent="0.2">
      <c r="A138" s="167" t="s">
        <v>512</v>
      </c>
      <c r="B138" s="198" t="str">
        <f>IFERROR(INDEX('Annex 1 LV, HV and UMS charges'!$B$13:$B$44,MATCH($A138,'Annex 1 LV, HV and UMS charges'!$A$13:$A$44,0)),IF(INDEX('Annex 4 LDNO charges'!$B$12:$B$202,MATCH($A138,'Annex 4 LDNO charges'!$A$12:$A$202,0))=0,"",INDEX('Annex 4 LDNO charges'!$B$12:$B$202,MATCH($A138,'Annex 4 LDNO charges'!$A$12:$A$202,0))))</f>
        <v/>
      </c>
      <c r="C138" s="199">
        <f>IFERROR(INDEX('Annex 1 LV, HV and UMS charges'!$C$13:$C$44,MATCH($A138,'Annex 1 LV, HV and UMS charges'!$A$13:$A$44,0)),INDEX('Annex 4 LDNO charges'!$C$12:$C$202,MATCH($A138,'Annex 4 LDNO charges'!$A$12:$A$202,0)))</f>
        <v>0</v>
      </c>
      <c r="D138" s="183"/>
      <c r="E138" s="206">
        <v>0</v>
      </c>
    </row>
    <row r="139" spans="1:5" ht="27.75" customHeight="1" x14ac:dyDescent="0.2">
      <c r="A139" s="167" t="s">
        <v>513</v>
      </c>
      <c r="B139" s="198" t="str">
        <f>IFERROR(INDEX('Annex 1 LV, HV and UMS charges'!$B$13:$B$44,MATCH($A139,'Annex 1 LV, HV and UMS charges'!$A$13:$A$44,0)),IF(INDEX('Annex 4 LDNO charges'!$B$12:$B$202,MATCH($A139,'Annex 4 LDNO charges'!$A$12:$A$202,0))=0,"",INDEX('Annex 4 LDNO charges'!$B$12:$B$202,MATCH($A139,'Annex 4 LDNO charges'!$A$12:$A$202,0))))</f>
        <v/>
      </c>
      <c r="C139" s="199">
        <f>IFERROR(INDEX('Annex 1 LV, HV and UMS charges'!$C$13:$C$44,MATCH($A139,'Annex 1 LV, HV and UMS charges'!$A$13:$A$44,0)),INDEX('Annex 4 LDNO charges'!$C$12:$C$202,MATCH($A139,'Annex 4 LDNO charges'!$A$12:$A$202,0)))</f>
        <v>0</v>
      </c>
      <c r="D139" s="183"/>
      <c r="E139" s="206">
        <v>0</v>
      </c>
    </row>
    <row r="140" spans="1:5" ht="27.75" customHeight="1" x14ac:dyDescent="0.2">
      <c r="A140" s="167" t="s">
        <v>514</v>
      </c>
      <c r="B140" s="198" t="str">
        <f>IFERROR(INDEX('Annex 1 LV, HV and UMS charges'!$B$13:$B$44,MATCH($A140,'Annex 1 LV, HV and UMS charges'!$A$13:$A$44,0)),IF(INDEX('Annex 4 LDNO charges'!$B$12:$B$202,MATCH($A140,'Annex 4 LDNO charges'!$A$12:$A$202,0))=0,"",INDEX('Annex 4 LDNO charges'!$B$12:$B$202,MATCH($A140,'Annex 4 LDNO charges'!$A$12:$A$202,0))))</f>
        <v/>
      </c>
      <c r="C140" s="199">
        <f>IFERROR(INDEX('Annex 1 LV, HV and UMS charges'!$C$13:$C$44,MATCH($A140,'Annex 1 LV, HV and UMS charges'!$A$13:$A$44,0)),INDEX('Annex 4 LDNO charges'!$C$12:$C$202,MATCH($A140,'Annex 4 LDNO charges'!$A$12:$A$202,0)))</f>
        <v>0</v>
      </c>
      <c r="D140" s="183"/>
      <c r="E140" s="206">
        <v>0</v>
      </c>
    </row>
    <row r="141" spans="1:5" ht="27.75" customHeight="1" x14ac:dyDescent="0.2">
      <c r="A141" s="167" t="s">
        <v>515</v>
      </c>
      <c r="B141" s="198" t="str">
        <f>IFERROR(INDEX('Annex 1 LV, HV and UMS charges'!$B$13:$B$44,MATCH($A141,'Annex 1 LV, HV and UMS charges'!$A$13:$A$44,0)),IF(INDEX('Annex 4 LDNO charges'!$B$12:$B$202,MATCH($A141,'Annex 4 LDNO charges'!$A$12:$A$202,0))=0,"",INDEX('Annex 4 LDNO charges'!$B$12:$B$202,MATCH($A141,'Annex 4 LDNO charges'!$A$12:$A$202,0))))</f>
        <v/>
      </c>
      <c r="C141" s="199">
        <f>IFERROR(INDEX('Annex 1 LV, HV and UMS charges'!$C$13:$C$44,MATCH($A141,'Annex 1 LV, HV and UMS charges'!$A$13:$A$44,0)),INDEX('Annex 4 LDNO charges'!$C$12:$C$202,MATCH($A141,'Annex 4 LDNO charges'!$A$12:$A$202,0)))</f>
        <v>0</v>
      </c>
      <c r="D141" s="183"/>
      <c r="E141" s="206">
        <v>0</v>
      </c>
    </row>
    <row r="142" spans="1:5" ht="27.75" customHeight="1" x14ac:dyDescent="0.2">
      <c r="A142" s="167" t="s">
        <v>620</v>
      </c>
      <c r="B142" s="198" t="str">
        <f>IFERROR(INDEX('Annex 1 LV, HV and UMS charges'!$B$13:$B$44,MATCH($A142,'Annex 1 LV, HV and UMS charges'!$A$13:$A$44,0)),IF(INDEX('Annex 4 LDNO charges'!$B$12:$B$202,MATCH($A142,'Annex 4 LDNO charges'!$A$12:$A$202,0))=0,"",INDEX('Annex 4 LDNO charges'!$B$12:$B$202,MATCH($A142,'Annex 4 LDNO charges'!$A$12:$A$202,0))))</f>
        <v/>
      </c>
      <c r="C142" s="199" t="str">
        <f>IFERROR(INDEX('Annex 1 LV, HV and UMS charges'!$C$13:$C$44,MATCH($A142,'Annex 1 LV, HV and UMS charges'!$A$13:$A$44,0)),INDEX('Annex 4 LDNO charges'!$C$12:$C$202,MATCH($A142,'Annex 4 LDNO charges'!$A$12:$A$202,0)))</f>
        <v>0, 1, 2</v>
      </c>
      <c r="D142" s="206">
        <v>0</v>
      </c>
      <c r="E142" s="206">
        <v>0</v>
      </c>
    </row>
    <row r="143" spans="1:5" ht="27.75" customHeight="1" x14ac:dyDescent="0.2">
      <c r="A143" s="167" t="s">
        <v>621</v>
      </c>
      <c r="B143" s="198" t="str">
        <f>IFERROR(INDEX('Annex 1 LV, HV and UMS charges'!$B$13:$B$44,MATCH($A143,'Annex 1 LV, HV and UMS charges'!$A$13:$A$44,0)),IF(INDEX('Annex 4 LDNO charges'!$B$12:$B$202,MATCH($A143,'Annex 4 LDNO charges'!$A$12:$A$202,0))=0,"",INDEX('Annex 4 LDNO charges'!$B$12:$B$202,MATCH($A143,'Annex 4 LDNO charges'!$A$12:$A$202,0))))</f>
        <v/>
      </c>
      <c r="C143" s="199" t="str">
        <f>IFERROR(INDEX('Annex 1 LV, HV and UMS charges'!$C$13:$C$44,MATCH($A143,'Annex 1 LV, HV and UMS charges'!$A$13:$A$44,0)),INDEX('Annex 4 LDNO charges'!$C$12:$C$202,MATCH($A143,'Annex 4 LDNO charges'!$A$12:$A$202,0)))</f>
        <v>0, 3, 4, 5-8</v>
      </c>
      <c r="D143" s="183"/>
      <c r="E143" s="206">
        <v>0</v>
      </c>
    </row>
    <row r="144" spans="1:5" ht="27.75" customHeight="1" x14ac:dyDescent="0.2">
      <c r="A144" s="167" t="s">
        <v>622</v>
      </c>
      <c r="B144" s="198" t="str">
        <f>IFERROR(INDEX('Annex 1 LV, HV and UMS charges'!$B$13:$B$44,MATCH($A144,'Annex 1 LV, HV and UMS charges'!$A$13:$A$44,0)),IF(INDEX('Annex 4 LDNO charges'!$B$12:$B$202,MATCH($A144,'Annex 4 LDNO charges'!$A$12:$A$202,0))=0,"",INDEX('Annex 4 LDNO charges'!$B$12:$B$202,MATCH($A144,'Annex 4 LDNO charges'!$A$12:$A$202,0))))</f>
        <v/>
      </c>
      <c r="C144" s="199" t="str">
        <f>IFERROR(INDEX('Annex 1 LV, HV and UMS charges'!$C$13:$C$44,MATCH($A144,'Annex 1 LV, HV and UMS charges'!$A$13:$A$44,0)),INDEX('Annex 4 LDNO charges'!$C$12:$C$202,MATCH($A144,'Annex 4 LDNO charges'!$A$12:$A$202,0)))</f>
        <v>0, 3, 4, 5-8</v>
      </c>
      <c r="D144" s="183"/>
      <c r="E144" s="206">
        <v>0</v>
      </c>
    </row>
    <row r="145" spans="1:5" ht="27.75" customHeight="1" x14ac:dyDescent="0.2">
      <c r="A145" s="167" t="s">
        <v>623</v>
      </c>
      <c r="B145" s="198" t="str">
        <f>IFERROR(INDEX('Annex 1 LV, HV and UMS charges'!$B$13:$B$44,MATCH($A145,'Annex 1 LV, HV and UMS charges'!$A$13:$A$44,0)),IF(INDEX('Annex 4 LDNO charges'!$B$12:$B$202,MATCH($A145,'Annex 4 LDNO charges'!$A$12:$A$202,0))=0,"",INDEX('Annex 4 LDNO charges'!$B$12:$B$202,MATCH($A145,'Annex 4 LDNO charges'!$A$12:$A$202,0))))</f>
        <v/>
      </c>
      <c r="C145" s="199" t="str">
        <f>IFERROR(INDEX('Annex 1 LV, HV and UMS charges'!$C$13:$C$44,MATCH($A145,'Annex 1 LV, HV and UMS charges'!$A$13:$A$44,0)),INDEX('Annex 4 LDNO charges'!$C$12:$C$202,MATCH($A145,'Annex 4 LDNO charges'!$A$12:$A$202,0)))</f>
        <v>0, 3, 4, 5-8</v>
      </c>
      <c r="D145" s="183"/>
      <c r="E145" s="206">
        <v>0</v>
      </c>
    </row>
    <row r="146" spans="1:5" ht="27.75" customHeight="1" x14ac:dyDescent="0.2">
      <c r="A146" s="167" t="s">
        <v>624</v>
      </c>
      <c r="B146" s="198" t="str">
        <f>IFERROR(INDEX('Annex 1 LV, HV and UMS charges'!$B$13:$B$44,MATCH($A146,'Annex 1 LV, HV and UMS charges'!$A$13:$A$44,0)),IF(INDEX('Annex 4 LDNO charges'!$B$12:$B$202,MATCH($A146,'Annex 4 LDNO charges'!$A$12:$A$202,0))=0,"",INDEX('Annex 4 LDNO charges'!$B$12:$B$202,MATCH($A146,'Annex 4 LDNO charges'!$A$12:$A$202,0))))</f>
        <v/>
      </c>
      <c r="C146" s="199" t="str">
        <f>IFERROR(INDEX('Annex 1 LV, HV and UMS charges'!$C$13:$C$44,MATCH($A146,'Annex 1 LV, HV and UMS charges'!$A$13:$A$44,0)),INDEX('Annex 4 LDNO charges'!$C$12:$C$202,MATCH($A146,'Annex 4 LDNO charges'!$A$12:$A$202,0)))</f>
        <v>0, 3, 4, 5-8</v>
      </c>
      <c r="D146" s="183"/>
      <c r="E146" s="206">
        <v>0</v>
      </c>
    </row>
    <row r="147" spans="1:5" ht="27.75" customHeight="1" x14ac:dyDescent="0.2">
      <c r="A147" s="167" t="s">
        <v>625</v>
      </c>
      <c r="B147" s="198" t="str">
        <f>IFERROR(INDEX('Annex 1 LV, HV and UMS charges'!$B$13:$B$44,MATCH($A147,'Annex 1 LV, HV and UMS charges'!$A$13:$A$44,0)),IF(INDEX('Annex 4 LDNO charges'!$B$12:$B$202,MATCH($A147,'Annex 4 LDNO charges'!$A$12:$A$202,0))=0,"",INDEX('Annex 4 LDNO charges'!$B$12:$B$202,MATCH($A147,'Annex 4 LDNO charges'!$A$12:$A$202,0))))</f>
        <v/>
      </c>
      <c r="C147" s="199" t="str">
        <f>IFERROR(INDEX('Annex 1 LV, HV and UMS charges'!$C$13:$C$44,MATCH($A147,'Annex 1 LV, HV and UMS charges'!$A$13:$A$44,0)),INDEX('Annex 4 LDNO charges'!$C$12:$C$202,MATCH($A147,'Annex 4 LDNO charges'!$A$12:$A$202,0)))</f>
        <v>0, 3, 4, 5-8</v>
      </c>
      <c r="D147" s="183"/>
      <c r="E147" s="206">
        <v>0</v>
      </c>
    </row>
    <row r="148" spans="1:5" ht="27.75" customHeight="1" x14ac:dyDescent="0.2">
      <c r="A148" s="167" t="s">
        <v>486</v>
      </c>
      <c r="B148" s="198" t="str">
        <f>IFERROR(INDEX('Annex 1 LV, HV and UMS charges'!$B$13:$B$44,MATCH($A148,'Annex 1 LV, HV and UMS charges'!$A$13:$A$44,0)),IF(INDEX('Annex 4 LDNO charges'!$B$12:$B$202,MATCH($A148,'Annex 4 LDNO charges'!$A$12:$A$202,0))=0,"",INDEX('Annex 4 LDNO charges'!$B$12:$B$202,MATCH($A148,'Annex 4 LDNO charges'!$A$12:$A$202,0))))</f>
        <v/>
      </c>
      <c r="C148" s="199">
        <f>IFERROR(INDEX('Annex 1 LV, HV and UMS charges'!$C$13:$C$44,MATCH($A148,'Annex 1 LV, HV and UMS charges'!$A$13:$A$44,0)),INDEX('Annex 4 LDNO charges'!$C$12:$C$202,MATCH($A148,'Annex 4 LDNO charges'!$A$12:$A$202,0)))</f>
        <v>0</v>
      </c>
      <c r="D148" s="183"/>
      <c r="E148" s="206">
        <v>0</v>
      </c>
    </row>
    <row r="149" spans="1:5" ht="27.75" customHeight="1" x14ac:dyDescent="0.2">
      <c r="A149" s="167" t="s">
        <v>487</v>
      </c>
      <c r="B149" s="198" t="str">
        <f>IFERROR(INDEX('Annex 1 LV, HV and UMS charges'!$B$13:$B$44,MATCH($A149,'Annex 1 LV, HV and UMS charges'!$A$13:$A$44,0)),IF(INDEX('Annex 4 LDNO charges'!$B$12:$B$202,MATCH($A149,'Annex 4 LDNO charges'!$A$12:$A$202,0))=0,"",INDEX('Annex 4 LDNO charges'!$B$12:$B$202,MATCH($A149,'Annex 4 LDNO charges'!$A$12:$A$202,0))))</f>
        <v/>
      </c>
      <c r="C149" s="199">
        <f>IFERROR(INDEX('Annex 1 LV, HV and UMS charges'!$C$13:$C$44,MATCH($A149,'Annex 1 LV, HV and UMS charges'!$A$13:$A$44,0)),INDEX('Annex 4 LDNO charges'!$C$12:$C$202,MATCH($A149,'Annex 4 LDNO charges'!$A$12:$A$202,0)))</f>
        <v>0</v>
      </c>
      <c r="D149" s="183"/>
      <c r="E149" s="206">
        <v>0</v>
      </c>
    </row>
    <row r="150" spans="1:5" ht="27.75" customHeight="1" x14ac:dyDescent="0.2">
      <c r="A150" s="167" t="s">
        <v>488</v>
      </c>
      <c r="B150" s="198" t="str">
        <f>IFERROR(INDEX('Annex 1 LV, HV and UMS charges'!$B$13:$B$44,MATCH($A150,'Annex 1 LV, HV and UMS charges'!$A$13:$A$44,0)),IF(INDEX('Annex 4 LDNO charges'!$B$12:$B$202,MATCH($A150,'Annex 4 LDNO charges'!$A$12:$A$202,0))=0,"",INDEX('Annex 4 LDNO charges'!$B$12:$B$202,MATCH($A150,'Annex 4 LDNO charges'!$A$12:$A$202,0))))</f>
        <v/>
      </c>
      <c r="C150" s="199">
        <f>IFERROR(INDEX('Annex 1 LV, HV and UMS charges'!$C$13:$C$44,MATCH($A150,'Annex 1 LV, HV and UMS charges'!$A$13:$A$44,0)),INDEX('Annex 4 LDNO charges'!$C$12:$C$202,MATCH($A150,'Annex 4 LDNO charges'!$A$12:$A$202,0)))</f>
        <v>0</v>
      </c>
      <c r="D150" s="183"/>
      <c r="E150" s="206">
        <v>0</v>
      </c>
    </row>
    <row r="151" spans="1:5" ht="27.75" customHeight="1" x14ac:dyDescent="0.2">
      <c r="A151" s="167" t="s">
        <v>489</v>
      </c>
      <c r="B151" s="198" t="str">
        <f>IFERROR(INDEX('Annex 1 LV, HV and UMS charges'!$B$13:$B$44,MATCH($A151,'Annex 1 LV, HV and UMS charges'!$A$13:$A$44,0)),IF(INDEX('Annex 4 LDNO charges'!$B$12:$B$202,MATCH($A151,'Annex 4 LDNO charges'!$A$12:$A$202,0))=0,"",INDEX('Annex 4 LDNO charges'!$B$12:$B$202,MATCH($A151,'Annex 4 LDNO charges'!$A$12:$A$202,0))))</f>
        <v/>
      </c>
      <c r="C151" s="199">
        <f>IFERROR(INDEX('Annex 1 LV, HV and UMS charges'!$C$13:$C$44,MATCH($A151,'Annex 1 LV, HV and UMS charges'!$A$13:$A$44,0)),INDEX('Annex 4 LDNO charges'!$C$12:$C$202,MATCH($A151,'Annex 4 LDNO charges'!$A$12:$A$202,0)))</f>
        <v>0</v>
      </c>
      <c r="D151" s="183"/>
      <c r="E151" s="206">
        <v>0</v>
      </c>
    </row>
    <row r="152" spans="1:5" ht="27.75" customHeight="1" x14ac:dyDescent="0.2">
      <c r="A152" s="167" t="s">
        <v>490</v>
      </c>
      <c r="B152" s="198" t="str">
        <f>IFERROR(INDEX('Annex 1 LV, HV and UMS charges'!$B$13:$B$44,MATCH($A152,'Annex 1 LV, HV and UMS charges'!$A$13:$A$44,0)),IF(INDEX('Annex 4 LDNO charges'!$B$12:$B$202,MATCH($A152,'Annex 4 LDNO charges'!$A$12:$A$202,0))=0,"",INDEX('Annex 4 LDNO charges'!$B$12:$B$202,MATCH($A152,'Annex 4 LDNO charges'!$A$12:$A$202,0))))</f>
        <v/>
      </c>
      <c r="C152" s="199">
        <f>IFERROR(INDEX('Annex 1 LV, HV and UMS charges'!$C$13:$C$44,MATCH($A152,'Annex 1 LV, HV and UMS charges'!$A$13:$A$44,0)),INDEX('Annex 4 LDNO charges'!$C$12:$C$202,MATCH($A152,'Annex 4 LDNO charges'!$A$12:$A$202,0)))</f>
        <v>0</v>
      </c>
      <c r="D152" s="183"/>
      <c r="E152" s="206">
        <v>0</v>
      </c>
    </row>
    <row r="153" spans="1:5" ht="27.75" customHeight="1" x14ac:dyDescent="0.2">
      <c r="A153" s="167" t="s">
        <v>491</v>
      </c>
      <c r="B153" s="198" t="str">
        <f>IFERROR(INDEX('Annex 1 LV, HV and UMS charges'!$B$13:$B$44,MATCH($A153,'Annex 1 LV, HV and UMS charges'!$A$13:$A$44,0)),IF(INDEX('Annex 4 LDNO charges'!$B$12:$B$202,MATCH($A153,'Annex 4 LDNO charges'!$A$12:$A$202,0))=0,"",INDEX('Annex 4 LDNO charges'!$B$12:$B$202,MATCH($A153,'Annex 4 LDNO charges'!$A$12:$A$202,0))))</f>
        <v/>
      </c>
      <c r="C153" s="199">
        <f>IFERROR(INDEX('Annex 1 LV, HV and UMS charges'!$C$13:$C$44,MATCH($A153,'Annex 1 LV, HV and UMS charges'!$A$13:$A$44,0)),INDEX('Annex 4 LDNO charges'!$C$12:$C$202,MATCH($A153,'Annex 4 LDNO charges'!$A$12:$A$202,0)))</f>
        <v>0</v>
      </c>
      <c r="D153" s="183"/>
      <c r="E153" s="206">
        <v>0</v>
      </c>
    </row>
    <row r="154" spans="1:5" ht="27.75" customHeight="1" x14ac:dyDescent="0.2">
      <c r="A154" s="167" t="s">
        <v>492</v>
      </c>
      <c r="B154" s="198" t="str">
        <f>IFERROR(INDEX('Annex 1 LV, HV and UMS charges'!$B$13:$B$44,MATCH($A154,'Annex 1 LV, HV and UMS charges'!$A$13:$A$44,0)),IF(INDEX('Annex 4 LDNO charges'!$B$12:$B$202,MATCH($A154,'Annex 4 LDNO charges'!$A$12:$A$202,0))=0,"",INDEX('Annex 4 LDNO charges'!$B$12:$B$202,MATCH($A154,'Annex 4 LDNO charges'!$A$12:$A$202,0))))</f>
        <v/>
      </c>
      <c r="C154" s="199">
        <f>IFERROR(INDEX('Annex 1 LV, HV and UMS charges'!$C$13:$C$44,MATCH($A154,'Annex 1 LV, HV and UMS charges'!$A$13:$A$44,0)),INDEX('Annex 4 LDNO charges'!$C$12:$C$202,MATCH($A154,'Annex 4 LDNO charges'!$A$12:$A$202,0)))</f>
        <v>0</v>
      </c>
      <c r="D154" s="183"/>
      <c r="E154" s="206">
        <v>0</v>
      </c>
    </row>
    <row r="155" spans="1:5" ht="27.75" customHeight="1" x14ac:dyDescent="0.2">
      <c r="A155" s="167" t="s">
        <v>493</v>
      </c>
      <c r="B155" s="198" t="str">
        <f>IFERROR(INDEX('Annex 1 LV, HV and UMS charges'!$B$13:$B$44,MATCH($A155,'Annex 1 LV, HV and UMS charges'!$A$13:$A$44,0)),IF(INDEX('Annex 4 LDNO charges'!$B$12:$B$202,MATCH($A155,'Annex 4 LDNO charges'!$A$12:$A$202,0))=0,"",INDEX('Annex 4 LDNO charges'!$B$12:$B$202,MATCH($A155,'Annex 4 LDNO charges'!$A$12:$A$202,0))))</f>
        <v/>
      </c>
      <c r="C155" s="199">
        <f>IFERROR(INDEX('Annex 1 LV, HV and UMS charges'!$C$13:$C$44,MATCH($A155,'Annex 1 LV, HV and UMS charges'!$A$13:$A$44,0)),INDEX('Annex 4 LDNO charges'!$C$12:$C$202,MATCH($A155,'Annex 4 LDNO charges'!$A$12:$A$202,0)))</f>
        <v>0</v>
      </c>
      <c r="D155" s="183"/>
      <c r="E155" s="206">
        <v>0</v>
      </c>
    </row>
    <row r="156" spans="1:5" ht="27.75" customHeight="1" x14ac:dyDescent="0.2">
      <c r="A156" s="167" t="s">
        <v>494</v>
      </c>
      <c r="B156" s="198" t="str">
        <f>IFERROR(INDEX('Annex 1 LV, HV and UMS charges'!$B$13:$B$44,MATCH($A156,'Annex 1 LV, HV and UMS charges'!$A$13:$A$44,0)),IF(INDEX('Annex 4 LDNO charges'!$B$12:$B$202,MATCH($A156,'Annex 4 LDNO charges'!$A$12:$A$202,0))=0,"",INDEX('Annex 4 LDNO charges'!$B$12:$B$202,MATCH($A156,'Annex 4 LDNO charges'!$A$12:$A$202,0))))</f>
        <v/>
      </c>
      <c r="C156" s="199">
        <f>IFERROR(INDEX('Annex 1 LV, HV and UMS charges'!$C$13:$C$44,MATCH($A156,'Annex 1 LV, HV and UMS charges'!$A$13:$A$44,0)),INDEX('Annex 4 LDNO charges'!$C$12:$C$202,MATCH($A156,'Annex 4 LDNO charges'!$A$12:$A$202,0)))</f>
        <v>0</v>
      </c>
      <c r="D156" s="183"/>
      <c r="E156" s="206">
        <v>0</v>
      </c>
    </row>
    <row r="157" spans="1:5" ht="27.75" customHeight="1" x14ac:dyDescent="0.2">
      <c r="A157" s="167" t="s">
        <v>495</v>
      </c>
      <c r="B157" s="198" t="str">
        <f>IFERROR(INDEX('Annex 1 LV, HV and UMS charges'!$B$13:$B$44,MATCH($A157,'Annex 1 LV, HV and UMS charges'!$A$13:$A$44,0)),IF(INDEX('Annex 4 LDNO charges'!$B$12:$B$202,MATCH($A157,'Annex 4 LDNO charges'!$A$12:$A$202,0))=0,"",INDEX('Annex 4 LDNO charges'!$B$12:$B$202,MATCH($A157,'Annex 4 LDNO charges'!$A$12:$A$202,0))))</f>
        <v/>
      </c>
      <c r="C157" s="199">
        <f>IFERROR(INDEX('Annex 1 LV, HV and UMS charges'!$C$13:$C$44,MATCH($A157,'Annex 1 LV, HV and UMS charges'!$A$13:$A$44,0)),INDEX('Annex 4 LDNO charges'!$C$12:$C$202,MATCH($A157,'Annex 4 LDNO charges'!$A$12:$A$202,0)))</f>
        <v>0</v>
      </c>
      <c r="D157" s="183"/>
      <c r="E157" s="206">
        <v>0</v>
      </c>
    </row>
    <row r="158" spans="1:5" ht="27.75" customHeight="1" x14ac:dyDescent="0.2">
      <c r="A158" s="167" t="s">
        <v>496</v>
      </c>
      <c r="B158" s="198" t="str">
        <f>IFERROR(INDEX('Annex 1 LV, HV and UMS charges'!$B$13:$B$44,MATCH($A158,'Annex 1 LV, HV and UMS charges'!$A$13:$A$44,0)),IF(INDEX('Annex 4 LDNO charges'!$B$12:$B$202,MATCH($A158,'Annex 4 LDNO charges'!$A$12:$A$202,0))=0,"",INDEX('Annex 4 LDNO charges'!$B$12:$B$202,MATCH($A158,'Annex 4 LDNO charges'!$A$12:$A$202,0))))</f>
        <v/>
      </c>
      <c r="C158" s="199">
        <f>IFERROR(INDEX('Annex 1 LV, HV and UMS charges'!$C$13:$C$44,MATCH($A158,'Annex 1 LV, HV and UMS charges'!$A$13:$A$44,0)),INDEX('Annex 4 LDNO charges'!$C$12:$C$202,MATCH($A158,'Annex 4 LDNO charges'!$A$12:$A$202,0)))</f>
        <v>0</v>
      </c>
      <c r="D158" s="183"/>
      <c r="E158" s="206">
        <v>0</v>
      </c>
    </row>
    <row r="159" spans="1:5" ht="27.75" customHeight="1" x14ac:dyDescent="0.2">
      <c r="A159" s="167" t="s">
        <v>497</v>
      </c>
      <c r="B159" s="198" t="str">
        <f>IFERROR(INDEX('Annex 1 LV, HV and UMS charges'!$B$13:$B$44,MATCH($A159,'Annex 1 LV, HV and UMS charges'!$A$13:$A$44,0)),IF(INDEX('Annex 4 LDNO charges'!$B$12:$B$202,MATCH($A159,'Annex 4 LDNO charges'!$A$12:$A$202,0))=0,"",INDEX('Annex 4 LDNO charges'!$B$12:$B$202,MATCH($A159,'Annex 4 LDNO charges'!$A$12:$A$202,0))))</f>
        <v/>
      </c>
      <c r="C159" s="199">
        <f>IFERROR(INDEX('Annex 1 LV, HV and UMS charges'!$C$13:$C$44,MATCH($A159,'Annex 1 LV, HV and UMS charges'!$A$13:$A$44,0)),INDEX('Annex 4 LDNO charges'!$C$12:$C$202,MATCH($A159,'Annex 4 LDNO charges'!$A$12:$A$202,0)))</f>
        <v>0</v>
      </c>
      <c r="D159" s="183"/>
      <c r="E159" s="206">
        <v>0</v>
      </c>
    </row>
    <row r="160" spans="1:5" ht="27.75" customHeight="1" x14ac:dyDescent="0.2">
      <c r="A160" s="167" t="s">
        <v>498</v>
      </c>
      <c r="B160" s="198" t="str">
        <f>IFERROR(INDEX('Annex 1 LV, HV and UMS charges'!$B$13:$B$44,MATCH($A160,'Annex 1 LV, HV and UMS charges'!$A$13:$A$44,0)),IF(INDEX('Annex 4 LDNO charges'!$B$12:$B$202,MATCH($A160,'Annex 4 LDNO charges'!$A$12:$A$202,0))=0,"",INDEX('Annex 4 LDNO charges'!$B$12:$B$202,MATCH($A160,'Annex 4 LDNO charges'!$A$12:$A$202,0))))</f>
        <v/>
      </c>
      <c r="C160" s="199">
        <f>IFERROR(INDEX('Annex 1 LV, HV and UMS charges'!$C$13:$C$44,MATCH($A160,'Annex 1 LV, HV and UMS charges'!$A$13:$A$44,0)),INDEX('Annex 4 LDNO charges'!$C$12:$C$202,MATCH($A160,'Annex 4 LDNO charges'!$A$12:$A$202,0)))</f>
        <v>0</v>
      </c>
      <c r="D160" s="183"/>
      <c r="E160" s="206">
        <v>0</v>
      </c>
    </row>
    <row r="161" spans="1:5" ht="27.75" customHeight="1" x14ac:dyDescent="0.2">
      <c r="A161" s="167" t="s">
        <v>499</v>
      </c>
      <c r="B161" s="198" t="str">
        <f>IFERROR(INDEX('Annex 1 LV, HV and UMS charges'!$B$13:$B$44,MATCH($A161,'Annex 1 LV, HV and UMS charges'!$A$13:$A$44,0)),IF(INDEX('Annex 4 LDNO charges'!$B$12:$B$202,MATCH($A161,'Annex 4 LDNO charges'!$A$12:$A$202,0))=0,"",INDEX('Annex 4 LDNO charges'!$B$12:$B$202,MATCH($A161,'Annex 4 LDNO charges'!$A$12:$A$202,0))))</f>
        <v/>
      </c>
      <c r="C161" s="199">
        <f>IFERROR(INDEX('Annex 1 LV, HV and UMS charges'!$C$13:$C$44,MATCH($A161,'Annex 1 LV, HV and UMS charges'!$A$13:$A$44,0)),INDEX('Annex 4 LDNO charges'!$C$12:$C$202,MATCH($A161,'Annex 4 LDNO charges'!$A$12:$A$202,0)))</f>
        <v>0</v>
      </c>
      <c r="D161" s="183"/>
      <c r="E161" s="206">
        <v>0</v>
      </c>
    </row>
    <row r="162" spans="1:5" ht="27.75" customHeight="1" x14ac:dyDescent="0.2">
      <c r="A162" s="167" t="s">
        <v>500</v>
      </c>
      <c r="B162" s="198" t="str">
        <f>IFERROR(INDEX('Annex 1 LV, HV and UMS charges'!$B$13:$B$44,MATCH($A162,'Annex 1 LV, HV and UMS charges'!$A$13:$A$44,0)),IF(INDEX('Annex 4 LDNO charges'!$B$12:$B$202,MATCH($A162,'Annex 4 LDNO charges'!$A$12:$A$202,0))=0,"",INDEX('Annex 4 LDNO charges'!$B$12:$B$202,MATCH($A162,'Annex 4 LDNO charges'!$A$12:$A$202,0))))</f>
        <v/>
      </c>
      <c r="C162" s="199">
        <f>IFERROR(INDEX('Annex 1 LV, HV and UMS charges'!$C$13:$C$44,MATCH($A162,'Annex 1 LV, HV and UMS charges'!$A$13:$A$44,0)),INDEX('Annex 4 LDNO charges'!$C$12:$C$202,MATCH($A162,'Annex 4 LDNO charges'!$A$12:$A$202,0)))</f>
        <v>0</v>
      </c>
      <c r="D162" s="183"/>
      <c r="E162" s="206">
        <v>0</v>
      </c>
    </row>
    <row r="163" spans="1:5" ht="27.75" customHeight="1" x14ac:dyDescent="0.2">
      <c r="A163" s="2" t="s">
        <v>664</v>
      </c>
      <c r="B163" s="2"/>
      <c r="C163" s="3"/>
    </row>
    <row r="164" spans="1:5" ht="27.75" customHeight="1" x14ac:dyDescent="0.2">
      <c r="A164" s="2" t="s">
        <v>665</v>
      </c>
      <c r="B164" s="2"/>
      <c r="C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8" fitToHeight="10" orientation="portrait" r:id="rId1"/>
  <headerFooter scaleWithDoc="0">
    <oddHeader>&amp;L&amp;"Arial,Bold"
&amp;"Arial,Regular"Annex 7&amp;"Arial,Bold" &amp;"Arial,Regular"- Schedule of Charges to recover Excess Supplier of Last Resort pass-through costs</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D303"/>
  <sheetViews>
    <sheetView zoomScale="90" zoomScaleNormal="90" zoomScaleSheetLayoutView="100" workbookViewId="0"/>
  </sheetViews>
  <sheetFormatPr defaultRowHeight="27.75" customHeight="1" x14ac:dyDescent="0.2"/>
  <cols>
    <col min="1" max="1" width="18.85546875" style="2" bestFit="1" customWidth="1"/>
    <col min="2" max="2" width="48.5703125" style="2" customWidth="1"/>
    <col min="3" max="4" width="23.7109375" style="3" customWidth="1"/>
    <col min="5" max="16384" width="9.140625" style="2"/>
  </cols>
  <sheetData>
    <row r="1" spans="1:4" ht="27.75" customHeight="1" x14ac:dyDescent="0.2">
      <c r="A1" s="13" t="s">
        <v>16</v>
      </c>
      <c r="B1" s="3"/>
      <c r="C1" s="2"/>
    </row>
    <row r="2" spans="1:4" s="11" customFormat="1" ht="22.5" customHeight="1" x14ac:dyDescent="0.2">
      <c r="A2" s="236" t="str">
        <f>Overview!B4&amp; " - Effective from "&amp;Overview!D4&amp;" - "&amp;Overview!E4&amp;" Nodal/Zonal charges"</f>
        <v>Aidien Limited - GSP_C - Effective from 1 April 2026 - Final Nodal/Zonal charges</v>
      </c>
      <c r="B2" s="237"/>
      <c r="C2" s="237"/>
      <c r="D2" s="238"/>
    </row>
    <row r="3" spans="1:4" s="11" customFormat="1" ht="8.25" customHeight="1" x14ac:dyDescent="0.2"/>
    <row r="4" spans="1:4" ht="60.75" customHeight="1" x14ac:dyDescent="0.2">
      <c r="A4" s="20" t="s">
        <v>45</v>
      </c>
      <c r="B4" s="20" t="s">
        <v>0</v>
      </c>
      <c r="C4" s="20" t="s">
        <v>29</v>
      </c>
      <c r="D4" s="20" t="s">
        <v>30</v>
      </c>
    </row>
    <row r="5" spans="1:4" ht="18.75" customHeight="1" x14ac:dyDescent="0.2">
      <c r="A5" s="7"/>
      <c r="B5" s="8"/>
      <c r="C5" s="191"/>
      <c r="D5" s="191"/>
    </row>
    <row r="6" spans="1:4" ht="18.75" customHeight="1" x14ac:dyDescent="0.2">
      <c r="A6" s="7"/>
      <c r="B6" s="8"/>
      <c r="C6" s="191"/>
      <c r="D6" s="191"/>
    </row>
    <row r="7" spans="1:4" ht="18.75" customHeight="1" x14ac:dyDescent="0.2">
      <c r="A7" s="7"/>
      <c r="B7" s="8"/>
      <c r="C7" s="191"/>
      <c r="D7" s="191"/>
    </row>
    <row r="8" spans="1:4" ht="18.75" customHeight="1" x14ac:dyDescent="0.2">
      <c r="A8" s="7"/>
      <c r="B8" s="8"/>
      <c r="C8" s="191"/>
      <c r="D8" s="191"/>
    </row>
    <row r="9" spans="1:4" ht="18.75" customHeight="1" x14ac:dyDescent="0.2">
      <c r="A9" s="7"/>
      <c r="B9" s="8"/>
      <c r="C9" s="191"/>
      <c r="D9" s="191"/>
    </row>
    <row r="10" spans="1:4" ht="18.75" customHeight="1" x14ac:dyDescent="0.2">
      <c r="A10" s="7"/>
      <c r="B10" s="8"/>
      <c r="C10" s="191"/>
      <c r="D10" s="191"/>
    </row>
    <row r="11" spans="1:4" ht="18.75" customHeight="1" x14ac:dyDescent="0.2">
      <c r="A11" s="7"/>
      <c r="B11" s="8"/>
      <c r="C11" s="191"/>
      <c r="D11" s="191"/>
    </row>
    <row r="12" spans="1:4" ht="18.75" customHeight="1" x14ac:dyDescent="0.2">
      <c r="A12" s="7"/>
      <c r="B12" s="8"/>
      <c r="C12" s="191"/>
      <c r="D12" s="191"/>
    </row>
    <row r="13" spans="1:4" ht="18.75" customHeight="1" x14ac:dyDescent="0.2">
      <c r="A13" s="7"/>
      <c r="B13" s="8"/>
      <c r="C13" s="191"/>
      <c r="D13" s="191"/>
    </row>
    <row r="14" spans="1:4" ht="18.75" customHeight="1" x14ac:dyDescent="0.2">
      <c r="A14" s="7"/>
      <c r="B14" s="8"/>
      <c r="C14" s="191"/>
      <c r="D14" s="191"/>
    </row>
    <row r="15" spans="1:4" ht="18.75" customHeight="1" x14ac:dyDescent="0.2">
      <c r="A15" s="7"/>
      <c r="B15" s="8"/>
      <c r="C15" s="191"/>
      <c r="D15" s="191"/>
    </row>
    <row r="16" spans="1:4" ht="18.75" customHeight="1" x14ac:dyDescent="0.2">
      <c r="A16" s="7"/>
      <c r="B16" s="8"/>
      <c r="C16" s="191"/>
      <c r="D16" s="191"/>
    </row>
    <row r="17" spans="1:4" ht="18.75" customHeight="1" x14ac:dyDescent="0.2">
      <c r="A17" s="7"/>
      <c r="B17" s="8"/>
      <c r="C17" s="191"/>
      <c r="D17" s="191"/>
    </row>
    <row r="18" spans="1:4" ht="18.75" customHeight="1" x14ac:dyDescent="0.2">
      <c r="A18" s="7"/>
      <c r="B18" s="8"/>
      <c r="C18" s="191"/>
      <c r="D18" s="191"/>
    </row>
    <row r="19" spans="1:4" ht="18.75" customHeight="1" x14ac:dyDescent="0.2">
      <c r="A19" s="7"/>
      <c r="B19" s="8"/>
      <c r="C19" s="191"/>
      <c r="D19" s="191"/>
    </row>
    <row r="20" spans="1:4" ht="18.75" customHeight="1" x14ac:dyDescent="0.2">
      <c r="A20" s="7"/>
      <c r="B20" s="8"/>
      <c r="C20" s="191"/>
      <c r="D20" s="191"/>
    </row>
    <row r="21" spans="1:4" ht="18.75" customHeight="1" x14ac:dyDescent="0.2">
      <c r="A21" s="7"/>
      <c r="B21" s="8"/>
      <c r="C21" s="191"/>
      <c r="D21" s="191"/>
    </row>
    <row r="22" spans="1:4" ht="18.75" customHeight="1" x14ac:dyDescent="0.2">
      <c r="A22" s="7"/>
      <c r="B22" s="8"/>
      <c r="C22" s="191"/>
      <c r="D22" s="191"/>
    </row>
    <row r="23" spans="1:4" ht="18.75" customHeight="1" x14ac:dyDescent="0.2">
      <c r="A23" s="7"/>
      <c r="B23" s="8"/>
      <c r="C23" s="191"/>
      <c r="D23" s="191"/>
    </row>
    <row r="24" spans="1:4" ht="18.75" customHeight="1" x14ac:dyDescent="0.2">
      <c r="A24" s="7"/>
      <c r="B24" s="8"/>
      <c r="C24" s="191"/>
      <c r="D24" s="191"/>
    </row>
    <row r="25" spans="1:4" ht="18.75" customHeight="1" x14ac:dyDescent="0.2">
      <c r="A25" s="7"/>
      <c r="B25" s="8"/>
      <c r="C25" s="191"/>
      <c r="D25" s="191"/>
    </row>
    <row r="26" spans="1:4" ht="18.75" customHeight="1" x14ac:dyDescent="0.2">
      <c r="A26" s="7"/>
      <c r="B26" s="8"/>
      <c r="C26" s="191"/>
      <c r="D26" s="191"/>
    </row>
    <row r="27" spans="1:4" ht="18.75" customHeight="1" x14ac:dyDescent="0.2">
      <c r="A27" s="7"/>
      <c r="B27" s="8"/>
      <c r="C27" s="191"/>
      <c r="D27" s="191"/>
    </row>
    <row r="28" spans="1:4" ht="18.75" customHeight="1" x14ac:dyDescent="0.2">
      <c r="A28" s="7"/>
      <c r="B28" s="8"/>
      <c r="C28" s="191"/>
      <c r="D28" s="191"/>
    </row>
    <row r="29" spans="1:4" ht="18.75" customHeight="1" x14ac:dyDescent="0.2">
      <c r="A29" s="7"/>
      <c r="B29" s="8"/>
      <c r="C29" s="191"/>
      <c r="D29" s="191"/>
    </row>
    <row r="30" spans="1:4" ht="18.75" customHeight="1" x14ac:dyDescent="0.2">
      <c r="A30" s="7"/>
      <c r="B30" s="8"/>
      <c r="C30" s="191"/>
      <c r="D30" s="191"/>
    </row>
    <row r="31" spans="1:4" ht="18.75" customHeight="1" x14ac:dyDescent="0.2">
      <c r="A31" s="7"/>
      <c r="B31" s="8"/>
      <c r="C31" s="191"/>
      <c r="D31" s="191"/>
    </row>
    <row r="32" spans="1:4" ht="18.75" customHeight="1" x14ac:dyDescent="0.2">
      <c r="A32" s="7"/>
      <c r="B32" s="8"/>
      <c r="C32" s="191"/>
      <c r="D32" s="191"/>
    </row>
    <row r="33" spans="1:4" ht="18.75" customHeight="1" x14ac:dyDescent="0.2">
      <c r="A33" s="7"/>
      <c r="B33" s="8"/>
      <c r="C33" s="191"/>
      <c r="D33" s="191"/>
    </row>
    <row r="34" spans="1:4" ht="18.75" customHeight="1" x14ac:dyDescent="0.2">
      <c r="A34" s="7"/>
      <c r="B34" s="8"/>
      <c r="C34" s="191"/>
      <c r="D34" s="191"/>
    </row>
    <row r="35" spans="1:4" ht="18.75" customHeight="1" x14ac:dyDescent="0.2">
      <c r="A35" s="7"/>
      <c r="B35" s="8"/>
      <c r="C35" s="191"/>
      <c r="D35" s="191"/>
    </row>
    <row r="36" spans="1:4" ht="18.75" customHeight="1" x14ac:dyDescent="0.2">
      <c r="A36" s="7"/>
      <c r="B36" s="8"/>
      <c r="C36" s="191"/>
      <c r="D36" s="191"/>
    </row>
    <row r="37" spans="1:4" ht="18.75" customHeight="1" x14ac:dyDescent="0.2">
      <c r="A37" s="7"/>
      <c r="B37" s="8"/>
      <c r="C37" s="191"/>
      <c r="D37" s="191"/>
    </row>
    <row r="38" spans="1:4" ht="18.75" customHeight="1" x14ac:dyDescent="0.2">
      <c r="A38" s="7"/>
      <c r="B38" s="8"/>
      <c r="C38" s="191"/>
      <c r="D38" s="191"/>
    </row>
    <row r="39" spans="1:4" ht="18.75" customHeight="1" x14ac:dyDescent="0.2">
      <c r="A39" s="7"/>
      <c r="B39" s="8"/>
      <c r="C39" s="191"/>
      <c r="D39" s="191"/>
    </row>
    <row r="40" spans="1:4" ht="18.75" customHeight="1" x14ac:dyDescent="0.2">
      <c r="A40" s="7"/>
      <c r="B40" s="8"/>
      <c r="C40" s="191"/>
      <c r="D40" s="191"/>
    </row>
    <row r="41" spans="1:4" ht="18.75" customHeight="1" x14ac:dyDescent="0.2">
      <c r="A41" s="7"/>
      <c r="B41" s="8"/>
      <c r="C41" s="191"/>
      <c r="D41" s="191"/>
    </row>
    <row r="42" spans="1:4" ht="18.75" customHeight="1" x14ac:dyDescent="0.2">
      <c r="A42" s="7"/>
      <c r="B42" s="8"/>
      <c r="C42" s="191"/>
      <c r="D42" s="191"/>
    </row>
    <row r="43" spans="1:4" ht="18.75" customHeight="1" x14ac:dyDescent="0.2">
      <c r="A43" s="7"/>
      <c r="B43" s="8"/>
      <c r="C43" s="191"/>
      <c r="D43" s="191"/>
    </row>
    <row r="44" spans="1:4" ht="18.75" customHeight="1" x14ac:dyDescent="0.2">
      <c r="A44" s="7"/>
      <c r="B44" s="8"/>
      <c r="C44" s="191"/>
      <c r="D44" s="191"/>
    </row>
    <row r="45" spans="1:4" ht="18.75" customHeight="1" x14ac:dyDescent="0.2">
      <c r="A45" s="7"/>
      <c r="B45" s="8"/>
      <c r="C45" s="191"/>
      <c r="D45" s="191"/>
    </row>
    <row r="46" spans="1:4" ht="18.75" customHeight="1" x14ac:dyDescent="0.2">
      <c r="A46" s="7"/>
      <c r="B46" s="8"/>
      <c r="C46" s="191"/>
      <c r="D46" s="191"/>
    </row>
    <row r="47" spans="1:4" ht="18.75" customHeight="1" x14ac:dyDescent="0.2">
      <c r="A47" s="7"/>
      <c r="B47" s="8"/>
      <c r="C47" s="191"/>
      <c r="D47" s="191"/>
    </row>
    <row r="48" spans="1:4" ht="18.75" customHeight="1" x14ac:dyDescent="0.2">
      <c r="A48" s="7"/>
      <c r="B48" s="8"/>
      <c r="C48" s="191"/>
      <c r="D48" s="191"/>
    </row>
    <row r="49" spans="1:4" ht="18.75" customHeight="1" x14ac:dyDescent="0.2">
      <c r="A49" s="7"/>
      <c r="B49" s="8"/>
      <c r="C49" s="191"/>
      <c r="D49" s="191"/>
    </row>
    <row r="50" spans="1:4" ht="18.75" customHeight="1" x14ac:dyDescent="0.2">
      <c r="A50" s="7"/>
      <c r="B50" s="8"/>
      <c r="C50" s="191"/>
      <c r="D50" s="191"/>
    </row>
    <row r="51" spans="1:4" ht="18.75" customHeight="1" x14ac:dyDescent="0.2">
      <c r="A51" s="7"/>
      <c r="B51" s="8"/>
      <c r="C51" s="191"/>
      <c r="D51" s="191"/>
    </row>
    <row r="52" spans="1:4" ht="18.75" customHeight="1" x14ac:dyDescent="0.2">
      <c r="A52" s="7"/>
      <c r="B52" s="8"/>
      <c r="C52" s="191"/>
      <c r="D52" s="191"/>
    </row>
    <row r="53" spans="1:4" ht="18.75" customHeight="1" x14ac:dyDescent="0.2">
      <c r="A53" s="7"/>
      <c r="B53" s="8"/>
      <c r="C53" s="191"/>
      <c r="D53" s="191"/>
    </row>
    <row r="54" spans="1:4" ht="18.75" customHeight="1" x14ac:dyDescent="0.2">
      <c r="A54" s="7"/>
      <c r="B54" s="8"/>
      <c r="C54" s="191"/>
      <c r="D54" s="191"/>
    </row>
    <row r="55" spans="1:4" ht="18.75" customHeight="1" x14ac:dyDescent="0.2">
      <c r="A55" s="7"/>
      <c r="B55" s="8"/>
      <c r="C55" s="191"/>
      <c r="D55" s="191"/>
    </row>
    <row r="56" spans="1:4" ht="18.75" customHeight="1" x14ac:dyDescent="0.2">
      <c r="A56" s="7"/>
      <c r="B56" s="8"/>
      <c r="C56" s="191"/>
      <c r="D56" s="191"/>
    </row>
    <row r="57" spans="1:4" ht="18.75" customHeight="1" x14ac:dyDescent="0.2">
      <c r="A57" s="7"/>
      <c r="B57" s="8"/>
      <c r="C57" s="191"/>
      <c r="D57" s="191"/>
    </row>
    <row r="58" spans="1:4" ht="18.75" customHeight="1" x14ac:dyDescent="0.2">
      <c r="A58" s="7"/>
      <c r="B58" s="8"/>
      <c r="C58" s="191"/>
      <c r="D58" s="191"/>
    </row>
    <row r="59" spans="1:4" ht="18.75" customHeight="1" x14ac:dyDescent="0.2">
      <c r="A59" s="7"/>
      <c r="B59" s="8"/>
      <c r="C59" s="191"/>
      <c r="D59" s="191"/>
    </row>
    <row r="60" spans="1:4" ht="18.75" customHeight="1" x14ac:dyDescent="0.2">
      <c r="A60" s="7"/>
      <c r="B60" s="8"/>
      <c r="C60" s="191"/>
      <c r="D60" s="191"/>
    </row>
    <row r="61" spans="1:4" ht="18.75" customHeight="1" x14ac:dyDescent="0.2">
      <c r="A61" s="7"/>
      <c r="B61" s="8"/>
      <c r="C61" s="191"/>
      <c r="D61" s="191"/>
    </row>
    <row r="62" spans="1:4" ht="18.75" customHeight="1" x14ac:dyDescent="0.2">
      <c r="A62" s="7"/>
      <c r="B62" s="8"/>
      <c r="C62" s="191"/>
      <c r="D62" s="191"/>
    </row>
    <row r="63" spans="1:4" ht="18.75" customHeight="1" x14ac:dyDescent="0.2">
      <c r="A63" s="7"/>
      <c r="B63" s="8"/>
      <c r="C63" s="191"/>
      <c r="D63" s="191"/>
    </row>
    <row r="64" spans="1:4" ht="18.75" customHeight="1" x14ac:dyDescent="0.2">
      <c r="A64" s="7"/>
      <c r="B64" s="8"/>
      <c r="C64" s="191"/>
      <c r="D64" s="191"/>
    </row>
    <row r="65" spans="1:4" ht="18.75" customHeight="1" x14ac:dyDescent="0.2">
      <c r="A65" s="7"/>
      <c r="B65" s="8"/>
      <c r="C65" s="191"/>
      <c r="D65" s="191"/>
    </row>
    <row r="66" spans="1:4" ht="18.75" customHeight="1" x14ac:dyDescent="0.2">
      <c r="A66" s="7"/>
      <c r="B66" s="8"/>
      <c r="C66" s="191"/>
      <c r="D66" s="191"/>
    </row>
    <row r="67" spans="1:4" ht="18.75" customHeight="1" x14ac:dyDescent="0.2">
      <c r="A67" s="7"/>
      <c r="B67" s="8"/>
      <c r="C67" s="191"/>
      <c r="D67" s="191"/>
    </row>
    <row r="68" spans="1:4" ht="18.75" customHeight="1" x14ac:dyDescent="0.2">
      <c r="A68" s="7"/>
      <c r="B68" s="8"/>
      <c r="C68" s="191"/>
      <c r="D68" s="191"/>
    </row>
    <row r="69" spans="1:4" ht="18.75" customHeight="1" x14ac:dyDescent="0.2">
      <c r="A69" s="7"/>
      <c r="B69" s="8"/>
      <c r="C69" s="191"/>
      <c r="D69" s="191"/>
    </row>
    <row r="70" spans="1:4" ht="18.75" customHeight="1" x14ac:dyDescent="0.2">
      <c r="A70" s="7"/>
      <c r="B70" s="8"/>
      <c r="C70" s="191"/>
      <c r="D70" s="191"/>
    </row>
    <row r="71" spans="1:4" ht="18.75" customHeight="1" x14ac:dyDescent="0.2">
      <c r="A71" s="7"/>
      <c r="B71" s="8"/>
      <c r="C71" s="191"/>
      <c r="D71" s="191"/>
    </row>
    <row r="72" spans="1:4" ht="18.75" customHeight="1" x14ac:dyDescent="0.2">
      <c r="A72" s="7"/>
      <c r="B72" s="8"/>
      <c r="C72" s="191"/>
      <c r="D72" s="191"/>
    </row>
    <row r="73" spans="1:4" ht="18.75" customHeight="1" x14ac:dyDescent="0.2">
      <c r="A73" s="7"/>
      <c r="B73" s="8"/>
      <c r="C73" s="191"/>
      <c r="D73" s="191"/>
    </row>
    <row r="74" spans="1:4" ht="18.75" customHeight="1" x14ac:dyDescent="0.2">
      <c r="A74" s="7"/>
      <c r="B74" s="8"/>
      <c r="C74" s="191"/>
      <c r="D74" s="191"/>
    </row>
    <row r="75" spans="1:4" ht="18.75" customHeight="1" x14ac:dyDescent="0.2">
      <c r="A75" s="7"/>
      <c r="B75" s="8"/>
      <c r="C75" s="191"/>
      <c r="D75" s="191"/>
    </row>
    <row r="76" spans="1:4" ht="18.75" customHeight="1" x14ac:dyDescent="0.2">
      <c r="A76" s="7"/>
      <c r="B76" s="8"/>
      <c r="C76" s="191"/>
      <c r="D76" s="191"/>
    </row>
    <row r="77" spans="1:4" ht="18.75" customHeight="1" x14ac:dyDescent="0.2">
      <c r="A77" s="7"/>
      <c r="B77" s="8"/>
      <c r="C77" s="191"/>
      <c r="D77" s="191"/>
    </row>
    <row r="78" spans="1:4" ht="18.75" customHeight="1" x14ac:dyDescent="0.2">
      <c r="A78" s="7"/>
      <c r="B78" s="8"/>
      <c r="C78" s="191"/>
      <c r="D78" s="191"/>
    </row>
    <row r="79" spans="1:4" ht="18.75" customHeight="1" x14ac:dyDescent="0.2">
      <c r="A79" s="7"/>
      <c r="B79" s="8"/>
      <c r="C79" s="191"/>
      <c r="D79" s="191"/>
    </row>
    <row r="80" spans="1:4" ht="18.75" customHeight="1" x14ac:dyDescent="0.2">
      <c r="A80" s="7"/>
      <c r="B80" s="8"/>
      <c r="C80" s="191"/>
      <c r="D80" s="191"/>
    </row>
    <row r="81" spans="1:4" ht="18.75" customHeight="1" x14ac:dyDescent="0.2">
      <c r="A81" s="7"/>
      <c r="B81" s="8"/>
      <c r="C81" s="191"/>
      <c r="D81" s="191"/>
    </row>
    <row r="82" spans="1:4" ht="18.75" customHeight="1" x14ac:dyDescent="0.2">
      <c r="A82" s="7"/>
      <c r="B82" s="8"/>
      <c r="C82" s="191"/>
      <c r="D82" s="191"/>
    </row>
    <row r="83" spans="1:4" ht="18.75" customHeight="1" x14ac:dyDescent="0.2">
      <c r="A83" s="7"/>
      <c r="B83" s="8"/>
      <c r="C83" s="191"/>
      <c r="D83" s="191"/>
    </row>
    <row r="84" spans="1:4" ht="18.75" customHeight="1" x14ac:dyDescent="0.2">
      <c r="A84" s="7"/>
      <c r="B84" s="8"/>
      <c r="C84" s="191"/>
      <c r="D84" s="191"/>
    </row>
    <row r="85" spans="1:4" ht="18.75" customHeight="1" x14ac:dyDescent="0.2">
      <c r="A85" s="7"/>
      <c r="B85" s="8"/>
      <c r="C85" s="191"/>
      <c r="D85" s="191"/>
    </row>
    <row r="86" spans="1:4" ht="18.75" customHeight="1" x14ac:dyDescent="0.2">
      <c r="A86" s="7"/>
      <c r="B86" s="8"/>
      <c r="C86" s="191"/>
      <c r="D86" s="191"/>
    </row>
    <row r="87" spans="1:4" ht="18.75" customHeight="1" x14ac:dyDescent="0.2">
      <c r="A87" s="7"/>
      <c r="B87" s="8"/>
      <c r="C87" s="191"/>
      <c r="D87" s="191"/>
    </row>
    <row r="88" spans="1:4" ht="18.75" customHeight="1" x14ac:dyDescent="0.2">
      <c r="A88" s="7"/>
      <c r="B88" s="8"/>
      <c r="C88" s="191"/>
      <c r="D88" s="191"/>
    </row>
    <row r="89" spans="1:4" ht="18.75" customHeight="1" x14ac:dyDescent="0.2">
      <c r="A89" s="7"/>
      <c r="B89" s="8"/>
      <c r="C89" s="191"/>
      <c r="D89" s="191"/>
    </row>
    <row r="90" spans="1:4" ht="18.75" customHeight="1" x14ac:dyDescent="0.2">
      <c r="A90" s="7"/>
      <c r="B90" s="8"/>
      <c r="C90" s="191"/>
      <c r="D90" s="191"/>
    </row>
    <row r="91" spans="1:4" ht="18.75" customHeight="1" x14ac:dyDescent="0.2">
      <c r="A91" s="7"/>
      <c r="B91" s="8"/>
      <c r="C91" s="191"/>
      <c r="D91" s="191"/>
    </row>
    <row r="92" spans="1:4" ht="18.75" customHeight="1" x14ac:dyDescent="0.2">
      <c r="A92" s="7"/>
      <c r="B92" s="8"/>
      <c r="C92" s="191"/>
      <c r="D92" s="191"/>
    </row>
    <row r="93" spans="1:4" ht="18.75" customHeight="1" x14ac:dyDescent="0.2">
      <c r="A93" s="7"/>
      <c r="B93" s="8"/>
      <c r="C93" s="191"/>
      <c r="D93" s="191"/>
    </row>
    <row r="94" spans="1:4" ht="18.75" customHeight="1" x14ac:dyDescent="0.2">
      <c r="A94" s="7"/>
      <c r="B94" s="8"/>
      <c r="C94" s="191"/>
      <c r="D94" s="191"/>
    </row>
    <row r="95" spans="1:4" ht="18.75" customHeight="1" x14ac:dyDescent="0.2">
      <c r="A95" s="7"/>
      <c r="B95" s="8"/>
      <c r="C95" s="191"/>
      <c r="D95" s="191"/>
    </row>
    <row r="96" spans="1:4" ht="18.75" customHeight="1" x14ac:dyDescent="0.2">
      <c r="A96" s="7"/>
      <c r="B96" s="8"/>
      <c r="C96" s="191"/>
      <c r="D96" s="191"/>
    </row>
    <row r="97" spans="1:4" ht="18.75" customHeight="1" x14ac:dyDescent="0.2">
      <c r="A97" s="7"/>
      <c r="B97" s="8"/>
      <c r="C97" s="191"/>
      <c r="D97" s="191"/>
    </row>
    <row r="98" spans="1:4" ht="18.75" customHeight="1" x14ac:dyDescent="0.2">
      <c r="A98" s="7"/>
      <c r="B98" s="8"/>
      <c r="C98" s="191"/>
      <c r="D98" s="191"/>
    </row>
    <row r="99" spans="1:4" ht="18.75" customHeight="1" x14ac:dyDescent="0.2">
      <c r="A99" s="7"/>
      <c r="B99" s="8"/>
      <c r="C99" s="191"/>
      <c r="D99" s="191"/>
    </row>
    <row r="100" spans="1:4" ht="18.75" customHeight="1" x14ac:dyDescent="0.2">
      <c r="A100" s="7"/>
      <c r="B100" s="8"/>
      <c r="C100" s="191"/>
      <c r="D100" s="191"/>
    </row>
    <row r="101" spans="1:4" ht="18.75" customHeight="1" x14ac:dyDescent="0.2">
      <c r="A101" s="7"/>
      <c r="B101" s="8"/>
      <c r="C101" s="191"/>
      <c r="D101" s="191"/>
    </row>
    <row r="102" spans="1:4" ht="18.75" customHeight="1" x14ac:dyDescent="0.2">
      <c r="A102" s="7"/>
      <c r="B102" s="8"/>
      <c r="C102" s="191"/>
      <c r="D102" s="191"/>
    </row>
    <row r="103" spans="1:4" ht="18.75" customHeight="1" x14ac:dyDescent="0.2">
      <c r="A103" s="7"/>
      <c r="B103" s="8"/>
      <c r="C103" s="191"/>
      <c r="D103" s="191"/>
    </row>
    <row r="104" spans="1:4" ht="18.75" customHeight="1" x14ac:dyDescent="0.2">
      <c r="A104" s="7"/>
      <c r="B104" s="8"/>
      <c r="C104" s="191"/>
      <c r="D104" s="191"/>
    </row>
    <row r="105" spans="1:4" ht="18.75" customHeight="1" x14ac:dyDescent="0.2">
      <c r="A105" s="7"/>
      <c r="B105" s="8"/>
      <c r="C105" s="191"/>
      <c r="D105" s="191"/>
    </row>
    <row r="106" spans="1:4" ht="18.75" customHeight="1" x14ac:dyDescent="0.2">
      <c r="A106" s="7"/>
      <c r="B106" s="8"/>
      <c r="C106" s="191"/>
      <c r="D106" s="191"/>
    </row>
    <row r="107" spans="1:4" ht="18.75" customHeight="1" x14ac:dyDescent="0.2">
      <c r="A107" s="7"/>
      <c r="B107" s="8"/>
      <c r="C107" s="191"/>
      <c r="D107" s="191"/>
    </row>
    <row r="108" spans="1:4" ht="18.75" customHeight="1" x14ac:dyDescent="0.2">
      <c r="A108" s="7"/>
      <c r="B108" s="8"/>
      <c r="C108" s="191"/>
      <c r="D108" s="191"/>
    </row>
    <row r="109" spans="1:4" ht="18.75" customHeight="1" x14ac:dyDescent="0.2">
      <c r="A109" s="7"/>
      <c r="B109" s="8"/>
      <c r="C109" s="191"/>
      <c r="D109" s="191"/>
    </row>
    <row r="110" spans="1:4" ht="18.75" customHeight="1" x14ac:dyDescent="0.2">
      <c r="A110" s="7"/>
      <c r="B110" s="8"/>
      <c r="C110" s="191"/>
      <c r="D110" s="191"/>
    </row>
    <row r="111" spans="1:4" ht="18.75" customHeight="1" x14ac:dyDescent="0.2">
      <c r="A111" s="7"/>
      <c r="B111" s="8"/>
      <c r="C111" s="191"/>
      <c r="D111" s="191"/>
    </row>
    <row r="112" spans="1:4" ht="18.75" customHeight="1" x14ac:dyDescent="0.2">
      <c r="A112" s="7"/>
      <c r="B112" s="8"/>
      <c r="C112" s="191"/>
      <c r="D112" s="191"/>
    </row>
    <row r="113" spans="1:4" ht="18.75" customHeight="1" x14ac:dyDescent="0.2">
      <c r="A113" s="7"/>
      <c r="B113" s="8"/>
      <c r="C113" s="191"/>
      <c r="D113" s="191"/>
    </row>
    <row r="114" spans="1:4" ht="18.75" customHeight="1" x14ac:dyDescent="0.2">
      <c r="A114" s="7"/>
      <c r="B114" s="8"/>
      <c r="C114" s="191"/>
      <c r="D114" s="191"/>
    </row>
    <row r="115" spans="1:4" ht="18.75" customHeight="1" x14ac:dyDescent="0.2">
      <c r="A115" s="7"/>
      <c r="B115" s="8"/>
      <c r="C115" s="191"/>
      <c r="D115" s="191"/>
    </row>
    <row r="116" spans="1:4" ht="18.75" customHeight="1" x14ac:dyDescent="0.2">
      <c r="A116" s="7"/>
      <c r="B116" s="8"/>
      <c r="C116" s="191"/>
      <c r="D116" s="191"/>
    </row>
    <row r="117" spans="1:4" ht="18.75" customHeight="1" x14ac:dyDescent="0.2">
      <c r="A117" s="7"/>
      <c r="B117" s="8"/>
      <c r="C117" s="191"/>
      <c r="D117" s="191"/>
    </row>
    <row r="118" spans="1:4" ht="18.75" customHeight="1" x14ac:dyDescent="0.2">
      <c r="A118" s="7"/>
      <c r="B118" s="8"/>
      <c r="C118" s="191"/>
      <c r="D118" s="191"/>
    </row>
    <row r="119" spans="1:4" ht="18.75" customHeight="1" x14ac:dyDescent="0.2">
      <c r="A119" s="7"/>
      <c r="B119" s="8"/>
      <c r="C119" s="191"/>
      <c r="D119" s="191"/>
    </row>
    <row r="120" spans="1:4" ht="18.75" customHeight="1" x14ac:dyDescent="0.2">
      <c r="A120" s="7"/>
      <c r="B120" s="8"/>
      <c r="C120" s="191"/>
      <c r="D120" s="191"/>
    </row>
    <row r="121" spans="1:4" ht="18.75" customHeight="1" x14ac:dyDescent="0.2">
      <c r="A121" s="7"/>
      <c r="B121" s="8"/>
      <c r="C121" s="191"/>
      <c r="D121" s="191"/>
    </row>
    <row r="122" spans="1:4" ht="18.75" customHeight="1" x14ac:dyDescent="0.2">
      <c r="A122" s="7"/>
      <c r="B122" s="8"/>
      <c r="C122" s="191"/>
      <c r="D122" s="191"/>
    </row>
    <row r="123" spans="1:4" ht="18.75" customHeight="1" x14ac:dyDescent="0.2">
      <c r="A123" s="7"/>
      <c r="B123" s="8"/>
      <c r="C123" s="191"/>
      <c r="D123" s="191"/>
    </row>
    <row r="124" spans="1:4" ht="18.75" customHeight="1" x14ac:dyDescent="0.2">
      <c r="A124" s="7"/>
      <c r="B124" s="8"/>
      <c r="C124" s="191"/>
      <c r="D124" s="191"/>
    </row>
    <row r="125" spans="1:4" ht="18.75" customHeight="1" x14ac:dyDescent="0.2">
      <c r="A125" s="7"/>
      <c r="B125" s="8"/>
      <c r="C125" s="191"/>
      <c r="D125" s="191"/>
    </row>
    <row r="126" spans="1:4" ht="18.75" customHeight="1" x14ac:dyDescent="0.2">
      <c r="A126" s="7"/>
      <c r="B126" s="8"/>
      <c r="C126" s="191"/>
      <c r="D126" s="191"/>
    </row>
    <row r="127" spans="1:4" ht="18.75" customHeight="1" x14ac:dyDescent="0.2">
      <c r="A127" s="7"/>
      <c r="B127" s="8"/>
      <c r="C127" s="191"/>
      <c r="D127" s="191"/>
    </row>
    <row r="128" spans="1:4" ht="18.75" customHeight="1" x14ac:dyDescent="0.2">
      <c r="A128" s="7"/>
      <c r="B128" s="8"/>
      <c r="C128" s="191"/>
      <c r="D128" s="191"/>
    </row>
    <row r="129" spans="1:4" ht="18.75" customHeight="1" x14ac:dyDescent="0.2">
      <c r="A129" s="7"/>
      <c r="B129" s="8"/>
      <c r="C129" s="191"/>
      <c r="D129" s="191"/>
    </row>
    <row r="130" spans="1:4" ht="18.75" customHeight="1" x14ac:dyDescent="0.2">
      <c r="A130" s="7"/>
      <c r="B130" s="8"/>
      <c r="C130" s="191"/>
      <c r="D130" s="191"/>
    </row>
    <row r="131" spans="1:4" ht="18.75" customHeight="1" x14ac:dyDescent="0.2">
      <c r="A131" s="7"/>
      <c r="B131" s="8"/>
      <c r="C131" s="191"/>
      <c r="D131" s="191"/>
    </row>
    <row r="132" spans="1:4" ht="18.75" customHeight="1" x14ac:dyDescent="0.2">
      <c r="A132" s="7"/>
      <c r="B132" s="8"/>
      <c r="C132" s="191"/>
      <c r="D132" s="191"/>
    </row>
    <row r="133" spans="1:4" ht="18.75" customHeight="1" x14ac:dyDescent="0.2">
      <c r="A133" s="7"/>
      <c r="B133" s="8"/>
      <c r="C133" s="191"/>
      <c r="D133" s="191"/>
    </row>
    <row r="134" spans="1:4" ht="18.75" customHeight="1" x14ac:dyDescent="0.2">
      <c r="A134" s="7"/>
      <c r="B134" s="8"/>
      <c r="C134" s="191"/>
      <c r="D134" s="191"/>
    </row>
    <row r="135" spans="1:4" ht="18.75" customHeight="1" x14ac:dyDescent="0.2">
      <c r="A135" s="7"/>
      <c r="B135" s="8"/>
      <c r="C135" s="191"/>
      <c r="D135" s="191"/>
    </row>
    <row r="136" spans="1:4" ht="18.75" customHeight="1" x14ac:dyDescent="0.2">
      <c r="A136" s="7"/>
      <c r="B136" s="8"/>
      <c r="C136" s="191"/>
      <c r="D136" s="191"/>
    </row>
    <row r="137" spans="1:4" ht="18.75" customHeight="1" x14ac:dyDescent="0.2">
      <c r="A137" s="7"/>
      <c r="B137" s="8"/>
      <c r="C137" s="191"/>
      <c r="D137" s="191"/>
    </row>
    <row r="138" spans="1:4" ht="18.75" customHeight="1" x14ac:dyDescent="0.2">
      <c r="A138" s="7"/>
      <c r="B138" s="8"/>
      <c r="C138" s="191"/>
      <c r="D138" s="191"/>
    </row>
    <row r="139" spans="1:4" ht="18.75" customHeight="1" x14ac:dyDescent="0.2">
      <c r="A139" s="7"/>
      <c r="B139" s="8"/>
      <c r="C139" s="191"/>
      <c r="D139" s="191"/>
    </row>
    <row r="140" spans="1:4" ht="18.75" customHeight="1" x14ac:dyDescent="0.2">
      <c r="A140" s="7"/>
      <c r="B140" s="8"/>
      <c r="C140" s="191"/>
      <c r="D140" s="191"/>
    </row>
    <row r="141" spans="1:4" ht="18.75" customHeight="1" x14ac:dyDescent="0.2">
      <c r="A141" s="7"/>
      <c r="B141" s="8"/>
      <c r="C141" s="191"/>
      <c r="D141" s="191"/>
    </row>
    <row r="142" spans="1:4" ht="18.75" customHeight="1" x14ac:dyDescent="0.2">
      <c r="A142" s="7"/>
      <c r="B142" s="8"/>
      <c r="C142" s="191"/>
      <c r="D142" s="191"/>
    </row>
    <row r="143" spans="1:4" ht="18.75" customHeight="1" x14ac:dyDescent="0.2">
      <c r="A143" s="7"/>
      <c r="B143" s="8"/>
      <c r="C143" s="191"/>
      <c r="D143" s="191"/>
    </row>
    <row r="144" spans="1:4" ht="18.75" customHeight="1" x14ac:dyDescent="0.2">
      <c r="A144" s="7"/>
      <c r="B144" s="8"/>
      <c r="C144" s="191"/>
      <c r="D144" s="191"/>
    </row>
    <row r="145" spans="1:4" ht="18.75" customHeight="1" x14ac:dyDescent="0.2">
      <c r="A145" s="7"/>
      <c r="B145" s="8"/>
      <c r="C145" s="191"/>
      <c r="D145" s="191"/>
    </row>
    <row r="146" spans="1:4" ht="18.75" customHeight="1" x14ac:dyDescent="0.2">
      <c r="A146" s="7"/>
      <c r="B146" s="8"/>
      <c r="C146" s="191"/>
      <c r="D146" s="191"/>
    </row>
    <row r="147" spans="1:4" ht="18.75" customHeight="1" x14ac:dyDescent="0.2">
      <c r="A147" s="7"/>
      <c r="B147" s="8"/>
      <c r="C147" s="191"/>
      <c r="D147" s="191"/>
    </row>
    <row r="148" spans="1:4" ht="18.75" customHeight="1" x14ac:dyDescent="0.2">
      <c r="A148" s="7"/>
      <c r="B148" s="8"/>
      <c r="C148" s="191"/>
      <c r="D148" s="191"/>
    </row>
    <row r="149" spans="1:4" ht="18.75" customHeight="1" x14ac:dyDescent="0.2">
      <c r="A149" s="7"/>
      <c r="B149" s="8"/>
      <c r="C149" s="191"/>
      <c r="D149" s="191"/>
    </row>
    <row r="150" spans="1:4" ht="18.75" customHeight="1" x14ac:dyDescent="0.2">
      <c r="A150" s="7"/>
      <c r="B150" s="8"/>
      <c r="C150" s="191"/>
      <c r="D150" s="191"/>
    </row>
    <row r="151" spans="1:4" ht="18.75" customHeight="1" x14ac:dyDescent="0.2">
      <c r="A151" s="7"/>
      <c r="B151" s="8"/>
      <c r="C151" s="191"/>
      <c r="D151" s="191"/>
    </row>
    <row r="152" spans="1:4" ht="18.75" customHeight="1" x14ac:dyDescent="0.2">
      <c r="A152" s="7"/>
      <c r="B152" s="8"/>
      <c r="C152" s="191"/>
      <c r="D152" s="191"/>
    </row>
    <row r="153" spans="1:4" ht="18.75" customHeight="1" x14ac:dyDescent="0.2">
      <c r="A153" s="7"/>
      <c r="B153" s="8"/>
      <c r="C153" s="191"/>
      <c r="D153" s="191"/>
    </row>
    <row r="154" spans="1:4" ht="18.75" customHeight="1" x14ac:dyDescent="0.2">
      <c r="A154" s="7"/>
      <c r="B154" s="8"/>
      <c r="C154" s="191"/>
      <c r="D154" s="191"/>
    </row>
    <row r="155" spans="1:4" ht="18.75" customHeight="1" x14ac:dyDescent="0.2">
      <c r="A155" s="7"/>
      <c r="B155" s="8"/>
      <c r="C155" s="191"/>
      <c r="D155" s="191"/>
    </row>
    <row r="156" spans="1:4" ht="18.75" customHeight="1" x14ac:dyDescent="0.2">
      <c r="A156" s="7"/>
      <c r="B156" s="8"/>
      <c r="C156" s="191"/>
      <c r="D156" s="191"/>
    </row>
    <row r="157" spans="1:4" ht="18.75" customHeight="1" x14ac:dyDescent="0.2">
      <c r="A157" s="7"/>
      <c r="B157" s="8"/>
      <c r="C157" s="191"/>
      <c r="D157" s="191"/>
    </row>
    <row r="158" spans="1:4" ht="18.75" customHeight="1" x14ac:dyDescent="0.2">
      <c r="A158" s="7"/>
      <c r="B158" s="8"/>
      <c r="C158" s="191"/>
      <c r="D158" s="191"/>
    </row>
    <row r="159" spans="1:4" ht="18.75" customHeight="1" x14ac:dyDescent="0.2">
      <c r="A159" s="7"/>
      <c r="B159" s="8"/>
      <c r="C159" s="191"/>
      <c r="D159" s="191"/>
    </row>
    <row r="160" spans="1:4" ht="18.75" customHeight="1" x14ac:dyDescent="0.2">
      <c r="A160" s="7"/>
      <c r="B160" s="8"/>
      <c r="C160" s="191"/>
      <c r="D160" s="191"/>
    </row>
    <row r="161" spans="1:4" ht="18.75" customHeight="1" x14ac:dyDescent="0.2">
      <c r="A161" s="7"/>
      <c r="B161" s="8"/>
      <c r="C161" s="191"/>
      <c r="D161" s="191"/>
    </row>
    <row r="162" spans="1:4" ht="18.75" customHeight="1" x14ac:dyDescent="0.2">
      <c r="A162" s="7"/>
      <c r="B162" s="8"/>
      <c r="C162" s="191"/>
      <c r="D162" s="191"/>
    </row>
    <row r="163" spans="1:4" ht="18.75" customHeight="1" x14ac:dyDescent="0.2">
      <c r="A163" s="7"/>
      <c r="B163" s="8"/>
      <c r="C163" s="191"/>
      <c r="D163" s="191"/>
    </row>
    <row r="164" spans="1:4" ht="18.75" customHeight="1" x14ac:dyDescent="0.2">
      <c r="A164" s="7"/>
      <c r="B164" s="8"/>
      <c r="C164" s="191"/>
      <c r="D164" s="191"/>
    </row>
    <row r="165" spans="1:4" ht="18.75" customHeight="1" x14ac:dyDescent="0.2">
      <c r="A165" s="7"/>
      <c r="B165" s="8"/>
      <c r="C165" s="191"/>
      <c r="D165" s="191"/>
    </row>
    <row r="166" spans="1:4" ht="18.75" customHeight="1" x14ac:dyDescent="0.2">
      <c r="A166" s="7"/>
      <c r="B166" s="8"/>
      <c r="C166" s="191"/>
      <c r="D166" s="191"/>
    </row>
    <row r="167" spans="1:4" ht="18.75" customHeight="1" x14ac:dyDescent="0.2">
      <c r="A167" s="7"/>
      <c r="B167" s="8"/>
      <c r="C167" s="191"/>
      <c r="D167" s="191"/>
    </row>
    <row r="168" spans="1:4" ht="18.75" customHeight="1" x14ac:dyDescent="0.2">
      <c r="A168" s="7"/>
      <c r="B168" s="8"/>
      <c r="C168" s="191"/>
      <c r="D168" s="191"/>
    </row>
    <row r="169" spans="1:4" ht="18.75" customHeight="1" x14ac:dyDescent="0.2">
      <c r="A169" s="7"/>
      <c r="B169" s="8"/>
      <c r="C169" s="191"/>
      <c r="D169" s="191"/>
    </row>
    <row r="170" spans="1:4" ht="18.75" customHeight="1" x14ac:dyDescent="0.2">
      <c r="A170" s="7"/>
      <c r="B170" s="8"/>
      <c r="C170" s="191"/>
      <c r="D170" s="191"/>
    </row>
    <row r="171" spans="1:4" ht="18.75" customHeight="1" x14ac:dyDescent="0.2">
      <c r="A171" s="7"/>
      <c r="B171" s="8"/>
      <c r="C171" s="191"/>
      <c r="D171" s="191"/>
    </row>
    <row r="172" spans="1:4" ht="18.75" customHeight="1" x14ac:dyDescent="0.2">
      <c r="A172" s="7"/>
      <c r="B172" s="8"/>
      <c r="C172" s="191"/>
      <c r="D172" s="191"/>
    </row>
    <row r="173" spans="1:4" ht="18.75" customHeight="1" x14ac:dyDescent="0.2">
      <c r="A173" s="7"/>
      <c r="B173" s="8"/>
      <c r="C173" s="191"/>
      <c r="D173" s="191"/>
    </row>
    <row r="174" spans="1:4" ht="18.75" customHeight="1" x14ac:dyDescent="0.2">
      <c r="A174" s="7"/>
      <c r="B174" s="8"/>
      <c r="C174" s="191"/>
      <c r="D174" s="191"/>
    </row>
    <row r="175" spans="1:4" ht="18.75" customHeight="1" x14ac:dyDescent="0.2">
      <c r="A175" s="7"/>
      <c r="B175" s="8"/>
      <c r="C175" s="191"/>
      <c r="D175" s="191"/>
    </row>
    <row r="176" spans="1:4" ht="18.75" customHeight="1" x14ac:dyDescent="0.2">
      <c r="A176" s="7"/>
      <c r="B176" s="8"/>
      <c r="C176" s="191"/>
      <c r="D176" s="191"/>
    </row>
    <row r="177" spans="1:4" ht="18.75" customHeight="1" x14ac:dyDescent="0.2">
      <c r="A177" s="7"/>
      <c r="B177" s="8"/>
      <c r="C177" s="191"/>
      <c r="D177" s="191"/>
    </row>
    <row r="178" spans="1:4" ht="18.75" customHeight="1" x14ac:dyDescent="0.2">
      <c r="A178" s="7"/>
      <c r="B178" s="8"/>
      <c r="C178" s="191"/>
      <c r="D178" s="191"/>
    </row>
    <row r="179" spans="1:4" ht="18.75" customHeight="1" x14ac:dyDescent="0.2">
      <c r="A179" s="7"/>
      <c r="B179" s="8"/>
      <c r="C179" s="191"/>
      <c r="D179" s="191"/>
    </row>
    <row r="180" spans="1:4" ht="18.75" customHeight="1" x14ac:dyDescent="0.2">
      <c r="A180" s="7"/>
      <c r="B180" s="8"/>
      <c r="C180" s="191"/>
      <c r="D180" s="191"/>
    </row>
    <row r="181" spans="1:4" ht="18.75" customHeight="1" x14ac:dyDescent="0.2">
      <c r="A181" s="7"/>
      <c r="B181" s="8"/>
      <c r="C181" s="191"/>
      <c r="D181" s="191"/>
    </row>
    <row r="182" spans="1:4" ht="18.75" customHeight="1" x14ac:dyDescent="0.2">
      <c r="A182" s="7"/>
      <c r="B182" s="8"/>
      <c r="C182" s="191"/>
      <c r="D182" s="191"/>
    </row>
    <row r="183" spans="1:4" ht="18.75" customHeight="1" x14ac:dyDescent="0.2">
      <c r="A183" s="7"/>
      <c r="B183" s="8"/>
      <c r="C183" s="191"/>
      <c r="D183" s="191"/>
    </row>
    <row r="184" spans="1:4" ht="18.75" customHeight="1" x14ac:dyDescent="0.2">
      <c r="A184" s="7"/>
      <c r="B184" s="8"/>
      <c r="C184" s="191"/>
      <c r="D184" s="191"/>
    </row>
    <row r="185" spans="1:4" ht="18.75" customHeight="1" x14ac:dyDescent="0.2">
      <c r="A185" s="7"/>
      <c r="B185" s="8"/>
      <c r="C185" s="191"/>
      <c r="D185" s="191"/>
    </row>
    <row r="186" spans="1:4" ht="18.75" customHeight="1" x14ac:dyDescent="0.2">
      <c r="A186" s="7"/>
      <c r="B186" s="8"/>
      <c r="C186" s="191"/>
      <c r="D186" s="191"/>
    </row>
    <row r="187" spans="1:4" ht="18.75" customHeight="1" x14ac:dyDescent="0.2">
      <c r="A187" s="7"/>
      <c r="B187" s="8"/>
      <c r="C187" s="191"/>
      <c r="D187" s="191"/>
    </row>
    <row r="188" spans="1:4" ht="18.75" customHeight="1" x14ac:dyDescent="0.2">
      <c r="A188" s="7"/>
      <c r="B188" s="8"/>
      <c r="C188" s="191"/>
      <c r="D188" s="191"/>
    </row>
    <row r="189" spans="1:4" ht="18.75" customHeight="1" x14ac:dyDescent="0.2">
      <c r="A189" s="7"/>
      <c r="B189" s="8"/>
      <c r="C189" s="191"/>
      <c r="D189" s="191"/>
    </row>
    <row r="190" spans="1:4" ht="18.75" customHeight="1" x14ac:dyDescent="0.2">
      <c r="A190" s="7"/>
      <c r="B190" s="8"/>
      <c r="C190" s="191"/>
      <c r="D190" s="191"/>
    </row>
    <row r="191" spans="1:4" ht="18.75" customHeight="1" x14ac:dyDescent="0.2">
      <c r="A191" s="7"/>
      <c r="B191" s="8"/>
      <c r="C191" s="191"/>
      <c r="D191" s="191"/>
    </row>
    <row r="192" spans="1:4" ht="18.75" customHeight="1" x14ac:dyDescent="0.2">
      <c r="A192" s="7"/>
      <c r="B192" s="8"/>
      <c r="C192" s="191"/>
      <c r="D192" s="191"/>
    </row>
    <row r="193" spans="1:4" ht="18.75" customHeight="1" x14ac:dyDescent="0.2">
      <c r="A193" s="7"/>
      <c r="B193" s="8"/>
      <c r="C193" s="191"/>
      <c r="D193" s="191"/>
    </row>
    <row r="194" spans="1:4" ht="18.75" customHeight="1" x14ac:dyDescent="0.2">
      <c r="A194" s="7"/>
      <c r="B194" s="8"/>
      <c r="C194" s="191"/>
      <c r="D194" s="191"/>
    </row>
    <row r="195" spans="1:4" ht="18.75" customHeight="1" x14ac:dyDescent="0.2">
      <c r="A195" s="7"/>
      <c r="B195" s="8"/>
      <c r="C195" s="191"/>
      <c r="D195" s="191"/>
    </row>
    <row r="196" spans="1:4" ht="18.75" customHeight="1" x14ac:dyDescent="0.2">
      <c r="A196" s="7"/>
      <c r="B196" s="8"/>
      <c r="C196" s="191"/>
      <c r="D196" s="191"/>
    </row>
    <row r="197" spans="1:4" ht="18.75" customHeight="1" x14ac:dyDescent="0.2">
      <c r="A197" s="7"/>
      <c r="B197" s="8"/>
      <c r="C197" s="191"/>
      <c r="D197" s="191"/>
    </row>
    <row r="198" spans="1:4" ht="18.75" customHeight="1" x14ac:dyDescent="0.2">
      <c r="A198" s="7"/>
      <c r="B198" s="8"/>
      <c r="C198" s="191"/>
      <c r="D198" s="191"/>
    </row>
    <row r="199" spans="1:4" ht="18.75" customHeight="1" x14ac:dyDescent="0.2">
      <c r="A199" s="7"/>
      <c r="B199" s="8"/>
      <c r="C199" s="191"/>
      <c r="D199" s="191"/>
    </row>
    <row r="200" spans="1:4" ht="18.75" customHeight="1" x14ac:dyDescent="0.2">
      <c r="A200" s="7"/>
      <c r="B200" s="8"/>
      <c r="C200" s="191"/>
      <c r="D200" s="191"/>
    </row>
    <row r="201" spans="1:4" ht="18.75" customHeight="1" x14ac:dyDescent="0.2">
      <c r="A201" s="7"/>
      <c r="B201" s="8"/>
      <c r="C201" s="191"/>
      <c r="D201" s="191"/>
    </row>
    <row r="202" spans="1:4" ht="18.75" customHeight="1" x14ac:dyDescent="0.2">
      <c r="A202" s="7"/>
      <c r="B202" s="8"/>
      <c r="C202" s="191"/>
      <c r="D202" s="191"/>
    </row>
    <row r="203" spans="1:4" ht="18.75" customHeight="1" x14ac:dyDescent="0.2">
      <c r="A203" s="7"/>
      <c r="B203" s="8"/>
      <c r="C203" s="191"/>
      <c r="D203" s="191"/>
    </row>
    <row r="204" spans="1:4" ht="18.75" customHeight="1" x14ac:dyDescent="0.2">
      <c r="A204" s="7"/>
      <c r="B204" s="8"/>
      <c r="C204" s="191"/>
      <c r="D204" s="191"/>
    </row>
    <row r="205" spans="1:4" ht="18.75" customHeight="1" x14ac:dyDescent="0.2">
      <c r="A205" s="7"/>
      <c r="B205" s="8"/>
      <c r="C205" s="191"/>
      <c r="D205" s="191"/>
    </row>
    <row r="206" spans="1:4" ht="18.75" customHeight="1" x14ac:dyDescent="0.2">
      <c r="A206" s="7"/>
      <c r="B206" s="8"/>
      <c r="C206" s="191"/>
      <c r="D206" s="191"/>
    </row>
    <row r="207" spans="1:4" ht="18.75" customHeight="1" x14ac:dyDescent="0.2">
      <c r="A207" s="7"/>
      <c r="B207" s="8"/>
      <c r="C207" s="191"/>
      <c r="D207" s="191"/>
    </row>
    <row r="208" spans="1:4" ht="18.75" customHeight="1" x14ac:dyDescent="0.2">
      <c r="A208" s="7"/>
      <c r="B208" s="8"/>
      <c r="C208" s="191"/>
      <c r="D208" s="191"/>
    </row>
    <row r="209" spans="1:4" ht="18.75" customHeight="1" x14ac:dyDescent="0.2">
      <c r="A209" s="7"/>
      <c r="B209" s="8"/>
      <c r="C209" s="191"/>
      <c r="D209" s="191"/>
    </row>
    <row r="210" spans="1:4" ht="18.75" customHeight="1" x14ac:dyDescent="0.2">
      <c r="A210" s="7"/>
      <c r="B210" s="8"/>
      <c r="C210" s="191"/>
      <c r="D210" s="191"/>
    </row>
    <row r="211" spans="1:4" ht="18.75" customHeight="1" x14ac:dyDescent="0.2">
      <c r="A211" s="7"/>
      <c r="B211" s="8"/>
      <c r="C211" s="191"/>
      <c r="D211" s="191"/>
    </row>
    <row r="212" spans="1:4" ht="18.75" customHeight="1" x14ac:dyDescent="0.2">
      <c r="A212" s="7"/>
      <c r="B212" s="8"/>
      <c r="C212" s="191"/>
      <c r="D212" s="191"/>
    </row>
    <row r="213" spans="1:4" ht="18.75" customHeight="1" x14ac:dyDescent="0.2">
      <c r="A213" s="7"/>
      <c r="B213" s="8"/>
      <c r="C213" s="191"/>
      <c r="D213" s="191"/>
    </row>
    <row r="214" spans="1:4" ht="18.75" customHeight="1" x14ac:dyDescent="0.2">
      <c r="A214" s="7"/>
      <c r="B214" s="8"/>
      <c r="C214" s="191"/>
      <c r="D214" s="191"/>
    </row>
    <row r="215" spans="1:4" ht="18.75" customHeight="1" x14ac:dyDescent="0.2">
      <c r="A215" s="7"/>
      <c r="B215" s="8"/>
      <c r="C215" s="191"/>
      <c r="D215" s="191"/>
    </row>
    <row r="216" spans="1:4" ht="18.75" customHeight="1" x14ac:dyDescent="0.2">
      <c r="A216" s="7"/>
      <c r="B216" s="8"/>
      <c r="C216" s="191"/>
      <c r="D216" s="191"/>
    </row>
    <row r="217" spans="1:4" ht="18.75" customHeight="1" x14ac:dyDescent="0.2">
      <c r="A217" s="7"/>
      <c r="B217" s="8"/>
      <c r="C217" s="191"/>
      <c r="D217" s="191"/>
    </row>
    <row r="218" spans="1:4" ht="18.75" customHeight="1" x14ac:dyDescent="0.2">
      <c r="A218" s="7"/>
      <c r="B218" s="8"/>
      <c r="C218" s="191"/>
      <c r="D218" s="191"/>
    </row>
    <row r="219" spans="1:4" ht="18.75" customHeight="1" x14ac:dyDescent="0.2">
      <c r="A219" s="7"/>
      <c r="B219" s="8"/>
      <c r="C219" s="191"/>
      <c r="D219" s="191"/>
    </row>
    <row r="220" spans="1:4" ht="18.75" customHeight="1" x14ac:dyDescent="0.2">
      <c r="A220" s="7"/>
      <c r="B220" s="8"/>
      <c r="C220" s="191"/>
      <c r="D220" s="191"/>
    </row>
    <row r="221" spans="1:4" ht="18.75" customHeight="1" x14ac:dyDescent="0.2">
      <c r="A221" s="7"/>
      <c r="B221" s="8"/>
      <c r="C221" s="191"/>
      <c r="D221" s="191"/>
    </row>
    <row r="222" spans="1:4" ht="18.75" customHeight="1" x14ac:dyDescent="0.2">
      <c r="A222" s="7"/>
      <c r="B222" s="8"/>
      <c r="C222" s="191"/>
      <c r="D222" s="191"/>
    </row>
    <row r="223" spans="1:4" ht="18.75" customHeight="1" x14ac:dyDescent="0.2">
      <c r="A223" s="7"/>
      <c r="B223" s="8"/>
      <c r="C223" s="191"/>
      <c r="D223" s="191"/>
    </row>
    <row r="224" spans="1:4" ht="18.75" customHeight="1" x14ac:dyDescent="0.2">
      <c r="A224" s="7"/>
      <c r="B224" s="8"/>
      <c r="C224" s="191"/>
      <c r="D224" s="191"/>
    </row>
    <row r="225" spans="1:4" ht="18.75" customHeight="1" x14ac:dyDescent="0.2">
      <c r="A225" s="7"/>
      <c r="B225" s="8"/>
      <c r="C225" s="191"/>
      <c r="D225" s="191"/>
    </row>
    <row r="226" spans="1:4" ht="18.75" customHeight="1" x14ac:dyDescent="0.2">
      <c r="A226" s="7"/>
      <c r="B226" s="8"/>
      <c r="C226" s="191"/>
      <c r="D226" s="191"/>
    </row>
    <row r="227" spans="1:4" ht="18.75" customHeight="1" x14ac:dyDescent="0.2">
      <c r="A227" s="7"/>
      <c r="B227" s="8"/>
      <c r="C227" s="191"/>
      <c r="D227" s="191"/>
    </row>
    <row r="228" spans="1:4" ht="18.75" customHeight="1" x14ac:dyDescent="0.2">
      <c r="A228" s="7"/>
      <c r="B228" s="8"/>
      <c r="C228" s="191"/>
      <c r="D228" s="191"/>
    </row>
    <row r="229" spans="1:4" ht="18.75" customHeight="1" x14ac:dyDescent="0.2">
      <c r="A229" s="7"/>
      <c r="B229" s="8"/>
      <c r="C229" s="191"/>
      <c r="D229" s="191"/>
    </row>
    <row r="230" spans="1:4" ht="18.75" customHeight="1" x14ac:dyDescent="0.2">
      <c r="A230" s="7"/>
      <c r="B230" s="8"/>
      <c r="C230" s="191"/>
      <c r="D230" s="191"/>
    </row>
    <row r="231" spans="1:4" ht="18.75" customHeight="1" x14ac:dyDescent="0.2">
      <c r="A231" s="7"/>
      <c r="B231" s="8"/>
      <c r="C231" s="191"/>
      <c r="D231" s="191"/>
    </row>
    <row r="232" spans="1:4" ht="18.75" customHeight="1" x14ac:dyDescent="0.2">
      <c r="A232" s="7"/>
      <c r="B232" s="8"/>
      <c r="C232" s="191"/>
      <c r="D232" s="191"/>
    </row>
    <row r="233" spans="1:4" ht="18.75" customHeight="1" x14ac:dyDescent="0.2">
      <c r="A233" s="7"/>
      <c r="B233" s="8"/>
      <c r="C233" s="191"/>
      <c r="D233" s="191"/>
    </row>
    <row r="234" spans="1:4" ht="18.75" customHeight="1" x14ac:dyDescent="0.2">
      <c r="A234" s="7"/>
      <c r="B234" s="8"/>
      <c r="C234" s="191"/>
      <c r="D234" s="191"/>
    </row>
    <row r="235" spans="1:4" ht="18.75" customHeight="1" x14ac:dyDescent="0.2">
      <c r="A235" s="7"/>
      <c r="B235" s="8"/>
      <c r="C235" s="191"/>
      <c r="D235" s="191"/>
    </row>
    <row r="236" spans="1:4" ht="18.75" customHeight="1" x14ac:dyDescent="0.2">
      <c r="A236" s="7"/>
      <c r="B236" s="8"/>
      <c r="C236" s="191"/>
      <c r="D236" s="191"/>
    </row>
    <row r="237" spans="1:4" ht="18.75" customHeight="1" x14ac:dyDescent="0.2">
      <c r="A237" s="7"/>
      <c r="B237" s="8"/>
      <c r="C237" s="191"/>
      <c r="D237" s="191"/>
    </row>
    <row r="238" spans="1:4" ht="18.75" customHeight="1" x14ac:dyDescent="0.2">
      <c r="A238" s="7"/>
      <c r="B238" s="8"/>
      <c r="C238" s="191"/>
      <c r="D238" s="191"/>
    </row>
    <row r="239" spans="1:4" ht="18.75" customHeight="1" x14ac:dyDescent="0.2">
      <c r="A239" s="7"/>
      <c r="B239" s="8"/>
      <c r="C239" s="191"/>
      <c r="D239" s="191"/>
    </row>
    <row r="240" spans="1:4" ht="18.75" customHeight="1" x14ac:dyDescent="0.2">
      <c r="A240" s="7"/>
      <c r="B240" s="8"/>
      <c r="C240" s="191"/>
      <c r="D240" s="191"/>
    </row>
    <row r="241" spans="1:4" ht="18.75" customHeight="1" x14ac:dyDescent="0.2">
      <c r="A241" s="7"/>
      <c r="B241" s="8"/>
      <c r="C241" s="191"/>
      <c r="D241" s="191"/>
    </row>
    <row r="242" spans="1:4" ht="18.75" customHeight="1" x14ac:dyDescent="0.2">
      <c r="A242" s="7"/>
      <c r="B242" s="8"/>
      <c r="C242" s="191"/>
      <c r="D242" s="191"/>
    </row>
    <row r="243" spans="1:4" ht="18.75" customHeight="1" x14ac:dyDescent="0.2">
      <c r="A243" s="7"/>
      <c r="B243" s="8"/>
      <c r="C243" s="191"/>
      <c r="D243" s="191"/>
    </row>
    <row r="244" spans="1:4" ht="18.75" customHeight="1" x14ac:dyDescent="0.2">
      <c r="A244" s="7"/>
      <c r="B244" s="8"/>
      <c r="C244" s="191"/>
      <c r="D244" s="191"/>
    </row>
    <row r="245" spans="1:4" ht="18.75" customHeight="1" x14ac:dyDescent="0.2">
      <c r="A245" s="7"/>
      <c r="B245" s="8"/>
      <c r="C245" s="191"/>
      <c r="D245" s="191"/>
    </row>
    <row r="246" spans="1:4" ht="18.75" customHeight="1" x14ac:dyDescent="0.2">
      <c r="A246" s="7"/>
      <c r="B246" s="8"/>
      <c r="C246" s="191"/>
      <c r="D246" s="191"/>
    </row>
    <row r="247" spans="1:4" ht="18.75" customHeight="1" x14ac:dyDescent="0.2">
      <c r="A247" s="7"/>
      <c r="B247" s="8"/>
      <c r="C247" s="191"/>
      <c r="D247" s="191"/>
    </row>
    <row r="248" spans="1:4" ht="18.75" customHeight="1" x14ac:dyDescent="0.2">
      <c r="A248" s="7"/>
      <c r="B248" s="8"/>
      <c r="C248" s="191"/>
      <c r="D248" s="191"/>
    </row>
    <row r="249" spans="1:4" ht="18.75" customHeight="1" x14ac:dyDescent="0.2">
      <c r="A249" s="7"/>
      <c r="B249" s="8"/>
      <c r="C249" s="191"/>
      <c r="D249" s="191"/>
    </row>
    <row r="250" spans="1:4" ht="18.75" customHeight="1" x14ac:dyDescent="0.2">
      <c r="A250" s="7"/>
      <c r="B250" s="8"/>
      <c r="C250" s="191"/>
      <c r="D250" s="191"/>
    </row>
    <row r="251" spans="1:4" ht="18.75" customHeight="1" x14ac:dyDescent="0.2">
      <c r="A251" s="7"/>
      <c r="B251" s="8"/>
      <c r="C251" s="191"/>
      <c r="D251" s="191"/>
    </row>
    <row r="252" spans="1:4" ht="18.75" customHeight="1" x14ac:dyDescent="0.2">
      <c r="A252" s="7"/>
      <c r="B252" s="8"/>
      <c r="C252" s="191"/>
      <c r="D252" s="191"/>
    </row>
    <row r="253" spans="1:4" ht="18.75" customHeight="1" x14ac:dyDescent="0.2">
      <c r="A253" s="7"/>
      <c r="B253" s="8"/>
      <c r="C253" s="191"/>
      <c r="D253" s="191"/>
    </row>
    <row r="254" spans="1:4" ht="18.75" customHeight="1" x14ac:dyDescent="0.2">
      <c r="A254" s="7"/>
      <c r="B254" s="8"/>
      <c r="C254" s="191"/>
      <c r="D254" s="191"/>
    </row>
    <row r="255" spans="1:4" ht="18.75" customHeight="1" x14ac:dyDescent="0.2">
      <c r="A255" s="7"/>
      <c r="B255" s="8"/>
      <c r="C255" s="191"/>
      <c r="D255" s="191"/>
    </row>
    <row r="256" spans="1:4" ht="18.75" customHeight="1" x14ac:dyDescent="0.2">
      <c r="A256" s="7"/>
      <c r="B256" s="8"/>
      <c r="C256" s="191"/>
      <c r="D256" s="191"/>
    </row>
    <row r="257" spans="1:4" ht="18.75" customHeight="1" x14ac:dyDescent="0.2">
      <c r="A257" s="7"/>
      <c r="B257" s="8"/>
      <c r="C257" s="191"/>
      <c r="D257" s="191"/>
    </row>
    <row r="258" spans="1:4" ht="18.75" customHeight="1" x14ac:dyDescent="0.2">
      <c r="A258" s="7"/>
      <c r="B258" s="8"/>
      <c r="C258" s="191"/>
      <c r="D258" s="191"/>
    </row>
    <row r="259" spans="1:4" ht="18.75" customHeight="1" x14ac:dyDescent="0.2">
      <c r="A259" s="7"/>
      <c r="B259" s="8"/>
      <c r="C259" s="191"/>
      <c r="D259" s="191"/>
    </row>
    <row r="260" spans="1:4" ht="18.75" customHeight="1" x14ac:dyDescent="0.2">
      <c r="A260" s="7"/>
      <c r="B260" s="8"/>
      <c r="C260" s="191"/>
      <c r="D260" s="191"/>
    </row>
    <row r="261" spans="1:4" ht="18.75" customHeight="1" x14ac:dyDescent="0.2">
      <c r="A261" s="7"/>
      <c r="B261" s="8"/>
      <c r="C261" s="191"/>
      <c r="D261" s="191"/>
    </row>
    <row r="262" spans="1:4" ht="18.75" customHeight="1" x14ac:dyDescent="0.2">
      <c r="A262" s="7"/>
      <c r="B262" s="8"/>
      <c r="C262" s="191"/>
      <c r="D262" s="191"/>
    </row>
    <row r="263" spans="1:4" ht="18.75" customHeight="1" x14ac:dyDescent="0.2">
      <c r="A263" s="7"/>
      <c r="B263" s="8"/>
      <c r="C263" s="191"/>
      <c r="D263" s="191"/>
    </row>
    <row r="264" spans="1:4" ht="18.75" customHeight="1" x14ac:dyDescent="0.2">
      <c r="A264" s="7"/>
      <c r="B264" s="8"/>
      <c r="C264" s="191"/>
      <c r="D264" s="191"/>
    </row>
    <row r="265" spans="1:4" ht="18.75" customHeight="1" x14ac:dyDescent="0.2">
      <c r="A265" s="7"/>
      <c r="B265" s="8"/>
      <c r="C265" s="191"/>
      <c r="D265" s="191"/>
    </row>
    <row r="266" spans="1:4" ht="18.75" customHeight="1" x14ac:dyDescent="0.2">
      <c r="A266" s="7"/>
      <c r="B266" s="8"/>
      <c r="C266" s="191"/>
      <c r="D266" s="191"/>
    </row>
    <row r="267" spans="1:4" ht="18.75" customHeight="1" x14ac:dyDescent="0.2">
      <c r="A267" s="7"/>
      <c r="B267" s="8"/>
      <c r="C267" s="191"/>
      <c r="D267" s="191"/>
    </row>
    <row r="268" spans="1:4" ht="18.75" customHeight="1" x14ac:dyDescent="0.2">
      <c r="A268" s="7"/>
      <c r="B268" s="8"/>
      <c r="C268" s="191"/>
      <c r="D268" s="191"/>
    </row>
    <row r="269" spans="1:4" ht="18.75" customHeight="1" x14ac:dyDescent="0.2">
      <c r="A269" s="7"/>
      <c r="B269" s="8"/>
      <c r="C269" s="191"/>
      <c r="D269" s="191"/>
    </row>
    <row r="270" spans="1:4" ht="18.75" customHeight="1" x14ac:dyDescent="0.2">
      <c r="A270" s="7"/>
      <c r="B270" s="8"/>
      <c r="C270" s="191"/>
      <c r="D270" s="191"/>
    </row>
    <row r="271" spans="1:4" ht="18.75" customHeight="1" x14ac:dyDescent="0.2">
      <c r="A271" s="7"/>
      <c r="B271" s="8"/>
      <c r="C271" s="191"/>
      <c r="D271" s="191"/>
    </row>
    <row r="272" spans="1:4" ht="18.75" customHeight="1" x14ac:dyDescent="0.2">
      <c r="A272" s="7"/>
      <c r="B272" s="8"/>
      <c r="C272" s="191"/>
      <c r="D272" s="191"/>
    </row>
    <row r="273" spans="1:4" ht="18.75" customHeight="1" x14ac:dyDescent="0.2">
      <c r="A273" s="7"/>
      <c r="B273" s="8"/>
      <c r="C273" s="191"/>
      <c r="D273" s="191"/>
    </row>
    <row r="274" spans="1:4" ht="18.75" customHeight="1" x14ac:dyDescent="0.2">
      <c r="A274" s="7"/>
      <c r="B274" s="8"/>
      <c r="C274" s="191"/>
      <c r="D274" s="191"/>
    </row>
    <row r="275" spans="1:4" ht="18.75" customHeight="1" x14ac:dyDescent="0.2">
      <c r="A275" s="7"/>
      <c r="B275" s="8"/>
      <c r="C275" s="191"/>
      <c r="D275" s="191"/>
    </row>
    <row r="276" spans="1:4" ht="18.75" customHeight="1" x14ac:dyDescent="0.2">
      <c r="A276" s="7"/>
      <c r="B276" s="8"/>
      <c r="C276" s="191"/>
      <c r="D276" s="191"/>
    </row>
    <row r="277" spans="1:4" ht="18.75" customHeight="1" x14ac:dyDescent="0.2">
      <c r="A277" s="7"/>
      <c r="B277" s="8"/>
      <c r="C277" s="191"/>
      <c r="D277" s="191"/>
    </row>
    <row r="278" spans="1:4" ht="18.75" customHeight="1" x14ac:dyDescent="0.2">
      <c r="A278" s="7"/>
      <c r="B278" s="8"/>
      <c r="C278" s="191"/>
      <c r="D278" s="191"/>
    </row>
    <row r="279" spans="1:4" ht="18.75" customHeight="1" x14ac:dyDescent="0.2">
      <c r="A279" s="7"/>
      <c r="B279" s="8"/>
      <c r="C279" s="191"/>
      <c r="D279" s="191"/>
    </row>
    <row r="280" spans="1:4" ht="18.75" customHeight="1" x14ac:dyDescent="0.2">
      <c r="A280" s="7"/>
      <c r="B280" s="8"/>
      <c r="C280" s="191"/>
      <c r="D280" s="191"/>
    </row>
    <row r="281" spans="1:4" ht="18.75" customHeight="1" x14ac:dyDescent="0.2">
      <c r="A281" s="7"/>
      <c r="B281" s="8"/>
      <c r="C281" s="191"/>
      <c r="D281" s="191"/>
    </row>
    <row r="282" spans="1:4" ht="18.75" customHeight="1" x14ac:dyDescent="0.2">
      <c r="A282" s="7"/>
      <c r="B282" s="8"/>
      <c r="C282" s="191"/>
      <c r="D282" s="191"/>
    </row>
    <row r="283" spans="1:4" ht="18.75" customHeight="1" x14ac:dyDescent="0.2">
      <c r="A283" s="7"/>
      <c r="B283" s="8"/>
      <c r="C283" s="191"/>
      <c r="D283" s="191"/>
    </row>
    <row r="284" spans="1:4" ht="18.75" customHeight="1" x14ac:dyDescent="0.2">
      <c r="A284" s="7"/>
      <c r="B284" s="8"/>
      <c r="C284" s="191"/>
      <c r="D284" s="191"/>
    </row>
    <row r="285" spans="1:4" ht="18.75" customHeight="1" x14ac:dyDescent="0.2">
      <c r="A285" s="7"/>
      <c r="B285" s="8"/>
      <c r="C285" s="191"/>
      <c r="D285" s="191"/>
    </row>
    <row r="286" spans="1:4" ht="18.75" customHeight="1" x14ac:dyDescent="0.2">
      <c r="A286" s="7"/>
      <c r="B286" s="8"/>
      <c r="C286" s="191"/>
      <c r="D286" s="191"/>
    </row>
    <row r="287" spans="1:4" ht="18.75" customHeight="1" x14ac:dyDescent="0.2">
      <c r="A287" s="7"/>
      <c r="B287" s="8"/>
      <c r="C287" s="191"/>
      <c r="D287" s="191"/>
    </row>
    <row r="288" spans="1:4" ht="18.75" customHeight="1" x14ac:dyDescent="0.2">
      <c r="A288" s="7"/>
      <c r="B288" s="8"/>
      <c r="C288" s="191"/>
      <c r="D288" s="191"/>
    </row>
    <row r="289" spans="1:4" ht="18.75" customHeight="1" x14ac:dyDescent="0.2">
      <c r="A289" s="7"/>
      <c r="B289" s="8"/>
      <c r="C289" s="191"/>
      <c r="D289" s="191"/>
    </row>
    <row r="290" spans="1:4" ht="18.75" customHeight="1" x14ac:dyDescent="0.2">
      <c r="A290" s="7"/>
      <c r="B290" s="8"/>
      <c r="C290" s="191"/>
      <c r="D290" s="191"/>
    </row>
    <row r="291" spans="1:4" ht="18.75" customHeight="1" x14ac:dyDescent="0.2">
      <c r="A291" s="7"/>
      <c r="B291" s="8"/>
      <c r="C291" s="191"/>
      <c r="D291" s="191"/>
    </row>
    <row r="292" spans="1:4" ht="18.75" customHeight="1" x14ac:dyDescent="0.2">
      <c r="A292" s="7"/>
      <c r="B292" s="8"/>
      <c r="C292" s="191"/>
      <c r="D292" s="191"/>
    </row>
    <row r="293" spans="1:4" ht="18.75" customHeight="1" x14ac:dyDescent="0.2">
      <c r="A293" s="7"/>
      <c r="B293" s="8"/>
      <c r="C293" s="191"/>
      <c r="D293" s="191"/>
    </row>
    <row r="294" spans="1:4" ht="18.75" customHeight="1" x14ac:dyDescent="0.2">
      <c r="A294" s="7"/>
      <c r="B294" s="8"/>
      <c r="C294" s="191"/>
      <c r="D294" s="191"/>
    </row>
    <row r="295" spans="1:4" ht="18.75" customHeight="1" x14ac:dyDescent="0.2">
      <c r="A295" s="7"/>
      <c r="B295" s="8"/>
      <c r="C295" s="191"/>
      <c r="D295" s="191"/>
    </row>
    <row r="296" spans="1:4" ht="18.75" customHeight="1" x14ac:dyDescent="0.2">
      <c r="A296" s="7"/>
      <c r="B296" s="8"/>
      <c r="C296" s="191"/>
      <c r="D296" s="191"/>
    </row>
    <row r="297" spans="1:4" ht="18.75" customHeight="1" x14ac:dyDescent="0.2">
      <c r="A297" s="7"/>
      <c r="B297" s="8"/>
      <c r="C297" s="191"/>
      <c r="D297" s="191"/>
    </row>
    <row r="298" spans="1:4" ht="18.75" customHeight="1" x14ac:dyDescent="0.2">
      <c r="A298" s="7"/>
      <c r="B298" s="8"/>
      <c r="C298" s="191"/>
      <c r="D298" s="191"/>
    </row>
    <row r="299" spans="1:4" ht="18.75" customHeight="1" x14ac:dyDescent="0.2">
      <c r="A299" s="7"/>
      <c r="B299" s="8"/>
      <c r="C299" s="191"/>
      <c r="D299" s="191"/>
    </row>
    <row r="300" spans="1:4" ht="18.75" customHeight="1" x14ac:dyDescent="0.2">
      <c r="A300" s="7"/>
      <c r="B300" s="8"/>
      <c r="C300" s="191"/>
      <c r="D300" s="191"/>
    </row>
    <row r="301" spans="1:4" ht="18.75" customHeight="1" x14ac:dyDescent="0.2">
      <c r="A301" s="7"/>
      <c r="B301" s="8"/>
      <c r="C301" s="191"/>
      <c r="D301" s="191"/>
    </row>
    <row r="302" spans="1:4" ht="18.75" customHeight="1" x14ac:dyDescent="0.2">
      <c r="A302" s="7"/>
      <c r="B302" s="8"/>
      <c r="C302" s="191"/>
      <c r="D302" s="191"/>
    </row>
    <row r="303" spans="1:4" ht="18.75" customHeight="1" x14ac:dyDescent="0.2">
      <c r="A303" s="7"/>
      <c r="B303" s="8"/>
      <c r="C303" s="191"/>
      <c r="D303" s="191"/>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85"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55" customWidth="1"/>
    <col min="2" max="2" width="37.42578125" style="155" bestFit="1" customWidth="1"/>
    <col min="3" max="3" width="19" style="156" customWidth="1"/>
    <col min="4" max="4" width="5.28515625" style="155" bestFit="1" customWidth="1"/>
    <col min="5" max="5" width="4.7109375" style="155" customWidth="1"/>
    <col min="6" max="6" width="29.140625" style="155" bestFit="1" customWidth="1"/>
    <col min="7" max="7" width="11.5703125" style="155"/>
    <col min="8" max="8" width="64.5703125" style="155" bestFit="1" customWidth="1"/>
    <col min="9" max="16384" width="11.5703125" style="155"/>
  </cols>
  <sheetData>
    <row r="1" spans="1:8" ht="26.25" customHeight="1" x14ac:dyDescent="0.35">
      <c r="A1" s="158" t="s">
        <v>16</v>
      </c>
      <c r="H1" s="157"/>
    </row>
    <row r="2" spans="1:8" ht="12.75" customHeight="1" x14ac:dyDescent="0.2">
      <c r="A2" s="158"/>
    </row>
    <row r="3" spans="1:8" ht="12.75" customHeight="1" x14ac:dyDescent="0.2">
      <c r="A3" s="158"/>
    </row>
    <row r="4" spans="1:8" ht="12.75" customHeight="1" x14ac:dyDescent="0.2">
      <c r="A4" s="158"/>
    </row>
    <row r="5" spans="1:8" ht="12.75" customHeight="1" x14ac:dyDescent="0.2">
      <c r="A5" s="158"/>
    </row>
    <row r="6" spans="1:8" ht="12.75" customHeight="1" x14ac:dyDescent="0.2">
      <c r="A6" s="158"/>
    </row>
    <row r="7" spans="1:8" ht="12.75" customHeight="1" x14ac:dyDescent="0.2">
      <c r="A7" s="158"/>
    </row>
    <row r="8" spans="1:8" ht="12.75" customHeight="1" x14ac:dyDescent="0.2">
      <c r="A8" s="158"/>
    </row>
    <row r="9" spans="1:8" ht="12.75" customHeight="1" x14ac:dyDescent="0.2">
      <c r="A9" s="158"/>
    </row>
    <row r="10" spans="1:8" ht="12.75" customHeight="1" x14ac:dyDescent="0.2">
      <c r="A10" s="158"/>
    </row>
    <row r="11" spans="1:8" ht="12.75" customHeight="1" x14ac:dyDescent="0.2">
      <c r="A11" s="158"/>
    </row>
    <row r="12" spans="1:8" ht="12.75" customHeight="1" x14ac:dyDescent="0.2">
      <c r="A12" s="158"/>
    </row>
    <row r="13" spans="1:8" ht="12.75" customHeight="1" x14ac:dyDescent="0.2">
      <c r="A13" s="158"/>
    </row>
    <row r="14" spans="1:8" ht="12.75" customHeight="1" x14ac:dyDescent="0.2">
      <c r="A14" s="158"/>
    </row>
    <row r="15" spans="1:8" ht="12.75" customHeight="1" x14ac:dyDescent="0.2">
      <c r="A15" s="158"/>
    </row>
    <row r="16" spans="1:8" ht="12.75" customHeight="1" x14ac:dyDescent="0.2">
      <c r="A16" s="158"/>
    </row>
    <row r="17" spans="1:8" ht="12.75" customHeight="1" x14ac:dyDescent="0.2">
      <c r="A17" s="158"/>
    </row>
    <row r="18" spans="1:8" ht="12.75" customHeight="1" x14ac:dyDescent="0.2">
      <c r="A18" s="158"/>
    </row>
    <row r="19" spans="1:8" ht="12.75" customHeight="1" x14ac:dyDescent="0.2">
      <c r="A19" s="158"/>
    </row>
    <row r="20" spans="1:8" ht="12.75" customHeight="1" x14ac:dyDescent="0.2">
      <c r="A20" s="158"/>
    </row>
    <row r="21" spans="1:8" ht="12.75" customHeight="1" x14ac:dyDescent="0.2">
      <c r="A21" s="158"/>
    </row>
    <row r="22" spans="1:8" ht="12.75" customHeight="1" x14ac:dyDescent="0.2">
      <c r="A22" s="158"/>
    </row>
    <row r="23" spans="1:8" ht="12.75" customHeight="1" x14ac:dyDescent="0.2">
      <c r="A23" s="158"/>
    </row>
    <row r="24" spans="1:8" ht="12.75" customHeight="1" x14ac:dyDescent="0.2">
      <c r="A24" s="158"/>
    </row>
    <row r="25" spans="1:8" ht="12.75" customHeight="1" x14ac:dyDescent="0.2">
      <c r="A25" s="158"/>
    </row>
    <row r="26" spans="1:8" ht="12.75" customHeight="1" x14ac:dyDescent="0.2">
      <c r="A26" s="158"/>
    </row>
    <row r="27" spans="1:8" ht="12.75" customHeight="1" x14ac:dyDescent="0.2">
      <c r="A27" s="158"/>
    </row>
    <row r="28" spans="1:8" s="160" customFormat="1" ht="51" x14ac:dyDescent="0.2">
      <c r="A28" s="56" t="s">
        <v>157</v>
      </c>
      <c r="B28" s="56" t="s">
        <v>158</v>
      </c>
      <c r="C28" s="56" t="s">
        <v>385</v>
      </c>
      <c r="D28" s="159"/>
      <c r="E28" s="159"/>
      <c r="F28" s="56" t="s">
        <v>386</v>
      </c>
      <c r="G28" s="56" t="s">
        <v>387</v>
      </c>
      <c r="H28" s="56" t="s">
        <v>388</v>
      </c>
    </row>
    <row r="29" spans="1:8" x14ac:dyDescent="0.2">
      <c r="A29" s="165">
        <v>3</v>
      </c>
      <c r="B29" s="161" t="s">
        <v>159</v>
      </c>
      <c r="C29" s="164" t="s">
        <v>394</v>
      </c>
      <c r="F29" s="155" t="s">
        <v>391</v>
      </c>
      <c r="G29" s="162">
        <v>43626</v>
      </c>
      <c r="H29" s="155" t="s">
        <v>392</v>
      </c>
    </row>
    <row r="30" spans="1:8" x14ac:dyDescent="0.2">
      <c r="A30" s="165">
        <v>4</v>
      </c>
      <c r="B30" s="161" t="s">
        <v>159</v>
      </c>
      <c r="C30" s="164" t="s">
        <v>394</v>
      </c>
      <c r="F30" s="155" t="s">
        <v>396</v>
      </c>
      <c r="G30" s="162">
        <v>43626</v>
      </c>
      <c r="H30" s="155" t="s">
        <v>392</v>
      </c>
    </row>
    <row r="31" spans="1:8" x14ac:dyDescent="0.2">
      <c r="A31" s="165">
        <v>5</v>
      </c>
      <c r="B31" s="161" t="s">
        <v>160</v>
      </c>
      <c r="C31" s="164" t="s">
        <v>394</v>
      </c>
      <c r="F31" s="155" t="s">
        <v>395</v>
      </c>
      <c r="G31" s="162">
        <v>43626</v>
      </c>
      <c r="H31" s="155" t="s">
        <v>392</v>
      </c>
    </row>
    <row r="32" spans="1:8" x14ac:dyDescent="0.2">
      <c r="A32" s="165">
        <v>6</v>
      </c>
      <c r="B32" s="161" t="s">
        <v>161</v>
      </c>
      <c r="C32" s="164" t="s">
        <v>394</v>
      </c>
      <c r="F32" s="155" t="s">
        <v>397</v>
      </c>
      <c r="G32" s="162">
        <v>43626</v>
      </c>
      <c r="H32" s="155" t="s">
        <v>398</v>
      </c>
    </row>
    <row r="33" spans="1:8" x14ac:dyDescent="0.2">
      <c r="A33" s="165">
        <v>7</v>
      </c>
      <c r="B33" s="161" t="s">
        <v>161</v>
      </c>
      <c r="C33" s="164" t="s">
        <v>394</v>
      </c>
      <c r="G33" s="162"/>
      <c r="H33" s="163"/>
    </row>
    <row r="34" spans="1:8" x14ac:dyDescent="0.2">
      <c r="A34" s="165">
        <v>8</v>
      </c>
      <c r="B34" s="161" t="s">
        <v>161</v>
      </c>
      <c r="C34" s="164" t="s">
        <v>394</v>
      </c>
      <c r="F34" s="163"/>
      <c r="G34" s="162"/>
    </row>
    <row r="35" spans="1:8" x14ac:dyDescent="0.2">
      <c r="A35" s="165">
        <v>9</v>
      </c>
      <c r="B35" s="161" t="s">
        <v>161</v>
      </c>
      <c r="C35" s="164" t="s">
        <v>394</v>
      </c>
      <c r="G35" s="162"/>
      <c r="H35" s="163"/>
    </row>
    <row r="36" spans="1:8" x14ac:dyDescent="0.2">
      <c r="A36" s="165">
        <v>10</v>
      </c>
      <c r="B36" s="161" t="s">
        <v>161</v>
      </c>
      <c r="C36" s="164" t="s">
        <v>394</v>
      </c>
      <c r="G36" s="162"/>
      <c r="H36" s="163"/>
    </row>
    <row r="37" spans="1:8" x14ac:dyDescent="0.2">
      <c r="A37" s="165">
        <v>11</v>
      </c>
      <c r="B37" s="161" t="s">
        <v>161</v>
      </c>
      <c r="C37" s="164" t="s">
        <v>394</v>
      </c>
      <c r="G37" s="162"/>
    </row>
    <row r="38" spans="1:8" x14ac:dyDescent="0.2">
      <c r="A38" s="165">
        <v>12</v>
      </c>
      <c r="B38" s="161" t="s">
        <v>161</v>
      </c>
      <c r="C38" s="164" t="s">
        <v>394</v>
      </c>
      <c r="G38" s="162"/>
    </row>
    <row r="39" spans="1:8" x14ac:dyDescent="0.2">
      <c r="A39" s="165">
        <v>13</v>
      </c>
      <c r="B39" s="161" t="s">
        <v>162</v>
      </c>
      <c r="C39" s="164" t="s">
        <v>394</v>
      </c>
      <c r="G39" s="162"/>
    </row>
    <row r="40" spans="1:8" x14ac:dyDescent="0.2">
      <c r="A40" s="165">
        <v>15</v>
      </c>
      <c r="B40" s="161" t="s">
        <v>162</v>
      </c>
      <c r="C40" s="164" t="s">
        <v>394</v>
      </c>
      <c r="F40" s="163"/>
      <c r="G40" s="162"/>
      <c r="H40" s="163"/>
    </row>
    <row r="41" spans="1:8" x14ac:dyDescent="0.2">
      <c r="A41" s="165">
        <v>16</v>
      </c>
      <c r="B41" s="161" t="s">
        <v>163</v>
      </c>
      <c r="C41" s="164" t="s">
        <v>394</v>
      </c>
      <c r="G41" s="162"/>
      <c r="H41" s="163"/>
    </row>
    <row r="42" spans="1:8" x14ac:dyDescent="0.2">
      <c r="A42" s="165">
        <v>17</v>
      </c>
      <c r="B42" s="161" t="s">
        <v>163</v>
      </c>
      <c r="C42" s="164" t="s">
        <v>394</v>
      </c>
      <c r="G42" s="162"/>
    </row>
    <row r="43" spans="1:8" x14ac:dyDescent="0.2">
      <c r="A43" s="165">
        <v>18</v>
      </c>
      <c r="B43" s="161" t="s">
        <v>163</v>
      </c>
      <c r="C43" s="164" t="s">
        <v>394</v>
      </c>
      <c r="G43" s="162"/>
    </row>
    <row r="44" spans="1:8" x14ac:dyDescent="0.2">
      <c r="A44" s="165">
        <v>19</v>
      </c>
      <c r="B44" s="161" t="s">
        <v>163</v>
      </c>
      <c r="C44" s="164" t="s">
        <v>394</v>
      </c>
      <c r="G44" s="162"/>
    </row>
    <row r="45" spans="1:8" x14ac:dyDescent="0.2">
      <c r="A45" s="165">
        <v>20</v>
      </c>
      <c r="B45" s="161" t="s">
        <v>163</v>
      </c>
      <c r="C45" s="164" t="s">
        <v>394</v>
      </c>
      <c r="G45" s="162"/>
    </row>
    <row r="46" spans="1:8" x14ac:dyDescent="0.2">
      <c r="A46" s="165">
        <v>21</v>
      </c>
      <c r="B46" s="161" t="s">
        <v>163</v>
      </c>
      <c r="C46" s="164" t="s">
        <v>394</v>
      </c>
      <c r="G46" s="162"/>
    </row>
    <row r="47" spans="1:8" x14ac:dyDescent="0.2">
      <c r="A47" s="165">
        <v>22</v>
      </c>
      <c r="B47" s="161" t="s">
        <v>163</v>
      </c>
      <c r="C47" s="164" t="s">
        <v>394</v>
      </c>
      <c r="G47" s="162"/>
    </row>
    <row r="48" spans="1:8" x14ac:dyDescent="0.2">
      <c r="A48" s="165">
        <v>23</v>
      </c>
      <c r="B48" s="161" t="s">
        <v>164</v>
      </c>
      <c r="C48" s="164" t="s">
        <v>394</v>
      </c>
      <c r="G48" s="162"/>
    </row>
    <row r="49" spans="1:8" x14ac:dyDescent="0.2">
      <c r="A49" s="165">
        <v>24</v>
      </c>
      <c r="B49" s="161" t="s">
        <v>164</v>
      </c>
      <c r="C49" s="164" t="s">
        <v>394</v>
      </c>
      <c r="G49" s="162"/>
    </row>
    <row r="50" spans="1:8" x14ac:dyDescent="0.2">
      <c r="A50" s="165">
        <v>25</v>
      </c>
      <c r="B50" s="161" t="s">
        <v>164</v>
      </c>
      <c r="C50" s="164" t="s">
        <v>394</v>
      </c>
      <c r="G50" s="162"/>
    </row>
    <row r="51" spans="1:8" x14ac:dyDescent="0.2">
      <c r="A51" s="165">
        <v>26</v>
      </c>
      <c r="B51" s="161" t="s">
        <v>164</v>
      </c>
      <c r="C51" s="164" t="s">
        <v>394</v>
      </c>
      <c r="G51" s="162"/>
    </row>
    <row r="52" spans="1:8" x14ac:dyDescent="0.2">
      <c r="A52" s="165">
        <v>28</v>
      </c>
      <c r="B52" s="161" t="s">
        <v>164</v>
      </c>
      <c r="C52" s="164" t="s">
        <v>394</v>
      </c>
      <c r="G52" s="162"/>
    </row>
    <row r="53" spans="1:8" x14ac:dyDescent="0.2">
      <c r="A53" s="165">
        <v>29</v>
      </c>
      <c r="B53" s="161" t="s">
        <v>164</v>
      </c>
      <c r="C53" s="164" t="s">
        <v>394</v>
      </c>
      <c r="G53" s="162"/>
    </row>
    <row r="54" spans="1:8" x14ac:dyDescent="0.2">
      <c r="A54" s="165">
        <v>30</v>
      </c>
      <c r="B54" s="161" t="s">
        <v>164</v>
      </c>
      <c r="C54" s="164" t="s">
        <v>394</v>
      </c>
      <c r="G54" s="162"/>
    </row>
    <row r="55" spans="1:8" x14ac:dyDescent="0.2">
      <c r="A55" s="165">
        <v>31</v>
      </c>
      <c r="B55" s="161" t="s">
        <v>164</v>
      </c>
      <c r="C55" s="164" t="s">
        <v>394</v>
      </c>
      <c r="G55" s="162"/>
    </row>
    <row r="56" spans="1:8" x14ac:dyDescent="0.2">
      <c r="A56" s="165">
        <v>32</v>
      </c>
      <c r="B56" s="161" t="s">
        <v>164</v>
      </c>
      <c r="C56" s="164" t="s">
        <v>394</v>
      </c>
      <c r="F56" s="163"/>
      <c r="G56" s="162"/>
      <c r="H56" s="163"/>
    </row>
    <row r="57" spans="1:8" x14ac:dyDescent="0.2">
      <c r="A57" s="165">
        <v>33</v>
      </c>
      <c r="B57" s="161" t="s">
        <v>164</v>
      </c>
      <c r="C57" s="164" t="s">
        <v>394</v>
      </c>
      <c r="F57" s="163"/>
      <c r="G57" s="162"/>
      <c r="H57" s="163"/>
    </row>
    <row r="58" spans="1:8" x14ac:dyDescent="0.2">
      <c r="A58" s="165">
        <v>34</v>
      </c>
      <c r="B58" s="161" t="s">
        <v>164</v>
      </c>
      <c r="C58" s="164" t="s">
        <v>394</v>
      </c>
      <c r="F58" s="163"/>
      <c r="G58" s="162"/>
      <c r="H58" s="163"/>
    </row>
    <row r="59" spans="1:8" x14ac:dyDescent="0.2">
      <c r="A59" s="165">
        <v>35</v>
      </c>
      <c r="B59" s="161" t="s">
        <v>164</v>
      </c>
      <c r="C59" s="164" t="s">
        <v>394</v>
      </c>
      <c r="F59" s="163"/>
      <c r="G59" s="162"/>
      <c r="H59" s="163"/>
    </row>
    <row r="60" spans="1:8" x14ac:dyDescent="0.2">
      <c r="A60" s="165">
        <v>36</v>
      </c>
      <c r="B60" s="161" t="s">
        <v>164</v>
      </c>
      <c r="C60" s="164" t="s">
        <v>394</v>
      </c>
      <c r="F60" s="163"/>
      <c r="G60" s="162"/>
      <c r="H60" s="163"/>
    </row>
    <row r="61" spans="1:8" x14ac:dyDescent="0.2">
      <c r="A61" s="165">
        <v>37</v>
      </c>
      <c r="B61" s="161" t="s">
        <v>164</v>
      </c>
      <c r="C61" s="164" t="s">
        <v>394</v>
      </c>
      <c r="F61" s="163"/>
      <c r="G61" s="162"/>
      <c r="H61" s="163"/>
    </row>
    <row r="62" spans="1:8" x14ac:dyDescent="0.2">
      <c r="A62" s="165">
        <v>38</v>
      </c>
      <c r="B62" s="161" t="s">
        <v>164</v>
      </c>
      <c r="C62" s="164" t="s">
        <v>394</v>
      </c>
      <c r="F62" s="163"/>
      <c r="G62" s="162"/>
      <c r="H62" s="163"/>
    </row>
    <row r="63" spans="1:8" x14ac:dyDescent="0.2">
      <c r="A63" s="165">
        <v>39</v>
      </c>
      <c r="B63" s="161" t="s">
        <v>164</v>
      </c>
      <c r="C63" s="164" t="s">
        <v>394</v>
      </c>
      <c r="F63" s="163"/>
      <c r="G63" s="162"/>
      <c r="H63" s="163"/>
    </row>
    <row r="64" spans="1:8" x14ac:dyDescent="0.2">
      <c r="A64" s="165">
        <v>40</v>
      </c>
      <c r="B64" s="161" t="s">
        <v>163</v>
      </c>
      <c r="C64" s="164" t="s">
        <v>394</v>
      </c>
      <c r="F64" s="163"/>
      <c r="G64" s="162"/>
      <c r="H64" s="163"/>
    </row>
    <row r="65" spans="1:8" x14ac:dyDescent="0.2">
      <c r="A65" s="165">
        <v>41</v>
      </c>
      <c r="B65" s="161" t="s">
        <v>165</v>
      </c>
      <c r="C65" s="164" t="s">
        <v>394</v>
      </c>
      <c r="F65" s="163"/>
      <c r="G65" s="162"/>
      <c r="H65" s="163"/>
    </row>
    <row r="66" spans="1:8" x14ac:dyDescent="0.2">
      <c r="A66" s="165">
        <v>42</v>
      </c>
      <c r="B66" s="161" t="s">
        <v>166</v>
      </c>
      <c r="C66" s="164" t="s">
        <v>394</v>
      </c>
      <c r="F66" s="163"/>
      <c r="G66" s="162"/>
      <c r="H66" s="163"/>
    </row>
    <row r="67" spans="1:8" x14ac:dyDescent="0.2">
      <c r="A67" s="165">
        <v>43</v>
      </c>
      <c r="B67" s="161" t="s">
        <v>166</v>
      </c>
      <c r="C67" s="164" t="s">
        <v>394</v>
      </c>
      <c r="F67" s="163"/>
      <c r="G67" s="162"/>
      <c r="H67" s="163"/>
    </row>
    <row r="68" spans="1:8" x14ac:dyDescent="0.2">
      <c r="A68" s="165">
        <v>44</v>
      </c>
      <c r="B68" s="161" t="s">
        <v>165</v>
      </c>
      <c r="C68" s="164" t="s">
        <v>394</v>
      </c>
      <c r="F68" s="163"/>
      <c r="G68" s="162"/>
      <c r="H68" s="163"/>
    </row>
    <row r="69" spans="1:8" x14ac:dyDescent="0.2">
      <c r="A69" s="165">
        <v>45</v>
      </c>
      <c r="B69" s="161" t="s">
        <v>167</v>
      </c>
      <c r="C69" s="164" t="s">
        <v>394</v>
      </c>
      <c r="F69" s="163"/>
      <c r="G69" s="162"/>
      <c r="H69" s="163"/>
    </row>
    <row r="70" spans="1:8" x14ac:dyDescent="0.2">
      <c r="A70" s="165">
        <v>46</v>
      </c>
      <c r="B70" s="161" t="s">
        <v>168</v>
      </c>
      <c r="C70" s="164" t="s">
        <v>394</v>
      </c>
      <c r="F70" s="163"/>
      <c r="G70" s="162"/>
      <c r="H70" s="163"/>
    </row>
    <row r="71" spans="1:8" x14ac:dyDescent="0.2">
      <c r="A71" s="165">
        <v>47</v>
      </c>
      <c r="B71" s="161" t="s">
        <v>169</v>
      </c>
      <c r="C71" s="164" t="s">
        <v>394</v>
      </c>
      <c r="F71" s="163"/>
      <c r="G71" s="162"/>
      <c r="H71" s="163"/>
    </row>
    <row r="72" spans="1:8" x14ac:dyDescent="0.2">
      <c r="A72" s="165">
        <v>48</v>
      </c>
      <c r="B72" s="161" t="s">
        <v>170</v>
      </c>
      <c r="C72" s="164" t="s">
        <v>394</v>
      </c>
      <c r="F72" s="163"/>
      <c r="G72" s="162"/>
      <c r="H72" s="163"/>
    </row>
    <row r="73" spans="1:8" x14ac:dyDescent="0.2">
      <c r="A73" s="165">
        <v>49</v>
      </c>
      <c r="B73" s="161" t="s">
        <v>163</v>
      </c>
      <c r="C73" s="164" t="s">
        <v>394</v>
      </c>
      <c r="F73" s="163"/>
      <c r="G73" s="162"/>
      <c r="H73" s="163"/>
    </row>
    <row r="74" spans="1:8" x14ac:dyDescent="0.2">
      <c r="A74" s="165">
        <v>50</v>
      </c>
      <c r="B74" s="161" t="s">
        <v>171</v>
      </c>
      <c r="C74" s="164" t="s">
        <v>394</v>
      </c>
      <c r="F74" s="163"/>
      <c r="G74" s="162"/>
      <c r="H74" s="163"/>
    </row>
    <row r="75" spans="1:8" x14ac:dyDescent="0.2">
      <c r="A75" s="165">
        <v>51</v>
      </c>
      <c r="B75" s="161" t="s">
        <v>172</v>
      </c>
      <c r="C75" s="164" t="s">
        <v>393</v>
      </c>
      <c r="F75" s="163"/>
      <c r="G75" s="162"/>
      <c r="H75" s="163"/>
    </row>
    <row r="76" spans="1:8" x14ac:dyDescent="0.2">
      <c r="A76" s="165">
        <v>52</v>
      </c>
      <c r="B76" s="161" t="s">
        <v>173</v>
      </c>
      <c r="C76" s="164" t="s">
        <v>394</v>
      </c>
      <c r="F76" s="163"/>
      <c r="G76" s="162"/>
      <c r="H76" s="163"/>
    </row>
    <row r="77" spans="1:8" x14ac:dyDescent="0.2">
      <c r="A77" s="165">
        <v>53</v>
      </c>
      <c r="B77" s="161" t="s">
        <v>173</v>
      </c>
      <c r="C77" s="164" t="s">
        <v>394</v>
      </c>
      <c r="F77" s="163"/>
      <c r="G77" s="162"/>
      <c r="H77" s="163"/>
    </row>
    <row r="78" spans="1:8" x14ac:dyDescent="0.2">
      <c r="A78" s="165">
        <v>55</v>
      </c>
      <c r="B78" s="161" t="s">
        <v>173</v>
      </c>
      <c r="C78" s="164" t="s">
        <v>394</v>
      </c>
      <c r="F78" s="163"/>
      <c r="G78" s="162"/>
      <c r="H78" s="163"/>
    </row>
    <row r="79" spans="1:8" x14ac:dyDescent="0.2">
      <c r="A79" s="165">
        <v>56</v>
      </c>
      <c r="B79" s="161" t="s">
        <v>173</v>
      </c>
      <c r="C79" s="164" t="s">
        <v>394</v>
      </c>
      <c r="F79" s="163"/>
      <c r="G79" s="162"/>
      <c r="H79" s="163"/>
    </row>
    <row r="80" spans="1:8" x14ac:dyDescent="0.2">
      <c r="A80" s="165">
        <v>57</v>
      </c>
      <c r="B80" s="161" t="s">
        <v>173</v>
      </c>
      <c r="C80" s="164" t="s">
        <v>394</v>
      </c>
      <c r="F80" s="163"/>
      <c r="G80" s="162"/>
      <c r="H80" s="163"/>
    </row>
    <row r="81" spans="1:8" x14ac:dyDescent="0.2">
      <c r="A81" s="165">
        <v>58</v>
      </c>
      <c r="B81" s="161" t="s">
        <v>174</v>
      </c>
      <c r="C81" s="164" t="s">
        <v>393</v>
      </c>
      <c r="F81" s="163"/>
      <c r="G81" s="162"/>
      <c r="H81" s="163"/>
    </row>
    <row r="82" spans="1:8" x14ac:dyDescent="0.2">
      <c r="A82" s="165">
        <v>59</v>
      </c>
      <c r="B82" s="161" t="s">
        <v>173</v>
      </c>
      <c r="C82" s="164" t="s">
        <v>394</v>
      </c>
      <c r="F82" s="163"/>
      <c r="G82" s="162"/>
      <c r="H82" s="163"/>
    </row>
    <row r="83" spans="1:8" x14ac:dyDescent="0.2">
      <c r="A83" s="165">
        <v>60</v>
      </c>
      <c r="B83" s="161" t="s">
        <v>173</v>
      </c>
      <c r="C83" s="164" t="s">
        <v>394</v>
      </c>
      <c r="F83" s="163"/>
      <c r="G83" s="162"/>
      <c r="H83" s="163"/>
    </row>
    <row r="84" spans="1:8" x14ac:dyDescent="0.2">
      <c r="A84" s="165">
        <v>62</v>
      </c>
      <c r="B84" s="161" t="s">
        <v>175</v>
      </c>
      <c r="C84" s="164" t="s">
        <v>393</v>
      </c>
    </row>
    <row r="85" spans="1:8" x14ac:dyDescent="0.2">
      <c r="A85" s="165">
        <v>63</v>
      </c>
      <c r="B85" s="161" t="s">
        <v>166</v>
      </c>
      <c r="C85" s="164" t="s">
        <v>394</v>
      </c>
    </row>
    <row r="86" spans="1:8" x14ac:dyDescent="0.2">
      <c r="A86" s="165">
        <v>64</v>
      </c>
      <c r="B86" s="161" t="s">
        <v>173</v>
      </c>
      <c r="C86" s="164" t="s">
        <v>394</v>
      </c>
    </row>
    <row r="87" spans="1:8" x14ac:dyDescent="0.2">
      <c r="A87" s="165">
        <v>65</v>
      </c>
      <c r="B87" s="161" t="s">
        <v>176</v>
      </c>
      <c r="C87" s="164" t="s">
        <v>394</v>
      </c>
    </row>
    <row r="88" spans="1:8" x14ac:dyDescent="0.2">
      <c r="A88" s="165">
        <v>66</v>
      </c>
      <c r="B88" s="161" t="s">
        <v>176</v>
      </c>
      <c r="C88" s="164" t="s">
        <v>394</v>
      </c>
    </row>
    <row r="89" spans="1:8" x14ac:dyDescent="0.2">
      <c r="A89" s="165">
        <v>67</v>
      </c>
      <c r="B89" s="161" t="s">
        <v>177</v>
      </c>
      <c r="C89" s="164" t="s">
        <v>394</v>
      </c>
    </row>
    <row r="90" spans="1:8" x14ac:dyDescent="0.2">
      <c r="A90" s="165">
        <v>71</v>
      </c>
      <c r="B90" s="161" t="s">
        <v>177</v>
      </c>
      <c r="C90" s="164" t="s">
        <v>394</v>
      </c>
    </row>
    <row r="91" spans="1:8" x14ac:dyDescent="0.2">
      <c r="A91" s="165">
        <v>72</v>
      </c>
      <c r="B91" s="161" t="s">
        <v>177</v>
      </c>
      <c r="C91" s="164" t="s">
        <v>394</v>
      </c>
    </row>
    <row r="92" spans="1:8" x14ac:dyDescent="0.2">
      <c r="A92" s="165">
        <v>73</v>
      </c>
      <c r="B92" s="161" t="s">
        <v>177</v>
      </c>
      <c r="C92" s="164" t="s">
        <v>394</v>
      </c>
    </row>
    <row r="93" spans="1:8" x14ac:dyDescent="0.2">
      <c r="A93" s="165">
        <v>74</v>
      </c>
      <c r="B93" s="161" t="s">
        <v>178</v>
      </c>
      <c r="C93" s="164" t="s">
        <v>394</v>
      </c>
    </row>
    <row r="94" spans="1:8" x14ac:dyDescent="0.2">
      <c r="A94" s="165">
        <v>75</v>
      </c>
      <c r="B94" s="161" t="s">
        <v>179</v>
      </c>
      <c r="C94" s="164" t="s">
        <v>394</v>
      </c>
    </row>
    <row r="95" spans="1:8" x14ac:dyDescent="0.2">
      <c r="A95" s="165">
        <v>76</v>
      </c>
      <c r="B95" s="161" t="s">
        <v>179</v>
      </c>
      <c r="C95" s="164" t="s">
        <v>394</v>
      </c>
    </row>
    <row r="96" spans="1:8" x14ac:dyDescent="0.2">
      <c r="A96" s="165">
        <v>77</v>
      </c>
      <c r="B96" s="161" t="s">
        <v>179</v>
      </c>
      <c r="C96" s="164" t="s">
        <v>394</v>
      </c>
    </row>
    <row r="97" spans="1:3" x14ac:dyDescent="0.2">
      <c r="A97" s="165">
        <v>78</v>
      </c>
      <c r="B97" s="161" t="s">
        <v>180</v>
      </c>
      <c r="C97" s="164" t="s">
        <v>394</v>
      </c>
    </row>
    <row r="98" spans="1:3" x14ac:dyDescent="0.2">
      <c r="A98" s="165">
        <v>79</v>
      </c>
      <c r="B98" s="161" t="s">
        <v>181</v>
      </c>
      <c r="C98" s="164" t="s">
        <v>393</v>
      </c>
    </row>
    <row r="99" spans="1:3" x14ac:dyDescent="0.2">
      <c r="A99" s="165">
        <v>80</v>
      </c>
      <c r="B99" s="161" t="s">
        <v>182</v>
      </c>
      <c r="C99" s="164" t="s">
        <v>394</v>
      </c>
    </row>
    <row r="100" spans="1:3" x14ac:dyDescent="0.2">
      <c r="A100" s="165">
        <v>81</v>
      </c>
      <c r="B100" s="161" t="s">
        <v>183</v>
      </c>
      <c r="C100" s="164" t="s">
        <v>394</v>
      </c>
    </row>
    <row r="101" spans="1:3" x14ac:dyDescent="0.2">
      <c r="A101" s="165">
        <v>82</v>
      </c>
      <c r="B101" s="161" t="s">
        <v>184</v>
      </c>
      <c r="C101" s="164" t="s">
        <v>394</v>
      </c>
    </row>
    <row r="102" spans="1:3" x14ac:dyDescent="0.2">
      <c r="A102" s="165">
        <v>83</v>
      </c>
      <c r="B102" s="161" t="s">
        <v>184</v>
      </c>
      <c r="C102" s="164" t="s">
        <v>394</v>
      </c>
    </row>
    <row r="103" spans="1:3" x14ac:dyDescent="0.2">
      <c r="A103" s="165">
        <v>84</v>
      </c>
      <c r="B103" s="161" t="s">
        <v>184</v>
      </c>
      <c r="C103" s="164" t="s">
        <v>394</v>
      </c>
    </row>
    <row r="104" spans="1:3" x14ac:dyDescent="0.2">
      <c r="A104" s="165">
        <v>85</v>
      </c>
      <c r="B104" s="161" t="s">
        <v>184</v>
      </c>
      <c r="C104" s="164" t="s">
        <v>394</v>
      </c>
    </row>
    <row r="105" spans="1:3" x14ac:dyDescent="0.2">
      <c r="A105" s="165">
        <v>86</v>
      </c>
      <c r="B105" s="161" t="s">
        <v>184</v>
      </c>
      <c r="C105" s="164" t="s">
        <v>394</v>
      </c>
    </row>
    <row r="106" spans="1:3" x14ac:dyDescent="0.2">
      <c r="A106" s="165">
        <v>87</v>
      </c>
      <c r="B106" s="161" t="s">
        <v>184</v>
      </c>
      <c r="C106" s="164" t="s">
        <v>394</v>
      </c>
    </row>
    <row r="107" spans="1:3" x14ac:dyDescent="0.2">
      <c r="A107" s="165">
        <v>88</v>
      </c>
      <c r="B107" s="161" t="s">
        <v>184</v>
      </c>
      <c r="C107" s="164" t="s">
        <v>394</v>
      </c>
    </row>
    <row r="108" spans="1:3" x14ac:dyDescent="0.2">
      <c r="A108" s="165">
        <v>91</v>
      </c>
      <c r="B108" s="161" t="s">
        <v>185</v>
      </c>
      <c r="C108" s="164" t="s">
        <v>394</v>
      </c>
    </row>
    <row r="109" spans="1:3" x14ac:dyDescent="0.2">
      <c r="A109" s="165">
        <v>92</v>
      </c>
      <c r="B109" s="161" t="s">
        <v>185</v>
      </c>
      <c r="C109" s="164" t="s">
        <v>394</v>
      </c>
    </row>
    <row r="110" spans="1:3" x14ac:dyDescent="0.2">
      <c r="A110" s="165">
        <v>93</v>
      </c>
      <c r="B110" s="161" t="s">
        <v>186</v>
      </c>
      <c r="C110" s="164" t="s">
        <v>393</v>
      </c>
    </row>
    <row r="111" spans="1:3" x14ac:dyDescent="0.2">
      <c r="A111" s="165">
        <v>94</v>
      </c>
      <c r="B111" s="161" t="s">
        <v>185</v>
      </c>
      <c r="C111" s="164" t="s">
        <v>394</v>
      </c>
    </row>
    <row r="112" spans="1:3" x14ac:dyDescent="0.2">
      <c r="A112" s="165">
        <v>95</v>
      </c>
      <c r="B112" s="161" t="s">
        <v>185</v>
      </c>
      <c r="C112" s="164" t="s">
        <v>394</v>
      </c>
    </row>
    <row r="113" spans="1:3" x14ac:dyDescent="0.2">
      <c r="A113" s="165">
        <v>96</v>
      </c>
      <c r="B113" s="161" t="s">
        <v>185</v>
      </c>
      <c r="C113" s="164" t="s">
        <v>394</v>
      </c>
    </row>
    <row r="114" spans="1:3" x14ac:dyDescent="0.2">
      <c r="A114" s="165">
        <v>97</v>
      </c>
      <c r="B114" s="161" t="s">
        <v>187</v>
      </c>
      <c r="C114" s="164" t="s">
        <v>394</v>
      </c>
    </row>
    <row r="115" spans="1:3" x14ac:dyDescent="0.2">
      <c r="A115" s="165">
        <v>98</v>
      </c>
      <c r="B115" s="161" t="s">
        <v>188</v>
      </c>
      <c r="C115" s="164" t="s">
        <v>394</v>
      </c>
    </row>
    <row r="116" spans="1:3" x14ac:dyDescent="0.2">
      <c r="A116" s="165">
        <v>99</v>
      </c>
      <c r="B116" s="161" t="s">
        <v>189</v>
      </c>
      <c r="C116" s="164" t="s">
        <v>394</v>
      </c>
    </row>
    <row r="117" spans="1:3" x14ac:dyDescent="0.2">
      <c r="A117" s="165">
        <v>100</v>
      </c>
      <c r="B117" s="161" t="s">
        <v>189</v>
      </c>
      <c r="C117" s="164" t="s">
        <v>394</v>
      </c>
    </row>
    <row r="118" spans="1:3" x14ac:dyDescent="0.2">
      <c r="A118" s="165">
        <v>101</v>
      </c>
      <c r="B118" s="161" t="s">
        <v>190</v>
      </c>
      <c r="C118" s="164" t="s">
        <v>394</v>
      </c>
    </row>
    <row r="119" spans="1:3" x14ac:dyDescent="0.2">
      <c r="A119" s="165">
        <v>102</v>
      </c>
      <c r="B119" s="161" t="s">
        <v>190</v>
      </c>
      <c r="C119" s="164" t="s">
        <v>394</v>
      </c>
    </row>
    <row r="120" spans="1:3" x14ac:dyDescent="0.2">
      <c r="A120" s="165">
        <v>103</v>
      </c>
      <c r="B120" s="161" t="s">
        <v>190</v>
      </c>
      <c r="C120" s="164" t="s">
        <v>394</v>
      </c>
    </row>
    <row r="121" spans="1:3" x14ac:dyDescent="0.2">
      <c r="A121" s="165">
        <v>104</v>
      </c>
      <c r="B121" s="161" t="s">
        <v>191</v>
      </c>
      <c r="C121" s="164" t="s">
        <v>394</v>
      </c>
    </row>
    <row r="122" spans="1:3" x14ac:dyDescent="0.2">
      <c r="A122" s="165">
        <v>105</v>
      </c>
      <c r="B122" s="161" t="s">
        <v>191</v>
      </c>
      <c r="C122" s="164" t="s">
        <v>394</v>
      </c>
    </row>
    <row r="123" spans="1:3" x14ac:dyDescent="0.2">
      <c r="A123" s="165">
        <v>106</v>
      </c>
      <c r="B123" s="161" t="s">
        <v>191</v>
      </c>
      <c r="C123" s="164" t="s">
        <v>394</v>
      </c>
    </row>
    <row r="124" spans="1:3" x14ac:dyDescent="0.2">
      <c r="A124" s="165">
        <v>107</v>
      </c>
      <c r="B124" s="161" t="s">
        <v>191</v>
      </c>
      <c r="C124" s="164" t="s">
        <v>394</v>
      </c>
    </row>
    <row r="125" spans="1:3" x14ac:dyDescent="0.2">
      <c r="A125" s="165">
        <v>108</v>
      </c>
      <c r="B125" s="161" t="s">
        <v>191</v>
      </c>
      <c r="C125" s="164" t="s">
        <v>394</v>
      </c>
    </row>
    <row r="126" spans="1:3" x14ac:dyDescent="0.2">
      <c r="A126" s="165">
        <v>109</v>
      </c>
      <c r="B126" s="161" t="s">
        <v>191</v>
      </c>
      <c r="C126" s="164" t="s">
        <v>394</v>
      </c>
    </row>
    <row r="127" spans="1:3" x14ac:dyDescent="0.2">
      <c r="A127" s="165">
        <v>110</v>
      </c>
      <c r="B127" s="161" t="s">
        <v>191</v>
      </c>
      <c r="C127" s="164" t="s">
        <v>394</v>
      </c>
    </row>
    <row r="128" spans="1:3" x14ac:dyDescent="0.2">
      <c r="A128" s="165">
        <v>111</v>
      </c>
      <c r="B128" s="161" t="s">
        <v>192</v>
      </c>
      <c r="C128" s="164" t="s">
        <v>394</v>
      </c>
    </row>
    <row r="129" spans="1:3" x14ac:dyDescent="0.2">
      <c r="A129" s="165">
        <v>112</v>
      </c>
      <c r="B129" s="161" t="s">
        <v>193</v>
      </c>
      <c r="C129" s="164" t="s">
        <v>394</v>
      </c>
    </row>
    <row r="130" spans="1:3" x14ac:dyDescent="0.2">
      <c r="A130" s="165">
        <v>113</v>
      </c>
      <c r="B130" s="161" t="s">
        <v>193</v>
      </c>
      <c r="C130" s="164" t="s">
        <v>394</v>
      </c>
    </row>
    <row r="131" spans="1:3" x14ac:dyDescent="0.2">
      <c r="A131" s="165">
        <v>115</v>
      </c>
      <c r="B131" s="161" t="s">
        <v>193</v>
      </c>
      <c r="C131" s="164" t="s">
        <v>394</v>
      </c>
    </row>
    <row r="132" spans="1:3" x14ac:dyDescent="0.2">
      <c r="A132" s="165">
        <v>116</v>
      </c>
      <c r="B132" s="161" t="s">
        <v>193</v>
      </c>
      <c r="C132" s="164" t="s">
        <v>394</v>
      </c>
    </row>
    <row r="133" spans="1:3" x14ac:dyDescent="0.2">
      <c r="A133" s="165">
        <v>117</v>
      </c>
      <c r="B133" s="161" t="s">
        <v>193</v>
      </c>
      <c r="C133" s="164" t="s">
        <v>394</v>
      </c>
    </row>
    <row r="134" spans="1:3" x14ac:dyDescent="0.2">
      <c r="A134" s="165">
        <v>118</v>
      </c>
      <c r="B134" s="161" t="s">
        <v>194</v>
      </c>
      <c r="C134" s="164" t="s">
        <v>394</v>
      </c>
    </row>
    <row r="135" spans="1:3" x14ac:dyDescent="0.2">
      <c r="A135" s="165">
        <v>119</v>
      </c>
      <c r="B135" s="161" t="s">
        <v>194</v>
      </c>
      <c r="C135" s="164" t="s">
        <v>394</v>
      </c>
    </row>
    <row r="136" spans="1:3" x14ac:dyDescent="0.2">
      <c r="A136" s="165">
        <v>120</v>
      </c>
      <c r="B136" s="161" t="s">
        <v>166</v>
      </c>
      <c r="C136" s="164" t="s">
        <v>394</v>
      </c>
    </row>
    <row r="137" spans="1:3" x14ac:dyDescent="0.2">
      <c r="A137" s="165">
        <v>121</v>
      </c>
      <c r="B137" s="161" t="s">
        <v>195</v>
      </c>
      <c r="C137" s="164" t="s">
        <v>393</v>
      </c>
    </row>
    <row r="138" spans="1:3" x14ac:dyDescent="0.2">
      <c r="A138" s="165">
        <v>122</v>
      </c>
      <c r="B138" s="161" t="s">
        <v>196</v>
      </c>
      <c r="C138" s="164" t="s">
        <v>393</v>
      </c>
    </row>
    <row r="139" spans="1:3" x14ac:dyDescent="0.2">
      <c r="A139" s="165">
        <v>123</v>
      </c>
      <c r="B139" s="161" t="s">
        <v>197</v>
      </c>
      <c r="C139" s="164" t="s">
        <v>393</v>
      </c>
    </row>
    <row r="140" spans="1:3" x14ac:dyDescent="0.2">
      <c r="A140" s="165">
        <v>124</v>
      </c>
      <c r="B140" s="161" t="s">
        <v>197</v>
      </c>
      <c r="C140" s="164" t="s">
        <v>393</v>
      </c>
    </row>
    <row r="141" spans="1:3" x14ac:dyDescent="0.2">
      <c r="A141" s="165">
        <v>125</v>
      </c>
      <c r="B141" s="161" t="s">
        <v>197</v>
      </c>
      <c r="C141" s="164" t="s">
        <v>393</v>
      </c>
    </row>
    <row r="142" spans="1:3" x14ac:dyDescent="0.2">
      <c r="A142" s="165">
        <v>126</v>
      </c>
      <c r="B142" s="161" t="s">
        <v>198</v>
      </c>
      <c r="C142" s="164" t="s">
        <v>393</v>
      </c>
    </row>
    <row r="143" spans="1:3" x14ac:dyDescent="0.2">
      <c r="A143" s="165">
        <v>127</v>
      </c>
      <c r="B143" s="161" t="s">
        <v>199</v>
      </c>
      <c r="C143" s="164" t="s">
        <v>393</v>
      </c>
    </row>
    <row r="144" spans="1:3" x14ac:dyDescent="0.2">
      <c r="A144" s="165">
        <v>128</v>
      </c>
      <c r="B144" s="161" t="s">
        <v>200</v>
      </c>
      <c r="C144" s="164" t="s">
        <v>393</v>
      </c>
    </row>
    <row r="145" spans="1:3" x14ac:dyDescent="0.2">
      <c r="A145" s="165">
        <v>129</v>
      </c>
      <c r="B145" s="161" t="s">
        <v>199</v>
      </c>
      <c r="C145" s="164" t="s">
        <v>393</v>
      </c>
    </row>
    <row r="146" spans="1:3" x14ac:dyDescent="0.2">
      <c r="A146" s="165">
        <v>130</v>
      </c>
      <c r="B146" s="161" t="s">
        <v>201</v>
      </c>
      <c r="C146" s="164" t="s">
        <v>393</v>
      </c>
    </row>
    <row r="147" spans="1:3" x14ac:dyDescent="0.2">
      <c r="A147" s="165">
        <v>131</v>
      </c>
      <c r="B147" s="161" t="s">
        <v>201</v>
      </c>
      <c r="C147" s="164" t="s">
        <v>393</v>
      </c>
    </row>
    <row r="148" spans="1:3" x14ac:dyDescent="0.2">
      <c r="A148" s="165">
        <v>132</v>
      </c>
      <c r="B148" s="161" t="s">
        <v>202</v>
      </c>
      <c r="C148" s="164" t="s">
        <v>393</v>
      </c>
    </row>
    <row r="149" spans="1:3" x14ac:dyDescent="0.2">
      <c r="A149" s="165">
        <v>133</v>
      </c>
      <c r="B149" s="161" t="s">
        <v>202</v>
      </c>
      <c r="C149" s="164" t="s">
        <v>393</v>
      </c>
    </row>
    <row r="150" spans="1:3" x14ac:dyDescent="0.2">
      <c r="A150" s="165">
        <v>134</v>
      </c>
      <c r="B150" s="161" t="s">
        <v>202</v>
      </c>
      <c r="C150" s="164" t="s">
        <v>393</v>
      </c>
    </row>
    <row r="151" spans="1:3" x14ac:dyDescent="0.2">
      <c r="A151" s="165">
        <v>135</v>
      </c>
      <c r="B151" s="161" t="s">
        <v>202</v>
      </c>
      <c r="C151" s="164" t="s">
        <v>393</v>
      </c>
    </row>
    <row r="152" spans="1:3" x14ac:dyDescent="0.2">
      <c r="A152" s="165">
        <v>136</v>
      </c>
      <c r="B152" s="161" t="s">
        <v>202</v>
      </c>
      <c r="C152" s="164" t="s">
        <v>393</v>
      </c>
    </row>
    <row r="153" spans="1:3" x14ac:dyDescent="0.2">
      <c r="A153" s="165">
        <v>137</v>
      </c>
      <c r="B153" s="161" t="s">
        <v>202</v>
      </c>
      <c r="C153" s="164" t="s">
        <v>393</v>
      </c>
    </row>
    <row r="154" spans="1:3" x14ac:dyDescent="0.2">
      <c r="A154" s="165">
        <v>138</v>
      </c>
      <c r="B154" s="161" t="s">
        <v>202</v>
      </c>
      <c r="C154" s="164" t="s">
        <v>393</v>
      </c>
    </row>
    <row r="155" spans="1:3" x14ac:dyDescent="0.2">
      <c r="A155" s="165">
        <v>140</v>
      </c>
      <c r="B155" s="161" t="s">
        <v>186</v>
      </c>
      <c r="C155" s="164" t="s">
        <v>393</v>
      </c>
    </row>
    <row r="156" spans="1:3" x14ac:dyDescent="0.2">
      <c r="A156" s="165">
        <v>141</v>
      </c>
      <c r="B156" s="161" t="s">
        <v>203</v>
      </c>
      <c r="C156" s="164" t="s">
        <v>393</v>
      </c>
    </row>
    <row r="157" spans="1:3" x14ac:dyDescent="0.2">
      <c r="A157" s="165">
        <v>142</v>
      </c>
      <c r="B157" s="161" t="s">
        <v>203</v>
      </c>
      <c r="C157" s="164" t="s">
        <v>393</v>
      </c>
    </row>
    <row r="158" spans="1:3" x14ac:dyDescent="0.2">
      <c r="A158" s="165">
        <v>143</v>
      </c>
      <c r="B158" s="161" t="s">
        <v>189</v>
      </c>
      <c r="C158" s="164" t="s">
        <v>394</v>
      </c>
    </row>
    <row r="159" spans="1:3" x14ac:dyDescent="0.2">
      <c r="A159" s="165">
        <v>144</v>
      </c>
      <c r="B159" s="161" t="s">
        <v>204</v>
      </c>
      <c r="C159" s="164" t="s">
        <v>393</v>
      </c>
    </row>
    <row r="160" spans="1:3" x14ac:dyDescent="0.2">
      <c r="A160" s="165">
        <v>145</v>
      </c>
      <c r="B160" s="161" t="s">
        <v>204</v>
      </c>
      <c r="C160" s="164" t="s">
        <v>393</v>
      </c>
    </row>
    <row r="161" spans="1:3" x14ac:dyDescent="0.2">
      <c r="A161" s="165">
        <v>146</v>
      </c>
      <c r="B161" s="161" t="s">
        <v>204</v>
      </c>
      <c r="C161" s="164" t="s">
        <v>393</v>
      </c>
    </row>
    <row r="162" spans="1:3" x14ac:dyDescent="0.2">
      <c r="A162" s="165">
        <v>147</v>
      </c>
      <c r="B162" s="161" t="s">
        <v>204</v>
      </c>
      <c r="C162" s="164" t="s">
        <v>393</v>
      </c>
    </row>
    <row r="163" spans="1:3" x14ac:dyDescent="0.2">
      <c r="A163" s="165">
        <v>148</v>
      </c>
      <c r="B163" s="161" t="s">
        <v>205</v>
      </c>
      <c r="C163" s="164" t="s">
        <v>393</v>
      </c>
    </row>
    <row r="164" spans="1:3" x14ac:dyDescent="0.2">
      <c r="A164" s="165">
        <v>149</v>
      </c>
      <c r="B164" s="161" t="s">
        <v>206</v>
      </c>
      <c r="C164" s="164" t="s">
        <v>393</v>
      </c>
    </row>
    <row r="165" spans="1:3" x14ac:dyDescent="0.2">
      <c r="A165" s="165">
        <v>150</v>
      </c>
      <c r="B165" s="161" t="s">
        <v>198</v>
      </c>
      <c r="C165" s="164" t="s">
        <v>393</v>
      </c>
    </row>
    <row r="166" spans="1:3" x14ac:dyDescent="0.2">
      <c r="A166" s="165">
        <v>151</v>
      </c>
      <c r="B166" s="161" t="s">
        <v>198</v>
      </c>
      <c r="C166" s="164" t="s">
        <v>393</v>
      </c>
    </row>
    <row r="167" spans="1:3" x14ac:dyDescent="0.2">
      <c r="A167" s="165">
        <v>152</v>
      </c>
      <c r="B167" s="161" t="s">
        <v>198</v>
      </c>
      <c r="C167" s="164" t="s">
        <v>393</v>
      </c>
    </row>
    <row r="168" spans="1:3" x14ac:dyDescent="0.2">
      <c r="A168" s="165">
        <v>153</v>
      </c>
      <c r="B168" s="161" t="s">
        <v>198</v>
      </c>
      <c r="C168" s="164" t="s">
        <v>393</v>
      </c>
    </row>
    <row r="169" spans="1:3" x14ac:dyDescent="0.2">
      <c r="A169" s="165">
        <v>154</v>
      </c>
      <c r="B169" s="161" t="s">
        <v>198</v>
      </c>
      <c r="C169" s="164" t="s">
        <v>393</v>
      </c>
    </row>
    <row r="170" spans="1:3" x14ac:dyDescent="0.2">
      <c r="A170" s="165">
        <v>155</v>
      </c>
      <c r="B170" s="161" t="s">
        <v>186</v>
      </c>
      <c r="C170" s="164" t="s">
        <v>394</v>
      </c>
    </row>
    <row r="171" spans="1:3" x14ac:dyDescent="0.2">
      <c r="A171" s="165">
        <v>156</v>
      </c>
      <c r="B171" s="161" t="s">
        <v>198</v>
      </c>
      <c r="C171" s="164" t="s">
        <v>393</v>
      </c>
    </row>
    <row r="172" spans="1:3" x14ac:dyDescent="0.2">
      <c r="A172" s="165">
        <v>157</v>
      </c>
      <c r="B172" s="161" t="s">
        <v>198</v>
      </c>
      <c r="C172" s="164" t="s">
        <v>393</v>
      </c>
    </row>
    <row r="173" spans="1:3" x14ac:dyDescent="0.2">
      <c r="A173" s="165">
        <v>158</v>
      </c>
      <c r="B173" s="161" t="s">
        <v>198</v>
      </c>
      <c r="C173" s="164" t="s">
        <v>393</v>
      </c>
    </row>
    <row r="174" spans="1:3" x14ac:dyDescent="0.2">
      <c r="A174" s="165">
        <v>159</v>
      </c>
      <c r="B174" s="161" t="s">
        <v>173</v>
      </c>
      <c r="C174" s="164" t="s">
        <v>394</v>
      </c>
    </row>
    <row r="175" spans="1:3" x14ac:dyDescent="0.2">
      <c r="A175" s="165">
        <v>160</v>
      </c>
      <c r="B175" s="161" t="s">
        <v>198</v>
      </c>
      <c r="C175" s="164" t="s">
        <v>393</v>
      </c>
    </row>
    <row r="176" spans="1:3" x14ac:dyDescent="0.2">
      <c r="A176" s="165">
        <v>161</v>
      </c>
      <c r="B176" s="161" t="s">
        <v>198</v>
      </c>
      <c r="C176" s="164" t="s">
        <v>393</v>
      </c>
    </row>
    <row r="177" spans="1:3" x14ac:dyDescent="0.2">
      <c r="A177" s="165">
        <v>162</v>
      </c>
      <c r="B177" s="161" t="s">
        <v>198</v>
      </c>
      <c r="C177" s="164" t="s">
        <v>393</v>
      </c>
    </row>
    <row r="178" spans="1:3" x14ac:dyDescent="0.2">
      <c r="A178" s="165">
        <v>163</v>
      </c>
      <c r="B178" s="161" t="s">
        <v>198</v>
      </c>
      <c r="C178" s="164" t="s">
        <v>393</v>
      </c>
    </row>
    <row r="179" spans="1:3" x14ac:dyDescent="0.2">
      <c r="A179" s="165">
        <v>164</v>
      </c>
      <c r="B179" s="161" t="s">
        <v>198</v>
      </c>
      <c r="C179" s="164" t="s">
        <v>393</v>
      </c>
    </row>
    <row r="180" spans="1:3" x14ac:dyDescent="0.2">
      <c r="A180" s="165">
        <v>165</v>
      </c>
      <c r="B180" s="161" t="s">
        <v>198</v>
      </c>
      <c r="C180" s="164" t="s">
        <v>393</v>
      </c>
    </row>
    <row r="181" spans="1:3" x14ac:dyDescent="0.2">
      <c r="A181" s="165">
        <v>166</v>
      </c>
      <c r="B181" s="161" t="s">
        <v>198</v>
      </c>
      <c r="C181" s="164" t="s">
        <v>393</v>
      </c>
    </row>
    <row r="182" spans="1:3" x14ac:dyDescent="0.2">
      <c r="A182" s="165">
        <v>167</v>
      </c>
      <c r="B182" s="161" t="s">
        <v>198</v>
      </c>
      <c r="C182" s="164" t="s">
        <v>393</v>
      </c>
    </row>
    <row r="183" spans="1:3" x14ac:dyDescent="0.2">
      <c r="A183" s="165">
        <v>168</v>
      </c>
      <c r="B183" s="161" t="s">
        <v>198</v>
      </c>
      <c r="C183" s="164" t="s">
        <v>393</v>
      </c>
    </row>
    <row r="184" spans="1:3" x14ac:dyDescent="0.2">
      <c r="A184" s="165">
        <v>169</v>
      </c>
      <c r="B184" s="161" t="s">
        <v>198</v>
      </c>
      <c r="C184" s="164" t="s">
        <v>393</v>
      </c>
    </row>
    <row r="185" spans="1:3" x14ac:dyDescent="0.2">
      <c r="A185" s="165">
        <v>170</v>
      </c>
      <c r="B185" s="161" t="s">
        <v>198</v>
      </c>
      <c r="C185" s="164" t="s">
        <v>393</v>
      </c>
    </row>
    <row r="186" spans="1:3" x14ac:dyDescent="0.2">
      <c r="A186" s="165">
        <v>171</v>
      </c>
      <c r="B186" s="161" t="s">
        <v>198</v>
      </c>
      <c r="C186" s="164" t="s">
        <v>393</v>
      </c>
    </row>
    <row r="187" spans="1:3" x14ac:dyDescent="0.2">
      <c r="A187" s="165">
        <v>172</v>
      </c>
      <c r="B187" s="161" t="s">
        <v>198</v>
      </c>
      <c r="C187" s="164" t="s">
        <v>393</v>
      </c>
    </row>
    <row r="188" spans="1:3" x14ac:dyDescent="0.2">
      <c r="A188" s="165">
        <v>173</v>
      </c>
      <c r="B188" s="161" t="s">
        <v>198</v>
      </c>
      <c r="C188" s="164" t="s">
        <v>393</v>
      </c>
    </row>
    <row r="189" spans="1:3" x14ac:dyDescent="0.2">
      <c r="A189" s="165">
        <v>174</v>
      </c>
      <c r="B189" s="161" t="s">
        <v>198</v>
      </c>
      <c r="C189" s="164" t="s">
        <v>393</v>
      </c>
    </row>
    <row r="190" spans="1:3" x14ac:dyDescent="0.2">
      <c r="A190" s="165">
        <v>175</v>
      </c>
      <c r="B190" s="161" t="s">
        <v>198</v>
      </c>
      <c r="C190" s="164" t="s">
        <v>393</v>
      </c>
    </row>
    <row r="191" spans="1:3" x14ac:dyDescent="0.2">
      <c r="A191" s="165">
        <v>176</v>
      </c>
      <c r="B191" s="161" t="s">
        <v>198</v>
      </c>
      <c r="C191" s="164" t="s">
        <v>393</v>
      </c>
    </row>
    <row r="192" spans="1:3" x14ac:dyDescent="0.2">
      <c r="A192" s="165">
        <v>177</v>
      </c>
      <c r="B192" s="161" t="s">
        <v>198</v>
      </c>
      <c r="C192" s="164" t="s">
        <v>393</v>
      </c>
    </row>
    <row r="193" spans="1:3" x14ac:dyDescent="0.2">
      <c r="A193" s="165">
        <v>178</v>
      </c>
      <c r="B193" s="161" t="s">
        <v>207</v>
      </c>
      <c r="C193" s="164" t="s">
        <v>393</v>
      </c>
    </row>
    <row r="194" spans="1:3" x14ac:dyDescent="0.2">
      <c r="A194" s="165">
        <v>179</v>
      </c>
      <c r="B194" s="161" t="s">
        <v>198</v>
      </c>
      <c r="C194" s="164" t="s">
        <v>393</v>
      </c>
    </row>
    <row r="195" spans="1:3" x14ac:dyDescent="0.2">
      <c r="A195" s="165">
        <v>180</v>
      </c>
      <c r="B195" s="161" t="s">
        <v>198</v>
      </c>
      <c r="C195" s="164" t="s">
        <v>393</v>
      </c>
    </row>
    <row r="196" spans="1:3" x14ac:dyDescent="0.2">
      <c r="A196" s="165">
        <v>181</v>
      </c>
      <c r="B196" s="161" t="s">
        <v>198</v>
      </c>
      <c r="C196" s="164" t="s">
        <v>393</v>
      </c>
    </row>
    <row r="197" spans="1:3" x14ac:dyDescent="0.2">
      <c r="A197" s="165">
        <v>182</v>
      </c>
      <c r="B197" s="161" t="s">
        <v>198</v>
      </c>
      <c r="C197" s="164" t="s">
        <v>393</v>
      </c>
    </row>
    <row r="198" spans="1:3" x14ac:dyDescent="0.2">
      <c r="A198" s="165">
        <v>183</v>
      </c>
      <c r="B198" s="161" t="s">
        <v>198</v>
      </c>
      <c r="C198" s="164" t="s">
        <v>393</v>
      </c>
    </row>
    <row r="199" spans="1:3" x14ac:dyDescent="0.2">
      <c r="A199" s="165">
        <v>184</v>
      </c>
      <c r="B199" s="161" t="s">
        <v>198</v>
      </c>
      <c r="C199" s="164" t="s">
        <v>393</v>
      </c>
    </row>
    <row r="200" spans="1:3" x14ac:dyDescent="0.2">
      <c r="A200" s="165">
        <v>185</v>
      </c>
      <c r="B200" s="161" t="s">
        <v>198</v>
      </c>
      <c r="C200" s="164" t="s">
        <v>393</v>
      </c>
    </row>
    <row r="201" spans="1:3" x14ac:dyDescent="0.2">
      <c r="A201" s="165">
        <v>186</v>
      </c>
      <c r="B201" s="161" t="s">
        <v>198</v>
      </c>
      <c r="C201" s="164" t="s">
        <v>393</v>
      </c>
    </row>
    <row r="202" spans="1:3" x14ac:dyDescent="0.2">
      <c r="A202" s="165">
        <v>187</v>
      </c>
      <c r="B202" s="161" t="s">
        <v>198</v>
      </c>
      <c r="C202" s="164" t="s">
        <v>393</v>
      </c>
    </row>
    <row r="203" spans="1:3" x14ac:dyDescent="0.2">
      <c r="A203" s="165">
        <v>188</v>
      </c>
      <c r="B203" s="161" t="s">
        <v>198</v>
      </c>
      <c r="C203" s="164" t="s">
        <v>393</v>
      </c>
    </row>
    <row r="204" spans="1:3" x14ac:dyDescent="0.2">
      <c r="A204" s="165">
        <v>189</v>
      </c>
      <c r="B204" s="161" t="s">
        <v>198</v>
      </c>
      <c r="C204" s="164" t="s">
        <v>394</v>
      </c>
    </row>
    <row r="205" spans="1:3" x14ac:dyDescent="0.2">
      <c r="A205" s="165">
        <v>190</v>
      </c>
      <c r="B205" s="161" t="s">
        <v>198</v>
      </c>
      <c r="C205" s="164" t="s">
        <v>394</v>
      </c>
    </row>
    <row r="206" spans="1:3" x14ac:dyDescent="0.2">
      <c r="A206" s="165">
        <v>191</v>
      </c>
      <c r="B206" s="161" t="s">
        <v>198</v>
      </c>
      <c r="C206" s="164" t="s">
        <v>394</v>
      </c>
    </row>
    <row r="207" spans="1:3" x14ac:dyDescent="0.2">
      <c r="A207" s="165">
        <v>192</v>
      </c>
      <c r="B207" s="161" t="s">
        <v>198</v>
      </c>
      <c r="C207" s="164" t="s">
        <v>394</v>
      </c>
    </row>
    <row r="208" spans="1:3" x14ac:dyDescent="0.2">
      <c r="A208" s="165">
        <v>193</v>
      </c>
      <c r="B208" s="161" t="s">
        <v>198</v>
      </c>
      <c r="C208" s="164" t="s">
        <v>394</v>
      </c>
    </row>
    <row r="209" spans="1:3" x14ac:dyDescent="0.2">
      <c r="A209" s="165">
        <v>194</v>
      </c>
      <c r="B209" s="161" t="s">
        <v>198</v>
      </c>
      <c r="C209" s="164" t="s">
        <v>394</v>
      </c>
    </row>
    <row r="210" spans="1:3" x14ac:dyDescent="0.2">
      <c r="A210" s="165">
        <v>195</v>
      </c>
      <c r="B210" s="161" t="s">
        <v>198</v>
      </c>
      <c r="C210" s="164" t="s">
        <v>394</v>
      </c>
    </row>
    <row r="211" spans="1:3" x14ac:dyDescent="0.2">
      <c r="A211" s="165">
        <v>196</v>
      </c>
      <c r="B211" s="161" t="s">
        <v>198</v>
      </c>
      <c r="C211" s="164" t="s">
        <v>394</v>
      </c>
    </row>
    <row r="212" spans="1:3" x14ac:dyDescent="0.2">
      <c r="A212" s="165">
        <v>197</v>
      </c>
      <c r="B212" s="161" t="s">
        <v>198</v>
      </c>
      <c r="C212" s="164" t="s">
        <v>394</v>
      </c>
    </row>
    <row r="213" spans="1:3" x14ac:dyDescent="0.2">
      <c r="A213" s="165">
        <v>198</v>
      </c>
      <c r="B213" s="161" t="s">
        <v>198</v>
      </c>
      <c r="C213" s="164" t="s">
        <v>394</v>
      </c>
    </row>
    <row r="214" spans="1:3" x14ac:dyDescent="0.2">
      <c r="A214" s="165">
        <v>199</v>
      </c>
      <c r="B214" s="161" t="s">
        <v>198</v>
      </c>
      <c r="C214" s="164" t="s">
        <v>394</v>
      </c>
    </row>
    <row r="215" spans="1:3" x14ac:dyDescent="0.2">
      <c r="A215" s="165">
        <v>201</v>
      </c>
      <c r="B215" s="161" t="s">
        <v>198</v>
      </c>
      <c r="C215" s="164" t="s">
        <v>394</v>
      </c>
    </row>
    <row r="216" spans="1:3" x14ac:dyDescent="0.2">
      <c r="A216" s="165">
        <v>202</v>
      </c>
      <c r="B216" s="161" t="s">
        <v>198</v>
      </c>
      <c r="C216" s="164" t="s">
        <v>394</v>
      </c>
    </row>
    <row r="217" spans="1:3" x14ac:dyDescent="0.2">
      <c r="A217" s="165">
        <v>203</v>
      </c>
      <c r="B217" s="161" t="s">
        <v>198</v>
      </c>
      <c r="C217" s="164" t="s">
        <v>394</v>
      </c>
    </row>
    <row r="218" spans="1:3" x14ac:dyDescent="0.2">
      <c r="A218" s="165">
        <v>204</v>
      </c>
      <c r="B218" s="161" t="s">
        <v>198</v>
      </c>
      <c r="C218" s="164" t="s">
        <v>394</v>
      </c>
    </row>
    <row r="219" spans="1:3" x14ac:dyDescent="0.2">
      <c r="A219" s="165">
        <v>205</v>
      </c>
      <c r="B219" s="161" t="s">
        <v>198</v>
      </c>
      <c r="C219" s="164" t="s">
        <v>394</v>
      </c>
    </row>
    <row r="220" spans="1:3" x14ac:dyDescent="0.2">
      <c r="A220" s="165">
        <v>206</v>
      </c>
      <c r="B220" s="161" t="s">
        <v>198</v>
      </c>
      <c r="C220" s="164" t="s">
        <v>394</v>
      </c>
    </row>
    <row r="221" spans="1:3" x14ac:dyDescent="0.2">
      <c r="A221" s="165">
        <v>207</v>
      </c>
      <c r="B221" s="161" t="s">
        <v>198</v>
      </c>
      <c r="C221" s="164" t="s">
        <v>394</v>
      </c>
    </row>
    <row r="222" spans="1:3" x14ac:dyDescent="0.2">
      <c r="A222" s="165">
        <v>208</v>
      </c>
      <c r="B222" s="161" t="s">
        <v>198</v>
      </c>
      <c r="C222" s="164" t="s">
        <v>394</v>
      </c>
    </row>
    <row r="223" spans="1:3" x14ac:dyDescent="0.2">
      <c r="A223" s="165">
        <v>209</v>
      </c>
      <c r="B223" s="161" t="s">
        <v>198</v>
      </c>
      <c r="C223" s="164" t="s">
        <v>393</v>
      </c>
    </row>
    <row r="224" spans="1:3" x14ac:dyDescent="0.2">
      <c r="A224" s="165">
        <v>210</v>
      </c>
      <c r="B224" s="161" t="s">
        <v>198</v>
      </c>
      <c r="C224" s="164" t="s">
        <v>393</v>
      </c>
    </row>
    <row r="225" spans="1:3" x14ac:dyDescent="0.2">
      <c r="A225" s="165">
        <v>211</v>
      </c>
      <c r="B225" s="161" t="s">
        <v>198</v>
      </c>
      <c r="C225" s="164" t="s">
        <v>393</v>
      </c>
    </row>
    <row r="226" spans="1:3" x14ac:dyDescent="0.2">
      <c r="A226" s="165">
        <v>212</v>
      </c>
      <c r="B226" s="161" t="s">
        <v>198</v>
      </c>
      <c r="C226" s="164" t="s">
        <v>393</v>
      </c>
    </row>
    <row r="227" spans="1:3" x14ac:dyDescent="0.2">
      <c r="A227" s="165">
        <v>213</v>
      </c>
      <c r="B227" s="161" t="s">
        <v>198</v>
      </c>
      <c r="C227" s="164" t="s">
        <v>393</v>
      </c>
    </row>
    <row r="228" spans="1:3" x14ac:dyDescent="0.2">
      <c r="A228" s="165">
        <v>214</v>
      </c>
      <c r="B228" s="161" t="s">
        <v>198</v>
      </c>
      <c r="C228" s="164" t="s">
        <v>393</v>
      </c>
    </row>
    <row r="229" spans="1:3" x14ac:dyDescent="0.2">
      <c r="A229" s="165">
        <v>215</v>
      </c>
      <c r="B229" s="161" t="s">
        <v>198</v>
      </c>
      <c r="C229" s="164" t="s">
        <v>393</v>
      </c>
    </row>
    <row r="230" spans="1:3" x14ac:dyDescent="0.2">
      <c r="A230" s="165">
        <v>216</v>
      </c>
      <c r="B230" s="161" t="s">
        <v>198</v>
      </c>
      <c r="C230" s="164" t="s">
        <v>393</v>
      </c>
    </row>
    <row r="231" spans="1:3" x14ac:dyDescent="0.2">
      <c r="A231" s="165">
        <v>217</v>
      </c>
      <c r="B231" s="161" t="s">
        <v>198</v>
      </c>
      <c r="C231" s="164" t="s">
        <v>393</v>
      </c>
    </row>
    <row r="232" spans="1:3" x14ac:dyDescent="0.2">
      <c r="A232" s="165">
        <v>218</v>
      </c>
      <c r="B232" s="161" t="s">
        <v>198</v>
      </c>
      <c r="C232" s="164" t="s">
        <v>393</v>
      </c>
    </row>
    <row r="233" spans="1:3" x14ac:dyDescent="0.2">
      <c r="A233" s="165">
        <v>219</v>
      </c>
      <c r="B233" s="161" t="s">
        <v>198</v>
      </c>
      <c r="C233" s="164" t="s">
        <v>393</v>
      </c>
    </row>
    <row r="234" spans="1:3" x14ac:dyDescent="0.2">
      <c r="A234" s="165">
        <v>220</v>
      </c>
      <c r="B234" s="161" t="s">
        <v>198</v>
      </c>
      <c r="C234" s="164" t="s">
        <v>393</v>
      </c>
    </row>
    <row r="235" spans="1:3" x14ac:dyDescent="0.2">
      <c r="A235" s="165">
        <v>221</v>
      </c>
      <c r="B235" s="161" t="s">
        <v>198</v>
      </c>
      <c r="C235" s="164" t="s">
        <v>393</v>
      </c>
    </row>
    <row r="236" spans="1:3" x14ac:dyDescent="0.2">
      <c r="A236" s="165">
        <v>222</v>
      </c>
      <c r="B236" s="161" t="s">
        <v>198</v>
      </c>
      <c r="C236" s="164" t="s">
        <v>393</v>
      </c>
    </row>
    <row r="237" spans="1:3" x14ac:dyDescent="0.2">
      <c r="A237" s="165">
        <v>223</v>
      </c>
      <c r="B237" s="161" t="s">
        <v>198</v>
      </c>
      <c r="C237" s="164" t="s">
        <v>393</v>
      </c>
    </row>
    <row r="238" spans="1:3" x14ac:dyDescent="0.2">
      <c r="A238" s="165">
        <v>224</v>
      </c>
      <c r="B238" s="161" t="s">
        <v>198</v>
      </c>
      <c r="C238" s="164" t="s">
        <v>393</v>
      </c>
    </row>
    <row r="239" spans="1:3" x14ac:dyDescent="0.2">
      <c r="A239" s="165">
        <v>225</v>
      </c>
      <c r="B239" s="161" t="s">
        <v>198</v>
      </c>
      <c r="C239" s="164" t="s">
        <v>393</v>
      </c>
    </row>
    <row r="240" spans="1:3" x14ac:dyDescent="0.2">
      <c r="A240" s="165">
        <v>226</v>
      </c>
      <c r="B240" s="161" t="s">
        <v>198</v>
      </c>
      <c r="C240" s="164" t="s">
        <v>393</v>
      </c>
    </row>
    <row r="241" spans="1:3" x14ac:dyDescent="0.2">
      <c r="A241" s="165">
        <v>227</v>
      </c>
      <c r="B241" s="161" t="s">
        <v>198</v>
      </c>
      <c r="C241" s="164" t="s">
        <v>393</v>
      </c>
    </row>
    <row r="242" spans="1:3" x14ac:dyDescent="0.2">
      <c r="A242" s="165">
        <v>228</v>
      </c>
      <c r="B242" s="161" t="s">
        <v>208</v>
      </c>
      <c r="C242" s="164" t="s">
        <v>394</v>
      </c>
    </row>
    <row r="243" spans="1:3" x14ac:dyDescent="0.2">
      <c r="A243" s="165">
        <v>229</v>
      </c>
      <c r="B243" s="161" t="s">
        <v>208</v>
      </c>
      <c r="C243" s="164" t="s">
        <v>394</v>
      </c>
    </row>
    <row r="244" spans="1:3" x14ac:dyDescent="0.2">
      <c r="A244" s="165">
        <v>230</v>
      </c>
      <c r="B244" s="161" t="s">
        <v>198</v>
      </c>
      <c r="C244" s="164" t="s">
        <v>394</v>
      </c>
    </row>
    <row r="245" spans="1:3" x14ac:dyDescent="0.2">
      <c r="A245" s="165">
        <v>231</v>
      </c>
      <c r="B245" s="161" t="s">
        <v>186</v>
      </c>
      <c r="C245" s="164" t="s">
        <v>393</v>
      </c>
    </row>
    <row r="246" spans="1:3" x14ac:dyDescent="0.2">
      <c r="A246" s="165">
        <v>233</v>
      </c>
      <c r="B246" s="161" t="s">
        <v>186</v>
      </c>
      <c r="C246" s="164" t="s">
        <v>393</v>
      </c>
    </row>
    <row r="247" spans="1:3" x14ac:dyDescent="0.2">
      <c r="A247" s="165">
        <v>234</v>
      </c>
      <c r="B247" s="161" t="s">
        <v>186</v>
      </c>
      <c r="C247" s="164" t="s">
        <v>393</v>
      </c>
    </row>
    <row r="248" spans="1:3" x14ac:dyDescent="0.2">
      <c r="A248" s="165">
        <v>235</v>
      </c>
      <c r="B248" s="161" t="s">
        <v>186</v>
      </c>
      <c r="C248" s="164" t="s">
        <v>393</v>
      </c>
    </row>
    <row r="249" spans="1:3" x14ac:dyDescent="0.2">
      <c r="A249" s="165">
        <v>236</v>
      </c>
      <c r="B249" s="161" t="s">
        <v>186</v>
      </c>
      <c r="C249" s="164" t="s">
        <v>393</v>
      </c>
    </row>
    <row r="250" spans="1:3" x14ac:dyDescent="0.2">
      <c r="A250" s="165">
        <v>237</v>
      </c>
      <c r="B250" s="161" t="s">
        <v>186</v>
      </c>
      <c r="C250" s="164" t="s">
        <v>393</v>
      </c>
    </row>
    <row r="251" spans="1:3" x14ac:dyDescent="0.2">
      <c r="A251" s="165">
        <v>238</v>
      </c>
      <c r="B251" s="161" t="s">
        <v>198</v>
      </c>
      <c r="C251" s="164" t="s">
        <v>393</v>
      </c>
    </row>
    <row r="252" spans="1:3" x14ac:dyDescent="0.2">
      <c r="A252" s="165">
        <v>241</v>
      </c>
      <c r="B252" s="161" t="s">
        <v>209</v>
      </c>
      <c r="C252" s="164" t="s">
        <v>393</v>
      </c>
    </row>
    <row r="253" spans="1:3" x14ac:dyDescent="0.2">
      <c r="A253" s="165">
        <v>242</v>
      </c>
      <c r="B253" s="161" t="s">
        <v>210</v>
      </c>
      <c r="C253" s="164" t="s">
        <v>393</v>
      </c>
    </row>
    <row r="254" spans="1:3" x14ac:dyDescent="0.2">
      <c r="A254" s="165">
        <v>243</v>
      </c>
      <c r="B254" s="161" t="s">
        <v>174</v>
      </c>
      <c r="C254" s="164" t="s">
        <v>393</v>
      </c>
    </row>
    <row r="255" spans="1:3" x14ac:dyDescent="0.2">
      <c r="A255" s="165">
        <v>244</v>
      </c>
      <c r="B255" s="161" t="s">
        <v>198</v>
      </c>
      <c r="C255" s="164" t="s">
        <v>393</v>
      </c>
    </row>
    <row r="256" spans="1:3" x14ac:dyDescent="0.2">
      <c r="A256" s="165">
        <v>245</v>
      </c>
      <c r="B256" s="161" t="s">
        <v>210</v>
      </c>
      <c r="C256" s="164" t="s">
        <v>393</v>
      </c>
    </row>
    <row r="257" spans="1:3" x14ac:dyDescent="0.2">
      <c r="A257" s="165">
        <v>246</v>
      </c>
      <c r="B257" s="161" t="s">
        <v>211</v>
      </c>
      <c r="C257" s="164" t="s">
        <v>393</v>
      </c>
    </row>
    <row r="258" spans="1:3" x14ac:dyDescent="0.2">
      <c r="A258" s="165">
        <v>247</v>
      </c>
      <c r="B258" s="161" t="s">
        <v>210</v>
      </c>
      <c r="C258" s="164" t="s">
        <v>393</v>
      </c>
    </row>
    <row r="259" spans="1:3" x14ac:dyDescent="0.2">
      <c r="A259" s="165">
        <v>248</v>
      </c>
      <c r="B259" s="161" t="s">
        <v>198</v>
      </c>
      <c r="C259" s="164" t="s">
        <v>393</v>
      </c>
    </row>
    <row r="260" spans="1:3" x14ac:dyDescent="0.2">
      <c r="A260" s="165">
        <v>249</v>
      </c>
      <c r="B260" s="161" t="s">
        <v>210</v>
      </c>
      <c r="C260" s="164" t="s">
        <v>393</v>
      </c>
    </row>
    <row r="261" spans="1:3" x14ac:dyDescent="0.2">
      <c r="A261" s="165">
        <v>250</v>
      </c>
      <c r="B261" s="161" t="s">
        <v>212</v>
      </c>
      <c r="C261" s="164" t="s">
        <v>394</v>
      </c>
    </row>
    <row r="262" spans="1:3" x14ac:dyDescent="0.2">
      <c r="A262" s="165">
        <v>251</v>
      </c>
      <c r="B262" s="161" t="s">
        <v>212</v>
      </c>
      <c r="C262" s="164" t="s">
        <v>394</v>
      </c>
    </row>
    <row r="263" spans="1:3" x14ac:dyDescent="0.2">
      <c r="A263" s="165">
        <v>252</v>
      </c>
      <c r="B263" s="161" t="s">
        <v>212</v>
      </c>
      <c r="C263" s="164" t="s">
        <v>394</v>
      </c>
    </row>
    <row r="264" spans="1:3" x14ac:dyDescent="0.2">
      <c r="A264" s="165">
        <v>253</v>
      </c>
      <c r="B264" s="161" t="s">
        <v>212</v>
      </c>
      <c r="C264" s="164" t="s">
        <v>394</v>
      </c>
    </row>
    <row r="265" spans="1:3" x14ac:dyDescent="0.2">
      <c r="A265" s="165">
        <v>254</v>
      </c>
      <c r="B265" s="161" t="s">
        <v>213</v>
      </c>
      <c r="C265" s="164" t="s">
        <v>393</v>
      </c>
    </row>
    <row r="266" spans="1:3" x14ac:dyDescent="0.2">
      <c r="A266" s="165">
        <v>255</v>
      </c>
      <c r="B266" s="161" t="s">
        <v>214</v>
      </c>
      <c r="C266" s="164" t="s">
        <v>393</v>
      </c>
    </row>
    <row r="267" spans="1:3" x14ac:dyDescent="0.2">
      <c r="A267" s="165">
        <v>257</v>
      </c>
      <c r="B267" s="161" t="s">
        <v>215</v>
      </c>
      <c r="C267" s="164" t="s">
        <v>393</v>
      </c>
    </row>
    <row r="268" spans="1:3" x14ac:dyDescent="0.2">
      <c r="A268" s="165">
        <v>258</v>
      </c>
      <c r="B268" s="161" t="s">
        <v>216</v>
      </c>
      <c r="C268" s="164" t="s">
        <v>393</v>
      </c>
    </row>
    <row r="269" spans="1:3" x14ac:dyDescent="0.2">
      <c r="A269" s="165">
        <v>259</v>
      </c>
      <c r="B269" s="161" t="s">
        <v>217</v>
      </c>
      <c r="C269" s="164" t="s">
        <v>393</v>
      </c>
    </row>
    <row r="270" spans="1:3" x14ac:dyDescent="0.2">
      <c r="A270" s="165">
        <v>260</v>
      </c>
      <c r="B270" s="161" t="s">
        <v>216</v>
      </c>
      <c r="C270" s="164" t="s">
        <v>394</v>
      </c>
    </row>
    <row r="271" spans="1:3" x14ac:dyDescent="0.2">
      <c r="A271" s="165">
        <v>261</v>
      </c>
      <c r="B271" s="161" t="s">
        <v>216</v>
      </c>
      <c r="C271" s="164" t="s">
        <v>393</v>
      </c>
    </row>
    <row r="272" spans="1:3" x14ac:dyDescent="0.2">
      <c r="A272" s="165">
        <v>262</v>
      </c>
      <c r="B272" s="161" t="s">
        <v>216</v>
      </c>
      <c r="C272" s="164" t="s">
        <v>393</v>
      </c>
    </row>
    <row r="273" spans="1:3" x14ac:dyDescent="0.2">
      <c r="A273" s="165">
        <v>263</v>
      </c>
      <c r="B273" s="161" t="s">
        <v>216</v>
      </c>
      <c r="C273" s="164" t="s">
        <v>393</v>
      </c>
    </row>
    <row r="274" spans="1:3" x14ac:dyDescent="0.2">
      <c r="A274" s="165">
        <v>264</v>
      </c>
      <c r="B274" s="161" t="s">
        <v>216</v>
      </c>
      <c r="C274" s="164" t="s">
        <v>393</v>
      </c>
    </row>
    <row r="275" spans="1:3" x14ac:dyDescent="0.2">
      <c r="A275" s="165">
        <v>265</v>
      </c>
      <c r="B275" s="161" t="s">
        <v>218</v>
      </c>
      <c r="C275" s="164" t="s">
        <v>394</v>
      </c>
    </row>
    <row r="276" spans="1:3" x14ac:dyDescent="0.2">
      <c r="A276" s="165">
        <v>266</v>
      </c>
      <c r="B276" s="161" t="s">
        <v>218</v>
      </c>
      <c r="C276" s="164" t="s">
        <v>394</v>
      </c>
    </row>
    <row r="277" spans="1:3" x14ac:dyDescent="0.2">
      <c r="A277" s="165">
        <v>267</v>
      </c>
      <c r="B277" s="161" t="s">
        <v>218</v>
      </c>
      <c r="C277" s="164" t="s">
        <v>394</v>
      </c>
    </row>
    <row r="278" spans="1:3" x14ac:dyDescent="0.2">
      <c r="A278" s="165">
        <v>268</v>
      </c>
      <c r="B278" s="161" t="s">
        <v>218</v>
      </c>
      <c r="C278" s="164" t="s">
        <v>394</v>
      </c>
    </row>
    <row r="279" spans="1:3" x14ac:dyDescent="0.2">
      <c r="A279" s="165">
        <v>269</v>
      </c>
      <c r="B279" s="161" t="s">
        <v>218</v>
      </c>
      <c r="C279" s="164" t="s">
        <v>394</v>
      </c>
    </row>
    <row r="280" spans="1:3" x14ac:dyDescent="0.2">
      <c r="A280" s="165">
        <v>270</v>
      </c>
      <c r="B280" s="161" t="s">
        <v>218</v>
      </c>
      <c r="C280" s="164" t="s">
        <v>394</v>
      </c>
    </row>
    <row r="281" spans="1:3" x14ac:dyDescent="0.2">
      <c r="A281" s="165">
        <v>271</v>
      </c>
      <c r="B281" s="161" t="s">
        <v>218</v>
      </c>
      <c r="C281" s="164" t="s">
        <v>394</v>
      </c>
    </row>
    <row r="282" spans="1:3" x14ac:dyDescent="0.2">
      <c r="A282" s="165">
        <v>272</v>
      </c>
      <c r="B282" s="161" t="s">
        <v>218</v>
      </c>
      <c r="C282" s="164" t="s">
        <v>394</v>
      </c>
    </row>
    <row r="283" spans="1:3" x14ac:dyDescent="0.2">
      <c r="A283" s="165">
        <v>273</v>
      </c>
      <c r="B283" s="161" t="s">
        <v>218</v>
      </c>
      <c r="C283" s="164" t="s">
        <v>394</v>
      </c>
    </row>
    <row r="284" spans="1:3" x14ac:dyDescent="0.2">
      <c r="A284" s="165">
        <v>274</v>
      </c>
      <c r="B284" s="161" t="s">
        <v>218</v>
      </c>
      <c r="C284" s="164" t="s">
        <v>394</v>
      </c>
    </row>
    <row r="285" spans="1:3" x14ac:dyDescent="0.2">
      <c r="A285" s="165">
        <v>276</v>
      </c>
      <c r="B285" s="161" t="s">
        <v>218</v>
      </c>
      <c r="C285" s="164" t="s">
        <v>394</v>
      </c>
    </row>
    <row r="286" spans="1:3" x14ac:dyDescent="0.2">
      <c r="A286" s="165">
        <v>277</v>
      </c>
      <c r="B286" s="161" t="s">
        <v>219</v>
      </c>
      <c r="C286" s="164" t="s">
        <v>394</v>
      </c>
    </row>
    <row r="287" spans="1:3" x14ac:dyDescent="0.2">
      <c r="A287" s="165">
        <v>278</v>
      </c>
      <c r="B287" s="161" t="s">
        <v>220</v>
      </c>
      <c r="C287" s="164" t="s">
        <v>394</v>
      </c>
    </row>
    <row r="288" spans="1:3" x14ac:dyDescent="0.2">
      <c r="A288" s="165">
        <v>279</v>
      </c>
      <c r="B288" s="161" t="s">
        <v>221</v>
      </c>
      <c r="C288" s="164" t="s">
        <v>394</v>
      </c>
    </row>
    <row r="289" spans="1:3" x14ac:dyDescent="0.2">
      <c r="A289" s="165">
        <v>280</v>
      </c>
      <c r="B289" s="161" t="s">
        <v>222</v>
      </c>
      <c r="C289" s="164" t="s">
        <v>394</v>
      </c>
    </row>
    <row r="290" spans="1:3" x14ac:dyDescent="0.2">
      <c r="A290" s="165">
        <v>281</v>
      </c>
      <c r="B290" s="161" t="s">
        <v>223</v>
      </c>
      <c r="C290" s="164" t="s">
        <v>393</v>
      </c>
    </row>
    <row r="291" spans="1:3" x14ac:dyDescent="0.2">
      <c r="A291" s="165">
        <v>283</v>
      </c>
      <c r="B291" s="161" t="s">
        <v>224</v>
      </c>
      <c r="C291" s="164" t="s">
        <v>393</v>
      </c>
    </row>
    <row r="292" spans="1:3" x14ac:dyDescent="0.2">
      <c r="A292" s="165">
        <v>284</v>
      </c>
      <c r="B292" s="161" t="s">
        <v>166</v>
      </c>
      <c r="C292" s="164" t="s">
        <v>394</v>
      </c>
    </row>
    <row r="293" spans="1:3" x14ac:dyDescent="0.2">
      <c r="A293" s="165">
        <v>285</v>
      </c>
      <c r="B293" s="161" t="s">
        <v>166</v>
      </c>
      <c r="C293" s="164" t="s">
        <v>394</v>
      </c>
    </row>
    <row r="294" spans="1:3" x14ac:dyDescent="0.2">
      <c r="A294" s="165">
        <v>286</v>
      </c>
      <c r="B294" s="161" t="s">
        <v>225</v>
      </c>
      <c r="C294" s="164" t="s">
        <v>394</v>
      </c>
    </row>
    <row r="295" spans="1:3" x14ac:dyDescent="0.2">
      <c r="A295" s="165">
        <v>287</v>
      </c>
      <c r="B295" s="161" t="s">
        <v>226</v>
      </c>
      <c r="C295" s="164" t="s">
        <v>394</v>
      </c>
    </row>
    <row r="296" spans="1:3" x14ac:dyDescent="0.2">
      <c r="A296" s="165">
        <v>288</v>
      </c>
      <c r="B296" s="161" t="s">
        <v>227</v>
      </c>
      <c r="C296" s="164" t="s">
        <v>394</v>
      </c>
    </row>
    <row r="297" spans="1:3" x14ac:dyDescent="0.2">
      <c r="A297" s="165">
        <v>289</v>
      </c>
      <c r="B297" s="161" t="s">
        <v>227</v>
      </c>
      <c r="C297" s="164" t="s">
        <v>394</v>
      </c>
    </row>
    <row r="298" spans="1:3" x14ac:dyDescent="0.2">
      <c r="A298" s="165">
        <v>290</v>
      </c>
      <c r="B298" s="161" t="s">
        <v>227</v>
      </c>
      <c r="C298" s="164" t="s">
        <v>394</v>
      </c>
    </row>
    <row r="299" spans="1:3" x14ac:dyDescent="0.2">
      <c r="A299" s="165">
        <v>291</v>
      </c>
      <c r="B299" s="161" t="s">
        <v>227</v>
      </c>
      <c r="C299" s="164" t="s">
        <v>394</v>
      </c>
    </row>
    <row r="300" spans="1:3" x14ac:dyDescent="0.2">
      <c r="A300" s="165">
        <v>292</v>
      </c>
      <c r="B300" s="161" t="s">
        <v>227</v>
      </c>
      <c r="C300" s="164" t="s">
        <v>394</v>
      </c>
    </row>
    <row r="301" spans="1:3" x14ac:dyDescent="0.2">
      <c r="A301" s="165">
        <v>297</v>
      </c>
      <c r="B301" s="161" t="s">
        <v>227</v>
      </c>
      <c r="C301" s="164" t="s">
        <v>394</v>
      </c>
    </row>
    <row r="302" spans="1:3" x14ac:dyDescent="0.2">
      <c r="A302" s="165">
        <v>298</v>
      </c>
      <c r="B302" s="161" t="s">
        <v>227</v>
      </c>
      <c r="C302" s="164" t="s">
        <v>394</v>
      </c>
    </row>
    <row r="303" spans="1:3" x14ac:dyDescent="0.2">
      <c r="A303" s="165">
        <v>299</v>
      </c>
      <c r="B303" s="161" t="s">
        <v>227</v>
      </c>
      <c r="C303" s="164" t="s">
        <v>394</v>
      </c>
    </row>
    <row r="304" spans="1:3" x14ac:dyDescent="0.2">
      <c r="A304" s="165">
        <v>300</v>
      </c>
      <c r="B304" s="161" t="s">
        <v>228</v>
      </c>
      <c r="C304" s="164" t="s">
        <v>393</v>
      </c>
    </row>
    <row r="305" spans="1:3" x14ac:dyDescent="0.2">
      <c r="A305" s="165">
        <v>301</v>
      </c>
      <c r="B305" s="161" t="s">
        <v>229</v>
      </c>
      <c r="C305" s="164" t="s">
        <v>393</v>
      </c>
    </row>
    <row r="306" spans="1:3" x14ac:dyDescent="0.2">
      <c r="A306" s="165">
        <v>302</v>
      </c>
      <c r="B306" s="161" t="s">
        <v>230</v>
      </c>
      <c r="C306" s="164" t="s">
        <v>393</v>
      </c>
    </row>
    <row r="307" spans="1:3" x14ac:dyDescent="0.2">
      <c r="A307" s="165">
        <v>303</v>
      </c>
      <c r="B307" s="161" t="s">
        <v>227</v>
      </c>
      <c r="C307" s="164" t="s">
        <v>394</v>
      </c>
    </row>
    <row r="308" spans="1:3" x14ac:dyDescent="0.2">
      <c r="A308" s="165">
        <v>304</v>
      </c>
      <c r="B308" s="161" t="s">
        <v>227</v>
      </c>
      <c r="C308" s="164" t="s">
        <v>394</v>
      </c>
    </row>
    <row r="309" spans="1:3" x14ac:dyDescent="0.2">
      <c r="A309" s="165">
        <v>305</v>
      </c>
      <c r="B309" s="161" t="s">
        <v>231</v>
      </c>
      <c r="C309" s="164" t="s">
        <v>393</v>
      </c>
    </row>
    <row r="310" spans="1:3" x14ac:dyDescent="0.2">
      <c r="A310" s="165">
        <v>306</v>
      </c>
      <c r="B310" s="161" t="s">
        <v>231</v>
      </c>
      <c r="C310" s="164" t="s">
        <v>393</v>
      </c>
    </row>
    <row r="311" spans="1:3" x14ac:dyDescent="0.2">
      <c r="A311" s="165">
        <v>307</v>
      </c>
      <c r="B311" s="161" t="s">
        <v>231</v>
      </c>
      <c r="C311" s="164" t="s">
        <v>393</v>
      </c>
    </row>
    <row r="312" spans="1:3" x14ac:dyDescent="0.2">
      <c r="A312" s="165">
        <v>308</v>
      </c>
      <c r="B312" s="161" t="s">
        <v>231</v>
      </c>
      <c r="C312" s="164" t="s">
        <v>393</v>
      </c>
    </row>
    <row r="313" spans="1:3" x14ac:dyDescent="0.2">
      <c r="A313" s="165">
        <v>309</v>
      </c>
      <c r="B313" s="161" t="s">
        <v>232</v>
      </c>
      <c r="C313" s="164" t="s">
        <v>393</v>
      </c>
    </row>
    <row r="314" spans="1:3" x14ac:dyDescent="0.2">
      <c r="A314" s="165">
        <v>310</v>
      </c>
      <c r="B314" s="161" t="s">
        <v>233</v>
      </c>
      <c r="C314" s="164" t="s">
        <v>393</v>
      </c>
    </row>
    <row r="315" spans="1:3" x14ac:dyDescent="0.2">
      <c r="A315" s="165">
        <v>312</v>
      </c>
      <c r="B315" s="161" t="s">
        <v>234</v>
      </c>
      <c r="C315" s="164" t="s">
        <v>393</v>
      </c>
    </row>
    <row r="316" spans="1:3" x14ac:dyDescent="0.2">
      <c r="A316" s="165">
        <v>313</v>
      </c>
      <c r="B316" s="161" t="s">
        <v>235</v>
      </c>
      <c r="C316" s="164" t="s">
        <v>394</v>
      </c>
    </row>
    <row r="317" spans="1:3" x14ac:dyDescent="0.2">
      <c r="A317" s="165">
        <v>314</v>
      </c>
      <c r="B317" s="161" t="s">
        <v>236</v>
      </c>
      <c r="C317" s="164" t="s">
        <v>394</v>
      </c>
    </row>
    <row r="318" spans="1:3" x14ac:dyDescent="0.2">
      <c r="A318" s="165">
        <v>315</v>
      </c>
      <c r="B318" s="161" t="s">
        <v>237</v>
      </c>
      <c r="C318" s="164" t="s">
        <v>394</v>
      </c>
    </row>
    <row r="319" spans="1:3" x14ac:dyDescent="0.2">
      <c r="A319" s="165">
        <v>316</v>
      </c>
      <c r="B319" s="161" t="s">
        <v>238</v>
      </c>
      <c r="C319" s="164" t="s">
        <v>393</v>
      </c>
    </row>
    <row r="320" spans="1:3" x14ac:dyDescent="0.2">
      <c r="A320" s="165">
        <v>317</v>
      </c>
      <c r="B320" s="161" t="s">
        <v>238</v>
      </c>
      <c r="C320" s="164" t="s">
        <v>393</v>
      </c>
    </row>
    <row r="321" spans="1:3" x14ac:dyDescent="0.2">
      <c r="A321" s="165">
        <v>318</v>
      </c>
      <c r="B321" s="161" t="s">
        <v>238</v>
      </c>
      <c r="C321" s="164" t="s">
        <v>393</v>
      </c>
    </row>
    <row r="322" spans="1:3" x14ac:dyDescent="0.2">
      <c r="A322" s="165">
        <v>319</v>
      </c>
      <c r="B322" s="161" t="s">
        <v>239</v>
      </c>
      <c r="C322" s="164" t="s">
        <v>393</v>
      </c>
    </row>
    <row r="323" spans="1:3" x14ac:dyDescent="0.2">
      <c r="A323" s="165">
        <v>320</v>
      </c>
      <c r="B323" s="161" t="s">
        <v>238</v>
      </c>
      <c r="C323" s="164" t="s">
        <v>393</v>
      </c>
    </row>
    <row r="324" spans="1:3" x14ac:dyDescent="0.2">
      <c r="A324" s="165">
        <v>321</v>
      </c>
      <c r="B324" s="161" t="s">
        <v>238</v>
      </c>
      <c r="C324" s="164" t="s">
        <v>393</v>
      </c>
    </row>
    <row r="325" spans="1:3" x14ac:dyDescent="0.2">
      <c r="A325" s="165">
        <v>322</v>
      </c>
      <c r="B325" s="161" t="s">
        <v>238</v>
      </c>
      <c r="C325" s="164" t="s">
        <v>393</v>
      </c>
    </row>
    <row r="326" spans="1:3" x14ac:dyDescent="0.2">
      <c r="A326" s="165">
        <v>323</v>
      </c>
      <c r="B326" s="161" t="s">
        <v>238</v>
      </c>
      <c r="C326" s="164" t="s">
        <v>393</v>
      </c>
    </row>
    <row r="327" spans="1:3" x14ac:dyDescent="0.2">
      <c r="A327" s="165">
        <v>324</v>
      </c>
      <c r="B327" s="161" t="s">
        <v>240</v>
      </c>
      <c r="C327" s="164" t="s">
        <v>393</v>
      </c>
    </row>
    <row r="328" spans="1:3" x14ac:dyDescent="0.2">
      <c r="A328" s="165">
        <v>325</v>
      </c>
      <c r="B328" s="161" t="s">
        <v>241</v>
      </c>
      <c r="C328" s="164" t="s">
        <v>393</v>
      </c>
    </row>
    <row r="329" spans="1:3" x14ac:dyDescent="0.2">
      <c r="A329" s="165">
        <v>326</v>
      </c>
      <c r="B329" s="161" t="s">
        <v>241</v>
      </c>
      <c r="C329" s="164" t="s">
        <v>393</v>
      </c>
    </row>
    <row r="330" spans="1:3" x14ac:dyDescent="0.2">
      <c r="A330" s="165">
        <v>327</v>
      </c>
      <c r="B330" s="161" t="s">
        <v>241</v>
      </c>
      <c r="C330" s="164" t="s">
        <v>393</v>
      </c>
    </row>
    <row r="331" spans="1:3" x14ac:dyDescent="0.2">
      <c r="A331" s="165">
        <v>328</v>
      </c>
      <c r="B331" s="161" t="s">
        <v>241</v>
      </c>
      <c r="C331" s="164" t="s">
        <v>393</v>
      </c>
    </row>
    <row r="332" spans="1:3" x14ac:dyDescent="0.2">
      <c r="A332" s="165">
        <v>329</v>
      </c>
      <c r="B332" s="161" t="s">
        <v>241</v>
      </c>
      <c r="C332" s="164" t="s">
        <v>393</v>
      </c>
    </row>
    <row r="333" spans="1:3" x14ac:dyDescent="0.2">
      <c r="A333" s="165">
        <v>330</v>
      </c>
      <c r="B333" s="161" t="s">
        <v>241</v>
      </c>
      <c r="C333" s="164" t="s">
        <v>393</v>
      </c>
    </row>
    <row r="334" spans="1:3" x14ac:dyDescent="0.2">
      <c r="A334" s="165">
        <v>331</v>
      </c>
      <c r="B334" s="161" t="s">
        <v>241</v>
      </c>
      <c r="C334" s="164" t="s">
        <v>393</v>
      </c>
    </row>
    <row r="335" spans="1:3" x14ac:dyDescent="0.2">
      <c r="A335" s="165">
        <v>332</v>
      </c>
      <c r="B335" s="161" t="s">
        <v>241</v>
      </c>
      <c r="C335" s="164" t="s">
        <v>394</v>
      </c>
    </row>
    <row r="336" spans="1:3" x14ac:dyDescent="0.2">
      <c r="A336" s="165">
        <v>334</v>
      </c>
      <c r="B336" s="161" t="s">
        <v>242</v>
      </c>
      <c r="C336" s="164" t="s">
        <v>393</v>
      </c>
    </row>
    <row r="337" spans="1:3" x14ac:dyDescent="0.2">
      <c r="A337" s="165">
        <v>335</v>
      </c>
      <c r="B337" s="161" t="s">
        <v>243</v>
      </c>
      <c r="C337" s="164" t="s">
        <v>393</v>
      </c>
    </row>
    <row r="338" spans="1:3" x14ac:dyDescent="0.2">
      <c r="A338" s="165">
        <v>336</v>
      </c>
      <c r="B338" s="161" t="s">
        <v>244</v>
      </c>
      <c r="C338" s="164" t="s">
        <v>394</v>
      </c>
    </row>
    <row r="339" spans="1:3" x14ac:dyDescent="0.2">
      <c r="A339" s="165">
        <v>337</v>
      </c>
      <c r="B339" s="161" t="s">
        <v>244</v>
      </c>
      <c r="C339" s="164" t="s">
        <v>394</v>
      </c>
    </row>
    <row r="340" spans="1:3" x14ac:dyDescent="0.2">
      <c r="A340" s="165">
        <v>338</v>
      </c>
      <c r="B340" s="161" t="s">
        <v>245</v>
      </c>
      <c r="C340" s="164" t="s">
        <v>393</v>
      </c>
    </row>
    <row r="341" spans="1:3" x14ac:dyDescent="0.2">
      <c r="A341" s="165">
        <v>339</v>
      </c>
      <c r="B341" s="161" t="s">
        <v>246</v>
      </c>
      <c r="C341" s="164" t="s">
        <v>394</v>
      </c>
    </row>
    <row r="342" spans="1:3" x14ac:dyDescent="0.2">
      <c r="A342" s="165">
        <v>340</v>
      </c>
      <c r="B342" s="161" t="s">
        <v>246</v>
      </c>
      <c r="C342" s="164" t="s">
        <v>394</v>
      </c>
    </row>
    <row r="343" spans="1:3" x14ac:dyDescent="0.2">
      <c r="A343" s="165">
        <v>341</v>
      </c>
      <c r="B343" s="161" t="s">
        <v>246</v>
      </c>
      <c r="C343" s="164" t="s">
        <v>394</v>
      </c>
    </row>
    <row r="344" spans="1:3" x14ac:dyDescent="0.2">
      <c r="A344" s="165">
        <v>342</v>
      </c>
      <c r="B344" s="161" t="s">
        <v>247</v>
      </c>
      <c r="C344" s="164" t="s">
        <v>393</v>
      </c>
    </row>
    <row r="345" spans="1:3" x14ac:dyDescent="0.2">
      <c r="A345" s="165">
        <v>343</v>
      </c>
      <c r="B345" s="161" t="s">
        <v>248</v>
      </c>
      <c r="C345" s="164" t="s">
        <v>393</v>
      </c>
    </row>
    <row r="346" spans="1:3" x14ac:dyDescent="0.2">
      <c r="A346" s="165">
        <v>344</v>
      </c>
      <c r="B346" s="161" t="s">
        <v>249</v>
      </c>
      <c r="C346" s="164" t="s">
        <v>393</v>
      </c>
    </row>
    <row r="347" spans="1:3" x14ac:dyDescent="0.2">
      <c r="A347" s="165">
        <v>344</v>
      </c>
      <c r="B347" s="161" t="s">
        <v>249</v>
      </c>
      <c r="C347" s="164" t="s">
        <v>394</v>
      </c>
    </row>
    <row r="348" spans="1:3" x14ac:dyDescent="0.2">
      <c r="A348" s="165">
        <v>345</v>
      </c>
      <c r="B348" s="161" t="s">
        <v>250</v>
      </c>
      <c r="C348" s="164" t="s">
        <v>393</v>
      </c>
    </row>
    <row r="349" spans="1:3" x14ac:dyDescent="0.2">
      <c r="A349" s="165">
        <v>346</v>
      </c>
      <c r="B349" s="161" t="s">
        <v>251</v>
      </c>
      <c r="C349" s="164" t="s">
        <v>394</v>
      </c>
    </row>
    <row r="350" spans="1:3" x14ac:dyDescent="0.2">
      <c r="A350" s="165">
        <v>347</v>
      </c>
      <c r="B350" s="161" t="s">
        <v>252</v>
      </c>
      <c r="C350" s="164" t="s">
        <v>394</v>
      </c>
    </row>
    <row r="351" spans="1:3" x14ac:dyDescent="0.2">
      <c r="A351" s="165">
        <v>348</v>
      </c>
      <c r="B351" s="161" t="s">
        <v>252</v>
      </c>
      <c r="C351" s="164" t="s">
        <v>394</v>
      </c>
    </row>
    <row r="352" spans="1:3" x14ac:dyDescent="0.2">
      <c r="A352" s="165">
        <v>349</v>
      </c>
      <c r="B352" s="161" t="s">
        <v>198</v>
      </c>
      <c r="C352" s="164" t="s">
        <v>393</v>
      </c>
    </row>
    <row r="353" spans="1:3" x14ac:dyDescent="0.2">
      <c r="A353" s="165">
        <v>350</v>
      </c>
      <c r="B353" s="161" t="s">
        <v>253</v>
      </c>
      <c r="C353" s="164" t="s">
        <v>394</v>
      </c>
    </row>
    <row r="354" spans="1:3" x14ac:dyDescent="0.2">
      <c r="A354" s="165">
        <v>351</v>
      </c>
      <c r="B354" s="161" t="s">
        <v>254</v>
      </c>
      <c r="C354" s="164" t="s">
        <v>393</v>
      </c>
    </row>
    <row r="355" spans="1:3" x14ac:dyDescent="0.2">
      <c r="A355" s="165">
        <v>352</v>
      </c>
      <c r="B355" s="161" t="s">
        <v>255</v>
      </c>
      <c r="C355" s="164" t="s">
        <v>393</v>
      </c>
    </row>
    <row r="356" spans="1:3" x14ac:dyDescent="0.2">
      <c r="A356" s="165">
        <v>353</v>
      </c>
      <c r="B356" s="161" t="s">
        <v>256</v>
      </c>
      <c r="C356" s="164" t="s">
        <v>393</v>
      </c>
    </row>
    <row r="357" spans="1:3" x14ac:dyDescent="0.2">
      <c r="A357" s="165">
        <v>354</v>
      </c>
      <c r="B357" s="161" t="s">
        <v>173</v>
      </c>
      <c r="C357" s="164" t="s">
        <v>394</v>
      </c>
    </row>
    <row r="358" spans="1:3" x14ac:dyDescent="0.2">
      <c r="A358" s="165">
        <v>355</v>
      </c>
      <c r="B358" s="161" t="s">
        <v>257</v>
      </c>
      <c r="C358" s="164" t="s">
        <v>393</v>
      </c>
    </row>
    <row r="359" spans="1:3" x14ac:dyDescent="0.2">
      <c r="A359" s="165">
        <v>357</v>
      </c>
      <c r="B359" s="161" t="s">
        <v>258</v>
      </c>
      <c r="C359" s="164" t="s">
        <v>394</v>
      </c>
    </row>
    <row r="360" spans="1:3" x14ac:dyDescent="0.2">
      <c r="A360" s="165">
        <v>358</v>
      </c>
      <c r="B360" s="161" t="s">
        <v>258</v>
      </c>
      <c r="C360" s="164" t="s">
        <v>394</v>
      </c>
    </row>
    <row r="361" spans="1:3" x14ac:dyDescent="0.2">
      <c r="A361" s="165">
        <v>359</v>
      </c>
      <c r="B361" s="161" t="s">
        <v>258</v>
      </c>
      <c r="C361" s="164" t="s">
        <v>394</v>
      </c>
    </row>
    <row r="362" spans="1:3" x14ac:dyDescent="0.2">
      <c r="A362" s="165">
        <v>360</v>
      </c>
      <c r="B362" s="161" t="s">
        <v>258</v>
      </c>
      <c r="C362" s="164" t="s">
        <v>394</v>
      </c>
    </row>
    <row r="363" spans="1:3" x14ac:dyDescent="0.2">
      <c r="A363" s="165">
        <v>361</v>
      </c>
      <c r="B363" s="161" t="s">
        <v>258</v>
      </c>
      <c r="C363" s="164" t="s">
        <v>394</v>
      </c>
    </row>
    <row r="364" spans="1:3" x14ac:dyDescent="0.2">
      <c r="A364" s="165">
        <v>362</v>
      </c>
      <c r="B364" s="161" t="s">
        <v>258</v>
      </c>
      <c r="C364" s="164" t="s">
        <v>394</v>
      </c>
    </row>
    <row r="365" spans="1:3" x14ac:dyDescent="0.2">
      <c r="A365" s="165">
        <v>363</v>
      </c>
      <c r="B365" s="161" t="s">
        <v>258</v>
      </c>
      <c r="C365" s="164" t="s">
        <v>394</v>
      </c>
    </row>
    <row r="366" spans="1:3" x14ac:dyDescent="0.2">
      <c r="A366" s="165">
        <v>364</v>
      </c>
      <c r="B366" s="161" t="s">
        <v>258</v>
      </c>
      <c r="C366" s="164" t="s">
        <v>394</v>
      </c>
    </row>
    <row r="367" spans="1:3" x14ac:dyDescent="0.2">
      <c r="A367" s="165">
        <v>365</v>
      </c>
      <c r="B367" s="161" t="s">
        <v>258</v>
      </c>
      <c r="C367" s="164" t="s">
        <v>394</v>
      </c>
    </row>
    <row r="368" spans="1:3" x14ac:dyDescent="0.2">
      <c r="A368" s="165">
        <v>366</v>
      </c>
      <c r="B368" s="161" t="s">
        <v>258</v>
      </c>
      <c r="C368" s="164" t="s">
        <v>394</v>
      </c>
    </row>
    <row r="369" spans="1:3" x14ac:dyDescent="0.2">
      <c r="A369" s="165">
        <v>367</v>
      </c>
      <c r="B369" s="161" t="s">
        <v>258</v>
      </c>
      <c r="C369" s="164" t="s">
        <v>394</v>
      </c>
    </row>
    <row r="370" spans="1:3" x14ac:dyDescent="0.2">
      <c r="A370" s="165">
        <v>368</v>
      </c>
      <c r="B370" s="161" t="s">
        <v>258</v>
      </c>
      <c r="C370" s="164" t="s">
        <v>394</v>
      </c>
    </row>
    <row r="371" spans="1:3" x14ac:dyDescent="0.2">
      <c r="A371" s="165">
        <v>369</v>
      </c>
      <c r="B371" s="161" t="s">
        <v>258</v>
      </c>
      <c r="C371" s="164" t="s">
        <v>394</v>
      </c>
    </row>
    <row r="372" spans="1:3" x14ac:dyDescent="0.2">
      <c r="A372" s="165">
        <v>370</v>
      </c>
      <c r="B372" s="161" t="s">
        <v>258</v>
      </c>
      <c r="C372" s="164" t="s">
        <v>394</v>
      </c>
    </row>
    <row r="373" spans="1:3" x14ac:dyDescent="0.2">
      <c r="A373" s="165">
        <v>371</v>
      </c>
      <c r="B373" s="161" t="s">
        <v>258</v>
      </c>
      <c r="C373" s="164" t="s">
        <v>394</v>
      </c>
    </row>
    <row r="374" spans="1:3" x14ac:dyDescent="0.2">
      <c r="A374" s="165">
        <v>372</v>
      </c>
      <c r="B374" s="161" t="s">
        <v>238</v>
      </c>
      <c r="C374" s="164" t="s">
        <v>393</v>
      </c>
    </row>
    <row r="375" spans="1:3" x14ac:dyDescent="0.2">
      <c r="A375" s="165">
        <v>373</v>
      </c>
      <c r="B375" s="161" t="s">
        <v>186</v>
      </c>
      <c r="C375" s="164" t="s">
        <v>393</v>
      </c>
    </row>
    <row r="376" spans="1:3" x14ac:dyDescent="0.2">
      <c r="A376" s="165">
        <v>374</v>
      </c>
      <c r="B376" s="161" t="s">
        <v>186</v>
      </c>
      <c r="C376" s="164" t="s">
        <v>393</v>
      </c>
    </row>
    <row r="377" spans="1:3" x14ac:dyDescent="0.2">
      <c r="A377" s="165">
        <v>375</v>
      </c>
      <c r="B377" s="161" t="s">
        <v>186</v>
      </c>
      <c r="C377" s="164" t="s">
        <v>393</v>
      </c>
    </row>
    <row r="378" spans="1:3" x14ac:dyDescent="0.2">
      <c r="A378" s="165">
        <v>376</v>
      </c>
      <c r="B378" s="161" t="s">
        <v>186</v>
      </c>
      <c r="C378" s="164" t="s">
        <v>393</v>
      </c>
    </row>
    <row r="379" spans="1:3" x14ac:dyDescent="0.2">
      <c r="A379" s="165">
        <v>377</v>
      </c>
      <c r="B379" s="161" t="s">
        <v>186</v>
      </c>
      <c r="C379" s="164" t="s">
        <v>393</v>
      </c>
    </row>
    <row r="380" spans="1:3" x14ac:dyDescent="0.2">
      <c r="A380" s="165">
        <v>378</v>
      </c>
      <c r="B380" s="161" t="s">
        <v>186</v>
      </c>
      <c r="C380" s="164" t="s">
        <v>393</v>
      </c>
    </row>
    <row r="381" spans="1:3" x14ac:dyDescent="0.2">
      <c r="A381" s="165">
        <v>380</v>
      </c>
      <c r="B381" s="161" t="s">
        <v>186</v>
      </c>
      <c r="C381" s="164" t="s">
        <v>393</v>
      </c>
    </row>
    <row r="382" spans="1:3" x14ac:dyDescent="0.2">
      <c r="A382" s="165">
        <v>381</v>
      </c>
      <c r="B382" s="161" t="s">
        <v>186</v>
      </c>
      <c r="C382" s="164" t="s">
        <v>393</v>
      </c>
    </row>
    <row r="383" spans="1:3" x14ac:dyDescent="0.2">
      <c r="A383" s="165">
        <v>382</v>
      </c>
      <c r="B383" s="161" t="s">
        <v>186</v>
      </c>
      <c r="C383" s="164" t="s">
        <v>393</v>
      </c>
    </row>
    <row r="384" spans="1:3" x14ac:dyDescent="0.2">
      <c r="A384" s="165">
        <v>384</v>
      </c>
      <c r="B384" s="161" t="s">
        <v>198</v>
      </c>
      <c r="C384" s="164" t="s">
        <v>393</v>
      </c>
    </row>
    <row r="385" spans="1:3" x14ac:dyDescent="0.2">
      <c r="A385" s="165">
        <v>385</v>
      </c>
      <c r="B385" s="161" t="s">
        <v>186</v>
      </c>
      <c r="C385" s="164" t="s">
        <v>394</v>
      </c>
    </row>
    <row r="386" spans="1:3" x14ac:dyDescent="0.2">
      <c r="A386" s="165">
        <v>386</v>
      </c>
      <c r="B386" s="161" t="s">
        <v>166</v>
      </c>
      <c r="C386" s="164" t="s">
        <v>394</v>
      </c>
    </row>
    <row r="387" spans="1:3" x14ac:dyDescent="0.2">
      <c r="A387" s="165">
        <v>387</v>
      </c>
      <c r="B387" s="161" t="s">
        <v>191</v>
      </c>
      <c r="C387" s="164" t="s">
        <v>394</v>
      </c>
    </row>
    <row r="388" spans="1:3" x14ac:dyDescent="0.2">
      <c r="A388" s="165">
        <v>388</v>
      </c>
      <c r="B388" s="161" t="s">
        <v>186</v>
      </c>
      <c r="C388" s="164" t="s">
        <v>394</v>
      </c>
    </row>
    <row r="389" spans="1:3" x14ac:dyDescent="0.2">
      <c r="A389" s="165">
        <v>389</v>
      </c>
      <c r="B389" s="161" t="s">
        <v>177</v>
      </c>
      <c r="C389" s="164" t="s">
        <v>394</v>
      </c>
    </row>
    <row r="390" spans="1:3" x14ac:dyDescent="0.2">
      <c r="A390" s="165">
        <v>390</v>
      </c>
      <c r="B390" s="161" t="s">
        <v>186</v>
      </c>
      <c r="C390" s="164" t="s">
        <v>393</v>
      </c>
    </row>
    <row r="391" spans="1:3" x14ac:dyDescent="0.2">
      <c r="A391" s="165">
        <v>391</v>
      </c>
      <c r="B391" s="161" t="s">
        <v>259</v>
      </c>
      <c r="C391" s="164" t="s">
        <v>394</v>
      </c>
    </row>
    <row r="392" spans="1:3" x14ac:dyDescent="0.2">
      <c r="A392" s="165">
        <v>392</v>
      </c>
      <c r="B392" s="161" t="s">
        <v>260</v>
      </c>
      <c r="C392" s="164" t="s">
        <v>393</v>
      </c>
    </row>
    <row r="393" spans="1:3" x14ac:dyDescent="0.2">
      <c r="A393" s="165">
        <v>393</v>
      </c>
      <c r="B393" s="161" t="s">
        <v>261</v>
      </c>
      <c r="C393" s="164" t="s">
        <v>393</v>
      </c>
    </row>
    <row r="394" spans="1:3" x14ac:dyDescent="0.2">
      <c r="A394" s="165">
        <v>394</v>
      </c>
      <c r="B394" s="161" t="s">
        <v>217</v>
      </c>
      <c r="C394" s="164" t="s">
        <v>393</v>
      </c>
    </row>
    <row r="395" spans="1:3" x14ac:dyDescent="0.2">
      <c r="A395" s="165">
        <v>395</v>
      </c>
      <c r="B395" s="161" t="s">
        <v>262</v>
      </c>
      <c r="C395" s="164" t="s">
        <v>393</v>
      </c>
    </row>
    <row r="396" spans="1:3" x14ac:dyDescent="0.2">
      <c r="A396" s="165">
        <v>396</v>
      </c>
      <c r="B396" s="161" t="s">
        <v>196</v>
      </c>
      <c r="C396" s="164" t="s">
        <v>393</v>
      </c>
    </row>
    <row r="397" spans="1:3" x14ac:dyDescent="0.2">
      <c r="A397" s="165">
        <v>397</v>
      </c>
      <c r="B397" s="161" t="s">
        <v>263</v>
      </c>
      <c r="C397" s="164" t="s">
        <v>393</v>
      </c>
    </row>
    <row r="398" spans="1:3" x14ac:dyDescent="0.2">
      <c r="A398" s="165">
        <v>398</v>
      </c>
      <c r="B398" s="161" t="s">
        <v>264</v>
      </c>
      <c r="C398" s="164" t="s">
        <v>393</v>
      </c>
    </row>
    <row r="399" spans="1:3" x14ac:dyDescent="0.2">
      <c r="A399" s="165">
        <v>399</v>
      </c>
      <c r="B399" s="161" t="s">
        <v>265</v>
      </c>
      <c r="C399" s="164" t="s">
        <v>394</v>
      </c>
    </row>
    <row r="400" spans="1:3" x14ac:dyDescent="0.2">
      <c r="A400" s="165">
        <v>400</v>
      </c>
      <c r="B400" s="161" t="s">
        <v>216</v>
      </c>
      <c r="C400" s="164" t="s">
        <v>393</v>
      </c>
    </row>
    <row r="401" spans="1:3" x14ac:dyDescent="0.2">
      <c r="A401" s="165">
        <v>401</v>
      </c>
      <c r="B401" s="161" t="s">
        <v>266</v>
      </c>
      <c r="C401" s="164" t="s">
        <v>394</v>
      </c>
    </row>
    <row r="402" spans="1:3" x14ac:dyDescent="0.2">
      <c r="A402" s="165">
        <v>403</v>
      </c>
      <c r="B402" s="161" t="s">
        <v>172</v>
      </c>
      <c r="C402" s="164" t="s">
        <v>393</v>
      </c>
    </row>
    <row r="403" spans="1:3" x14ac:dyDescent="0.2">
      <c r="A403" s="165">
        <v>404</v>
      </c>
      <c r="B403" s="161" t="s">
        <v>267</v>
      </c>
      <c r="C403" s="164" t="s">
        <v>393</v>
      </c>
    </row>
    <row r="404" spans="1:3" x14ac:dyDescent="0.2">
      <c r="A404" s="165">
        <v>405</v>
      </c>
      <c r="B404" s="161" t="s">
        <v>268</v>
      </c>
      <c r="C404" s="164" t="s">
        <v>394</v>
      </c>
    </row>
    <row r="405" spans="1:3" x14ac:dyDescent="0.2">
      <c r="A405" s="165">
        <v>406</v>
      </c>
      <c r="B405" s="161" t="s">
        <v>269</v>
      </c>
      <c r="C405" s="164" t="s">
        <v>394</v>
      </c>
    </row>
    <row r="406" spans="1:3" x14ac:dyDescent="0.2">
      <c r="A406" s="165">
        <v>407</v>
      </c>
      <c r="B406" s="161" t="s">
        <v>270</v>
      </c>
      <c r="C406" s="164" t="s">
        <v>394</v>
      </c>
    </row>
    <row r="407" spans="1:3" x14ac:dyDescent="0.2">
      <c r="A407" s="165">
        <v>408</v>
      </c>
      <c r="B407" s="161" t="s">
        <v>271</v>
      </c>
      <c r="C407" s="164" t="s">
        <v>394</v>
      </c>
    </row>
    <row r="408" spans="1:3" x14ac:dyDescent="0.2">
      <c r="A408" s="165">
        <v>409</v>
      </c>
      <c r="B408" s="161" t="s">
        <v>272</v>
      </c>
      <c r="C408" s="164" t="s">
        <v>394</v>
      </c>
    </row>
    <row r="409" spans="1:3" x14ac:dyDescent="0.2">
      <c r="A409" s="165">
        <v>410</v>
      </c>
      <c r="B409" s="161" t="s">
        <v>273</v>
      </c>
      <c r="C409" s="164" t="s">
        <v>394</v>
      </c>
    </row>
    <row r="410" spans="1:3" x14ac:dyDescent="0.2">
      <c r="A410" s="165">
        <v>411</v>
      </c>
      <c r="B410" s="161" t="s">
        <v>274</v>
      </c>
      <c r="C410" s="164" t="s">
        <v>394</v>
      </c>
    </row>
    <row r="411" spans="1:3" x14ac:dyDescent="0.2">
      <c r="A411" s="165">
        <v>412</v>
      </c>
      <c r="B411" s="161" t="s">
        <v>275</v>
      </c>
      <c r="C411" s="164" t="s">
        <v>394</v>
      </c>
    </row>
    <row r="412" spans="1:3" x14ac:dyDescent="0.2">
      <c r="A412" s="165">
        <v>413</v>
      </c>
      <c r="B412" s="161" t="s">
        <v>276</v>
      </c>
      <c r="C412" s="164" t="s">
        <v>394</v>
      </c>
    </row>
    <row r="413" spans="1:3" x14ac:dyDescent="0.2">
      <c r="A413" s="165">
        <v>414</v>
      </c>
      <c r="B413" s="161" t="s">
        <v>277</v>
      </c>
      <c r="C413" s="164" t="s">
        <v>394</v>
      </c>
    </row>
    <row r="414" spans="1:3" x14ac:dyDescent="0.2">
      <c r="A414" s="165">
        <v>415</v>
      </c>
      <c r="B414" s="161" t="s">
        <v>278</v>
      </c>
      <c r="C414" s="164" t="s">
        <v>394</v>
      </c>
    </row>
    <row r="415" spans="1:3" x14ac:dyDescent="0.2">
      <c r="A415" s="165">
        <v>416</v>
      </c>
      <c r="B415" s="161" t="s">
        <v>279</v>
      </c>
      <c r="C415" s="164" t="s">
        <v>394</v>
      </c>
    </row>
    <row r="416" spans="1:3" x14ac:dyDescent="0.2">
      <c r="A416" s="165">
        <v>417</v>
      </c>
      <c r="B416" s="161" t="s">
        <v>280</v>
      </c>
      <c r="C416" s="164" t="s">
        <v>394</v>
      </c>
    </row>
    <row r="417" spans="1:3" x14ac:dyDescent="0.2">
      <c r="A417" s="165">
        <v>418</v>
      </c>
      <c r="B417" s="161" t="s">
        <v>281</v>
      </c>
      <c r="C417" s="164" t="s">
        <v>394</v>
      </c>
    </row>
    <row r="418" spans="1:3" x14ac:dyDescent="0.2">
      <c r="A418" s="165">
        <v>419</v>
      </c>
      <c r="B418" s="161" t="s">
        <v>282</v>
      </c>
      <c r="C418" s="164" t="s">
        <v>394</v>
      </c>
    </row>
    <row r="419" spans="1:3" x14ac:dyDescent="0.2">
      <c r="A419" s="165">
        <v>420</v>
      </c>
      <c r="B419" s="161" t="s">
        <v>283</v>
      </c>
      <c r="C419" s="164" t="s">
        <v>394</v>
      </c>
    </row>
    <row r="420" spans="1:3" x14ac:dyDescent="0.2">
      <c r="A420" s="165">
        <v>421</v>
      </c>
      <c r="B420" s="161" t="s">
        <v>284</v>
      </c>
      <c r="C420" s="164" t="s">
        <v>394</v>
      </c>
    </row>
    <row r="421" spans="1:3" x14ac:dyDescent="0.2">
      <c r="A421" s="165">
        <v>422</v>
      </c>
      <c r="B421" s="161" t="s">
        <v>285</v>
      </c>
      <c r="C421" s="164" t="s">
        <v>394</v>
      </c>
    </row>
    <row r="422" spans="1:3" x14ac:dyDescent="0.2">
      <c r="A422" s="165">
        <v>423</v>
      </c>
      <c r="B422" s="161" t="s">
        <v>286</v>
      </c>
      <c r="C422" s="164" t="s">
        <v>394</v>
      </c>
    </row>
    <row r="423" spans="1:3" x14ac:dyDescent="0.2">
      <c r="A423" s="165">
        <v>424</v>
      </c>
      <c r="B423" s="161" t="s">
        <v>287</v>
      </c>
      <c r="C423" s="164" t="s">
        <v>394</v>
      </c>
    </row>
    <row r="424" spans="1:3" x14ac:dyDescent="0.2">
      <c r="A424" s="165">
        <v>425</v>
      </c>
      <c r="B424" s="161" t="s">
        <v>288</v>
      </c>
      <c r="C424" s="164" t="s">
        <v>393</v>
      </c>
    </row>
    <row r="425" spans="1:3" x14ac:dyDescent="0.2">
      <c r="A425" s="165">
        <v>426</v>
      </c>
      <c r="B425" s="161" t="s">
        <v>198</v>
      </c>
      <c r="C425" s="164" t="s">
        <v>393</v>
      </c>
    </row>
    <row r="426" spans="1:3" x14ac:dyDescent="0.2">
      <c r="A426" s="165">
        <v>427</v>
      </c>
      <c r="B426" s="161" t="s">
        <v>289</v>
      </c>
      <c r="C426" s="164" t="s">
        <v>393</v>
      </c>
    </row>
    <row r="427" spans="1:3" x14ac:dyDescent="0.2">
      <c r="A427" s="165">
        <v>428</v>
      </c>
      <c r="B427" s="161" t="s">
        <v>290</v>
      </c>
      <c r="C427" s="164" t="s">
        <v>389</v>
      </c>
    </row>
    <row r="428" spans="1:3" x14ac:dyDescent="0.2">
      <c r="A428" s="165">
        <v>429</v>
      </c>
      <c r="B428" s="161" t="s">
        <v>291</v>
      </c>
      <c r="C428" s="164" t="s">
        <v>389</v>
      </c>
    </row>
    <row r="429" spans="1:3" x14ac:dyDescent="0.2">
      <c r="A429" s="165">
        <v>430</v>
      </c>
      <c r="B429" s="161" t="s">
        <v>292</v>
      </c>
      <c r="C429" s="164" t="s">
        <v>389</v>
      </c>
    </row>
    <row r="430" spans="1:3" x14ac:dyDescent="0.2">
      <c r="A430" s="165">
        <v>431</v>
      </c>
      <c r="B430" s="161" t="s">
        <v>293</v>
      </c>
      <c r="C430" s="164" t="s">
        <v>389</v>
      </c>
    </row>
    <row r="431" spans="1:3" x14ac:dyDescent="0.2">
      <c r="A431" s="165">
        <v>432</v>
      </c>
      <c r="B431" s="161" t="s">
        <v>198</v>
      </c>
      <c r="C431" s="164" t="s">
        <v>393</v>
      </c>
    </row>
    <row r="432" spans="1:3" x14ac:dyDescent="0.2">
      <c r="A432" s="165">
        <v>434</v>
      </c>
      <c r="B432" s="161" t="s">
        <v>294</v>
      </c>
      <c r="C432" s="164" t="s">
        <v>394</v>
      </c>
    </row>
    <row r="433" spans="1:3" x14ac:dyDescent="0.2">
      <c r="A433" s="165">
        <v>435</v>
      </c>
      <c r="B433" s="161" t="s">
        <v>295</v>
      </c>
      <c r="C433" s="164" t="s">
        <v>393</v>
      </c>
    </row>
    <row r="434" spans="1:3" x14ac:dyDescent="0.2">
      <c r="A434" s="165">
        <v>436</v>
      </c>
      <c r="B434" s="161" t="s">
        <v>296</v>
      </c>
      <c r="C434" s="164" t="s">
        <v>393</v>
      </c>
    </row>
    <row r="435" spans="1:3" x14ac:dyDescent="0.2">
      <c r="A435" s="165">
        <v>437</v>
      </c>
      <c r="B435" s="161" t="s">
        <v>297</v>
      </c>
      <c r="C435" s="164" t="s">
        <v>393</v>
      </c>
    </row>
    <row r="436" spans="1:3" x14ac:dyDescent="0.2">
      <c r="A436" s="165">
        <v>439</v>
      </c>
      <c r="B436" s="161" t="s">
        <v>298</v>
      </c>
      <c r="C436" s="164" t="s">
        <v>393</v>
      </c>
    </row>
    <row r="437" spans="1:3" x14ac:dyDescent="0.2">
      <c r="A437" s="165">
        <v>440</v>
      </c>
      <c r="B437" s="161" t="s">
        <v>299</v>
      </c>
      <c r="C437" s="164" t="s">
        <v>393</v>
      </c>
    </row>
    <row r="438" spans="1:3" x14ac:dyDescent="0.2">
      <c r="A438" s="165">
        <v>441</v>
      </c>
      <c r="B438" s="161" t="s">
        <v>202</v>
      </c>
      <c r="C438" s="164" t="s">
        <v>393</v>
      </c>
    </row>
    <row r="439" spans="1:3" x14ac:dyDescent="0.2">
      <c r="A439" s="165">
        <v>442</v>
      </c>
      <c r="B439" s="161" t="s">
        <v>198</v>
      </c>
      <c r="C439" s="164" t="s">
        <v>394</v>
      </c>
    </row>
    <row r="440" spans="1:3" x14ac:dyDescent="0.2">
      <c r="A440" s="165">
        <v>443</v>
      </c>
      <c r="B440" s="161" t="s">
        <v>238</v>
      </c>
      <c r="C440" s="164" t="s">
        <v>393</v>
      </c>
    </row>
    <row r="441" spans="1:3" x14ac:dyDescent="0.2">
      <c r="A441" s="165">
        <v>444</v>
      </c>
      <c r="B441" s="161" t="s">
        <v>241</v>
      </c>
      <c r="C441" s="164" t="s">
        <v>393</v>
      </c>
    </row>
    <row r="442" spans="1:3" x14ac:dyDescent="0.2">
      <c r="A442" s="165">
        <v>444</v>
      </c>
      <c r="B442" s="161" t="s">
        <v>241</v>
      </c>
      <c r="C442" s="164" t="s">
        <v>394</v>
      </c>
    </row>
    <row r="443" spans="1:3" x14ac:dyDescent="0.2">
      <c r="A443" s="165">
        <v>445</v>
      </c>
      <c r="B443" s="161" t="s">
        <v>300</v>
      </c>
      <c r="C443" s="164" t="s">
        <v>393</v>
      </c>
    </row>
    <row r="444" spans="1:3" x14ac:dyDescent="0.2">
      <c r="A444" s="165">
        <v>446</v>
      </c>
      <c r="B444" s="161" t="s">
        <v>300</v>
      </c>
      <c r="C444" s="164" t="s">
        <v>393</v>
      </c>
    </row>
    <row r="445" spans="1:3" x14ac:dyDescent="0.2">
      <c r="A445" s="165">
        <v>447</v>
      </c>
      <c r="B445" s="161" t="s">
        <v>212</v>
      </c>
      <c r="C445" s="164" t="s">
        <v>393</v>
      </c>
    </row>
    <row r="446" spans="1:3" x14ac:dyDescent="0.2">
      <c r="A446" s="165">
        <v>448</v>
      </c>
      <c r="B446" s="161" t="s">
        <v>212</v>
      </c>
      <c r="C446" s="164" t="s">
        <v>393</v>
      </c>
    </row>
    <row r="447" spans="1:3" x14ac:dyDescent="0.2">
      <c r="A447" s="165">
        <v>449</v>
      </c>
      <c r="B447" s="161" t="s">
        <v>212</v>
      </c>
      <c r="C447" s="164" t="s">
        <v>393</v>
      </c>
    </row>
    <row r="448" spans="1:3" x14ac:dyDescent="0.2">
      <c r="A448" s="165">
        <v>450</v>
      </c>
      <c r="B448" s="161" t="s">
        <v>212</v>
      </c>
      <c r="C448" s="164" t="s">
        <v>393</v>
      </c>
    </row>
    <row r="449" spans="1:3" x14ac:dyDescent="0.2">
      <c r="A449" s="165">
        <v>451</v>
      </c>
      <c r="B449" s="161" t="s">
        <v>212</v>
      </c>
      <c r="C449" s="164" t="s">
        <v>393</v>
      </c>
    </row>
    <row r="450" spans="1:3" x14ac:dyDescent="0.2">
      <c r="A450" s="165">
        <v>452</v>
      </c>
      <c r="B450" s="161" t="s">
        <v>212</v>
      </c>
      <c r="C450" s="164" t="s">
        <v>393</v>
      </c>
    </row>
    <row r="451" spans="1:3" x14ac:dyDescent="0.2">
      <c r="A451" s="165">
        <v>453</v>
      </c>
      <c r="B451" s="161" t="s">
        <v>212</v>
      </c>
      <c r="C451" s="164" t="s">
        <v>393</v>
      </c>
    </row>
    <row r="452" spans="1:3" x14ac:dyDescent="0.2">
      <c r="A452" s="165">
        <v>454</v>
      </c>
      <c r="B452" s="161" t="s">
        <v>212</v>
      </c>
      <c r="C452" s="164" t="s">
        <v>393</v>
      </c>
    </row>
    <row r="453" spans="1:3" x14ac:dyDescent="0.2">
      <c r="A453" s="165">
        <v>455</v>
      </c>
      <c r="B453" s="161" t="s">
        <v>212</v>
      </c>
      <c r="C453" s="164" t="s">
        <v>393</v>
      </c>
    </row>
    <row r="454" spans="1:3" x14ac:dyDescent="0.2">
      <c r="A454" s="165">
        <v>456</v>
      </c>
      <c r="B454" s="161" t="s">
        <v>212</v>
      </c>
      <c r="C454" s="164" t="s">
        <v>393</v>
      </c>
    </row>
    <row r="455" spans="1:3" x14ac:dyDescent="0.2">
      <c r="A455" s="165">
        <v>459</v>
      </c>
      <c r="B455" s="161" t="s">
        <v>212</v>
      </c>
      <c r="C455" s="164" t="s">
        <v>393</v>
      </c>
    </row>
    <row r="456" spans="1:3" x14ac:dyDescent="0.2">
      <c r="A456" s="165">
        <v>460</v>
      </c>
      <c r="B456" s="161" t="s">
        <v>301</v>
      </c>
      <c r="C456" s="164" t="s">
        <v>394</v>
      </c>
    </row>
    <row r="457" spans="1:3" x14ac:dyDescent="0.2">
      <c r="A457" s="165">
        <v>461</v>
      </c>
      <c r="B457" s="161" t="s">
        <v>301</v>
      </c>
      <c r="C457" s="164" t="s">
        <v>394</v>
      </c>
    </row>
    <row r="458" spans="1:3" x14ac:dyDescent="0.2">
      <c r="A458" s="165">
        <v>462</v>
      </c>
      <c r="B458" s="161" t="s">
        <v>302</v>
      </c>
      <c r="C458" s="164" t="s">
        <v>394</v>
      </c>
    </row>
    <row r="459" spans="1:3" x14ac:dyDescent="0.2">
      <c r="A459" s="165">
        <v>463</v>
      </c>
      <c r="B459" s="161" t="s">
        <v>303</v>
      </c>
      <c r="C459" s="164" t="s">
        <v>394</v>
      </c>
    </row>
    <row r="460" spans="1:3" x14ac:dyDescent="0.2">
      <c r="A460" s="165">
        <v>464</v>
      </c>
      <c r="B460" s="161" t="s">
        <v>304</v>
      </c>
      <c r="C460" s="164" t="s">
        <v>393</v>
      </c>
    </row>
    <row r="461" spans="1:3" x14ac:dyDescent="0.2">
      <c r="A461" s="165">
        <v>465</v>
      </c>
      <c r="B461" s="161" t="s">
        <v>305</v>
      </c>
      <c r="C461" s="164" t="s">
        <v>393</v>
      </c>
    </row>
    <row r="462" spans="1:3" x14ac:dyDescent="0.2">
      <c r="A462" s="165">
        <v>466</v>
      </c>
      <c r="B462" s="161" t="s">
        <v>306</v>
      </c>
      <c r="C462" s="164" t="s">
        <v>393</v>
      </c>
    </row>
    <row r="463" spans="1:3" x14ac:dyDescent="0.2">
      <c r="A463" s="165">
        <v>467</v>
      </c>
      <c r="B463" s="161" t="s">
        <v>306</v>
      </c>
      <c r="C463" s="164" t="s">
        <v>393</v>
      </c>
    </row>
    <row r="464" spans="1:3" x14ac:dyDescent="0.2">
      <c r="A464" s="165">
        <v>468</v>
      </c>
      <c r="B464" s="161" t="s">
        <v>306</v>
      </c>
      <c r="C464" s="164" t="s">
        <v>393</v>
      </c>
    </row>
    <row r="465" spans="1:3" x14ac:dyDescent="0.2">
      <c r="A465" s="165">
        <v>469</v>
      </c>
      <c r="B465" s="161" t="s">
        <v>306</v>
      </c>
      <c r="C465" s="164" t="s">
        <v>393</v>
      </c>
    </row>
    <row r="466" spans="1:3" x14ac:dyDescent="0.2">
      <c r="A466" s="165">
        <v>470</v>
      </c>
      <c r="B466" s="161" t="s">
        <v>306</v>
      </c>
      <c r="C466" s="164" t="s">
        <v>393</v>
      </c>
    </row>
    <row r="467" spans="1:3" x14ac:dyDescent="0.2">
      <c r="A467" s="165">
        <v>473</v>
      </c>
      <c r="B467" s="161" t="s">
        <v>307</v>
      </c>
      <c r="C467" s="164" t="s">
        <v>393</v>
      </c>
    </row>
    <row r="468" spans="1:3" x14ac:dyDescent="0.2">
      <c r="A468" s="165">
        <v>474</v>
      </c>
      <c r="B468" s="161" t="s">
        <v>308</v>
      </c>
      <c r="C468" s="164" t="s">
        <v>394</v>
      </c>
    </row>
    <row r="469" spans="1:3" x14ac:dyDescent="0.2">
      <c r="A469" s="165">
        <v>475</v>
      </c>
      <c r="B469" s="161" t="s">
        <v>309</v>
      </c>
      <c r="C469" s="164" t="s">
        <v>393</v>
      </c>
    </row>
    <row r="470" spans="1:3" x14ac:dyDescent="0.2">
      <c r="A470" s="165">
        <v>476</v>
      </c>
      <c r="B470" s="161" t="s">
        <v>310</v>
      </c>
      <c r="C470" s="164" t="s">
        <v>394</v>
      </c>
    </row>
    <row r="471" spans="1:3" x14ac:dyDescent="0.2">
      <c r="A471" s="165">
        <v>477</v>
      </c>
      <c r="B471" s="161" t="s">
        <v>310</v>
      </c>
      <c r="C471" s="164" t="s">
        <v>394</v>
      </c>
    </row>
    <row r="472" spans="1:3" x14ac:dyDescent="0.2">
      <c r="A472" s="165">
        <v>478</v>
      </c>
      <c r="B472" s="161" t="s">
        <v>241</v>
      </c>
      <c r="C472" s="164" t="s">
        <v>393</v>
      </c>
    </row>
    <row r="473" spans="1:3" x14ac:dyDescent="0.2">
      <c r="A473" s="165">
        <v>479</v>
      </c>
      <c r="B473" s="161" t="s">
        <v>298</v>
      </c>
      <c r="C473" s="164" t="s">
        <v>393</v>
      </c>
    </row>
    <row r="474" spans="1:3" x14ac:dyDescent="0.2">
      <c r="A474" s="165">
        <v>480</v>
      </c>
      <c r="B474" s="161" t="s">
        <v>298</v>
      </c>
      <c r="C474" s="164" t="s">
        <v>393</v>
      </c>
    </row>
    <row r="475" spans="1:3" x14ac:dyDescent="0.2">
      <c r="A475" s="165">
        <v>481</v>
      </c>
      <c r="B475" s="161" t="s">
        <v>298</v>
      </c>
      <c r="C475" s="164" t="s">
        <v>393</v>
      </c>
    </row>
    <row r="476" spans="1:3" x14ac:dyDescent="0.2">
      <c r="A476" s="165">
        <v>482</v>
      </c>
      <c r="B476" s="161" t="s">
        <v>311</v>
      </c>
      <c r="C476" s="164" t="s">
        <v>390</v>
      </c>
    </row>
    <row r="477" spans="1:3" x14ac:dyDescent="0.2">
      <c r="A477" s="165">
        <v>483</v>
      </c>
      <c r="B477" s="161" t="s">
        <v>312</v>
      </c>
      <c r="C477" s="164" t="s">
        <v>390</v>
      </c>
    </row>
    <row r="478" spans="1:3" x14ac:dyDescent="0.2">
      <c r="A478" s="165">
        <v>484</v>
      </c>
      <c r="B478" s="161" t="s">
        <v>313</v>
      </c>
      <c r="C478" s="164" t="s">
        <v>390</v>
      </c>
    </row>
    <row r="479" spans="1:3" x14ac:dyDescent="0.2">
      <c r="A479" s="165">
        <v>485</v>
      </c>
      <c r="B479" s="161" t="s">
        <v>314</v>
      </c>
      <c r="C479" s="164" t="s">
        <v>390</v>
      </c>
    </row>
    <row r="480" spans="1:3" x14ac:dyDescent="0.2">
      <c r="A480" s="165">
        <v>486</v>
      </c>
      <c r="B480" s="161" t="s">
        <v>315</v>
      </c>
      <c r="C480" s="164" t="s">
        <v>390</v>
      </c>
    </row>
    <row r="481" spans="1:3" x14ac:dyDescent="0.2">
      <c r="A481" s="165">
        <v>487</v>
      </c>
      <c r="B481" s="161" t="s">
        <v>316</v>
      </c>
      <c r="C481" s="164" t="s">
        <v>390</v>
      </c>
    </row>
    <row r="482" spans="1:3" x14ac:dyDescent="0.2">
      <c r="A482" s="165">
        <v>488</v>
      </c>
      <c r="B482" s="161" t="s">
        <v>317</v>
      </c>
      <c r="C482" s="164" t="s">
        <v>390</v>
      </c>
    </row>
    <row r="483" spans="1:3" x14ac:dyDescent="0.2">
      <c r="A483" s="165">
        <v>489</v>
      </c>
      <c r="B483" s="161" t="s">
        <v>318</v>
      </c>
      <c r="C483" s="164" t="s">
        <v>390</v>
      </c>
    </row>
    <row r="484" spans="1:3" x14ac:dyDescent="0.2">
      <c r="A484" s="165">
        <v>490</v>
      </c>
      <c r="B484" s="161" t="s">
        <v>319</v>
      </c>
      <c r="C484" s="164" t="s">
        <v>390</v>
      </c>
    </row>
    <row r="485" spans="1:3" x14ac:dyDescent="0.2">
      <c r="A485" s="165">
        <v>491</v>
      </c>
      <c r="B485" s="161" t="s">
        <v>320</v>
      </c>
      <c r="C485" s="164" t="s">
        <v>390</v>
      </c>
    </row>
    <row r="486" spans="1:3" x14ac:dyDescent="0.2">
      <c r="A486" s="165">
        <v>492</v>
      </c>
      <c r="B486" s="161" t="s">
        <v>321</v>
      </c>
      <c r="C486" s="164" t="s">
        <v>390</v>
      </c>
    </row>
    <row r="487" spans="1:3" x14ac:dyDescent="0.2">
      <c r="A487" s="165">
        <v>493</v>
      </c>
      <c r="B487" s="161" t="s">
        <v>322</v>
      </c>
      <c r="C487" s="164" t="s">
        <v>390</v>
      </c>
    </row>
    <row r="488" spans="1:3" x14ac:dyDescent="0.2">
      <c r="A488" s="165">
        <v>494</v>
      </c>
      <c r="B488" s="161" t="s">
        <v>323</v>
      </c>
      <c r="C488" s="164" t="s">
        <v>390</v>
      </c>
    </row>
    <row r="489" spans="1:3" x14ac:dyDescent="0.2">
      <c r="A489" s="165">
        <v>495</v>
      </c>
      <c r="B489" s="161" t="s">
        <v>324</v>
      </c>
      <c r="C489" s="164" t="s">
        <v>390</v>
      </c>
    </row>
    <row r="490" spans="1:3" x14ac:dyDescent="0.2">
      <c r="A490" s="165">
        <v>496</v>
      </c>
      <c r="B490" s="161" t="s">
        <v>325</v>
      </c>
      <c r="C490" s="164" t="s">
        <v>390</v>
      </c>
    </row>
    <row r="491" spans="1:3" x14ac:dyDescent="0.2">
      <c r="A491" s="165">
        <v>497</v>
      </c>
      <c r="B491" s="161" t="s">
        <v>326</v>
      </c>
      <c r="C491" s="164" t="s">
        <v>390</v>
      </c>
    </row>
    <row r="492" spans="1:3" x14ac:dyDescent="0.2">
      <c r="A492" s="165">
        <v>498</v>
      </c>
      <c r="B492" s="161" t="s">
        <v>327</v>
      </c>
      <c r="C492" s="164" t="s">
        <v>390</v>
      </c>
    </row>
    <row r="493" spans="1:3" x14ac:dyDescent="0.2">
      <c r="A493" s="165">
        <v>701</v>
      </c>
      <c r="B493" s="161" t="s">
        <v>328</v>
      </c>
      <c r="C493" s="164" t="s">
        <v>394</v>
      </c>
    </row>
    <row r="494" spans="1:3" x14ac:dyDescent="0.2">
      <c r="A494" s="165">
        <v>702</v>
      </c>
      <c r="B494" s="161" t="s">
        <v>328</v>
      </c>
      <c r="C494" s="164" t="s">
        <v>394</v>
      </c>
    </row>
    <row r="495" spans="1:3" x14ac:dyDescent="0.2">
      <c r="A495" s="165">
        <v>703</v>
      </c>
      <c r="B495" s="161" t="s">
        <v>264</v>
      </c>
      <c r="C495" s="164" t="s">
        <v>394</v>
      </c>
    </row>
    <row r="496" spans="1:3" x14ac:dyDescent="0.2">
      <c r="A496" s="165">
        <v>704</v>
      </c>
      <c r="B496" s="161" t="s">
        <v>264</v>
      </c>
      <c r="C496" s="164" t="s">
        <v>394</v>
      </c>
    </row>
    <row r="497" spans="1:3" x14ac:dyDescent="0.2">
      <c r="A497" s="165">
        <v>705</v>
      </c>
      <c r="B497" s="161" t="s">
        <v>264</v>
      </c>
      <c r="C497" s="164" t="s">
        <v>394</v>
      </c>
    </row>
    <row r="498" spans="1:3" x14ac:dyDescent="0.2">
      <c r="A498" s="165">
        <v>706</v>
      </c>
      <c r="B498" s="161" t="s">
        <v>264</v>
      </c>
      <c r="C498" s="164" t="s">
        <v>394</v>
      </c>
    </row>
    <row r="499" spans="1:3" x14ac:dyDescent="0.2">
      <c r="A499" s="165">
        <v>707</v>
      </c>
      <c r="B499" s="161" t="s">
        <v>264</v>
      </c>
      <c r="C499" s="164" t="s">
        <v>394</v>
      </c>
    </row>
    <row r="500" spans="1:3" x14ac:dyDescent="0.2">
      <c r="A500" s="165">
        <v>708</v>
      </c>
      <c r="B500" s="161" t="s">
        <v>264</v>
      </c>
      <c r="C500" s="164" t="s">
        <v>394</v>
      </c>
    </row>
    <row r="501" spans="1:3" x14ac:dyDescent="0.2">
      <c r="A501" s="165">
        <v>709</v>
      </c>
      <c r="B501" s="161" t="s">
        <v>264</v>
      </c>
      <c r="C501" s="164" t="s">
        <v>394</v>
      </c>
    </row>
    <row r="502" spans="1:3" x14ac:dyDescent="0.2">
      <c r="A502" s="165">
        <v>710</v>
      </c>
      <c r="B502" s="161" t="s">
        <v>264</v>
      </c>
      <c r="C502" s="164" t="s">
        <v>394</v>
      </c>
    </row>
    <row r="503" spans="1:3" x14ac:dyDescent="0.2">
      <c r="A503" s="165">
        <v>711</v>
      </c>
      <c r="B503" s="161" t="s">
        <v>264</v>
      </c>
      <c r="C503" s="164" t="s">
        <v>394</v>
      </c>
    </row>
    <row r="504" spans="1:3" x14ac:dyDescent="0.2">
      <c r="A504" s="165">
        <v>712</v>
      </c>
      <c r="B504" s="161" t="s">
        <v>329</v>
      </c>
      <c r="C504" s="164" t="s">
        <v>394</v>
      </c>
    </row>
    <row r="505" spans="1:3" x14ac:dyDescent="0.2">
      <c r="A505" s="165">
        <v>713</v>
      </c>
      <c r="B505" s="161" t="s">
        <v>329</v>
      </c>
      <c r="C505" s="164" t="s">
        <v>394</v>
      </c>
    </row>
    <row r="506" spans="1:3" x14ac:dyDescent="0.2">
      <c r="A506" s="165">
        <v>714</v>
      </c>
      <c r="B506" s="161" t="s">
        <v>329</v>
      </c>
      <c r="C506" s="164" t="s">
        <v>394</v>
      </c>
    </row>
    <row r="507" spans="1:3" x14ac:dyDescent="0.2">
      <c r="A507" s="165">
        <v>715</v>
      </c>
      <c r="B507" s="161" t="s">
        <v>329</v>
      </c>
      <c r="C507" s="164" t="s">
        <v>394</v>
      </c>
    </row>
    <row r="508" spans="1:3" x14ac:dyDescent="0.2">
      <c r="A508" s="165">
        <v>716</v>
      </c>
      <c r="B508" s="161" t="s">
        <v>330</v>
      </c>
      <c r="C508" s="164" t="s">
        <v>394</v>
      </c>
    </row>
    <row r="509" spans="1:3" x14ac:dyDescent="0.2">
      <c r="A509" s="165">
        <v>717</v>
      </c>
      <c r="B509" s="161" t="s">
        <v>330</v>
      </c>
      <c r="C509" s="164" t="s">
        <v>394</v>
      </c>
    </row>
    <row r="510" spans="1:3" x14ac:dyDescent="0.2">
      <c r="A510" s="165">
        <v>718</v>
      </c>
      <c r="B510" s="161" t="s">
        <v>331</v>
      </c>
      <c r="C510" s="164" t="s">
        <v>394</v>
      </c>
    </row>
    <row r="511" spans="1:3" x14ac:dyDescent="0.2">
      <c r="A511" s="165">
        <v>719</v>
      </c>
      <c r="B511" s="161" t="s">
        <v>331</v>
      </c>
      <c r="C511" s="164" t="s">
        <v>394</v>
      </c>
    </row>
    <row r="512" spans="1:3" x14ac:dyDescent="0.2">
      <c r="A512" s="165">
        <v>720</v>
      </c>
      <c r="B512" s="161" t="s">
        <v>199</v>
      </c>
      <c r="C512" s="164" t="s">
        <v>393</v>
      </c>
    </row>
    <row r="513" spans="1:3" x14ac:dyDescent="0.2">
      <c r="A513" s="165">
        <v>721</v>
      </c>
      <c r="B513" s="161" t="s">
        <v>332</v>
      </c>
      <c r="C513" s="164" t="s">
        <v>393</v>
      </c>
    </row>
    <row r="514" spans="1:3" x14ac:dyDescent="0.2">
      <c r="A514" s="165">
        <v>722</v>
      </c>
      <c r="B514" s="161" t="s">
        <v>332</v>
      </c>
      <c r="C514" s="164" t="s">
        <v>393</v>
      </c>
    </row>
    <row r="515" spans="1:3" x14ac:dyDescent="0.2">
      <c r="A515" s="165">
        <v>723</v>
      </c>
      <c r="B515" s="161" t="s">
        <v>332</v>
      </c>
      <c r="C515" s="164" t="s">
        <v>393</v>
      </c>
    </row>
    <row r="516" spans="1:3" x14ac:dyDescent="0.2">
      <c r="A516" s="165">
        <v>724</v>
      </c>
      <c r="B516" s="161" t="s">
        <v>332</v>
      </c>
      <c r="C516" s="164" t="s">
        <v>393</v>
      </c>
    </row>
    <row r="517" spans="1:3" x14ac:dyDescent="0.2">
      <c r="A517" s="165">
        <v>725</v>
      </c>
      <c r="B517" s="161" t="s">
        <v>332</v>
      </c>
      <c r="C517" s="164" t="s">
        <v>393</v>
      </c>
    </row>
    <row r="518" spans="1:3" x14ac:dyDescent="0.2">
      <c r="A518" s="165">
        <v>726</v>
      </c>
      <c r="B518" s="161" t="s">
        <v>332</v>
      </c>
      <c r="C518" s="164" t="s">
        <v>393</v>
      </c>
    </row>
    <row r="519" spans="1:3" x14ac:dyDescent="0.2">
      <c r="A519" s="165">
        <v>727</v>
      </c>
      <c r="B519" s="161" t="s">
        <v>332</v>
      </c>
      <c r="C519" s="164" t="s">
        <v>393</v>
      </c>
    </row>
    <row r="520" spans="1:3" x14ac:dyDescent="0.2">
      <c r="A520" s="165">
        <v>728</v>
      </c>
      <c r="B520" s="161" t="s">
        <v>333</v>
      </c>
      <c r="C520" s="164" t="s">
        <v>393</v>
      </c>
    </row>
    <row r="521" spans="1:3" x14ac:dyDescent="0.2">
      <c r="A521" s="165">
        <v>729</v>
      </c>
      <c r="B521" s="161" t="s">
        <v>332</v>
      </c>
      <c r="C521" s="164" t="s">
        <v>393</v>
      </c>
    </row>
    <row r="522" spans="1:3" x14ac:dyDescent="0.2">
      <c r="A522" s="165">
        <v>730</v>
      </c>
      <c r="B522" s="161" t="s">
        <v>333</v>
      </c>
      <c r="C522" s="164" t="s">
        <v>393</v>
      </c>
    </row>
    <row r="523" spans="1:3" x14ac:dyDescent="0.2">
      <c r="A523" s="165">
        <v>731</v>
      </c>
      <c r="B523" s="161" t="s">
        <v>332</v>
      </c>
      <c r="C523" s="164" t="s">
        <v>393</v>
      </c>
    </row>
    <row r="524" spans="1:3" x14ac:dyDescent="0.2">
      <c r="A524" s="165">
        <v>732</v>
      </c>
      <c r="B524" s="161" t="s">
        <v>333</v>
      </c>
      <c r="C524" s="164" t="s">
        <v>393</v>
      </c>
    </row>
    <row r="525" spans="1:3" x14ac:dyDescent="0.2">
      <c r="A525" s="165">
        <v>733</v>
      </c>
      <c r="B525" s="161" t="s">
        <v>332</v>
      </c>
      <c r="C525" s="164" t="s">
        <v>393</v>
      </c>
    </row>
    <row r="526" spans="1:3" x14ac:dyDescent="0.2">
      <c r="A526" s="165">
        <v>734</v>
      </c>
      <c r="B526" s="161" t="s">
        <v>333</v>
      </c>
      <c r="C526" s="164" t="s">
        <v>393</v>
      </c>
    </row>
    <row r="527" spans="1:3" x14ac:dyDescent="0.2">
      <c r="A527" s="165">
        <v>735</v>
      </c>
      <c r="B527" s="161" t="s">
        <v>332</v>
      </c>
      <c r="C527" s="164" t="s">
        <v>393</v>
      </c>
    </row>
    <row r="528" spans="1:3" x14ac:dyDescent="0.2">
      <c r="A528" s="165">
        <v>736</v>
      </c>
      <c r="B528" s="161" t="s">
        <v>333</v>
      </c>
      <c r="C528" s="164" t="s">
        <v>393</v>
      </c>
    </row>
    <row r="529" spans="1:3" x14ac:dyDescent="0.2">
      <c r="A529" s="165">
        <v>737</v>
      </c>
      <c r="B529" s="161" t="s">
        <v>332</v>
      </c>
      <c r="C529" s="164" t="s">
        <v>393</v>
      </c>
    </row>
    <row r="530" spans="1:3" x14ac:dyDescent="0.2">
      <c r="A530" s="165">
        <v>738</v>
      </c>
      <c r="B530" s="161" t="s">
        <v>333</v>
      </c>
      <c r="C530" s="164" t="s">
        <v>393</v>
      </c>
    </row>
    <row r="531" spans="1:3" x14ac:dyDescent="0.2">
      <c r="A531" s="165">
        <v>739</v>
      </c>
      <c r="B531" s="161" t="s">
        <v>332</v>
      </c>
      <c r="C531" s="164" t="s">
        <v>393</v>
      </c>
    </row>
    <row r="532" spans="1:3" x14ac:dyDescent="0.2">
      <c r="A532" s="165">
        <v>740</v>
      </c>
      <c r="B532" s="161" t="s">
        <v>333</v>
      </c>
      <c r="C532" s="164" t="s">
        <v>393</v>
      </c>
    </row>
    <row r="533" spans="1:3" x14ac:dyDescent="0.2">
      <c r="A533" s="165">
        <v>741</v>
      </c>
      <c r="B533" s="161" t="s">
        <v>332</v>
      </c>
      <c r="C533" s="164" t="s">
        <v>393</v>
      </c>
    </row>
    <row r="534" spans="1:3" x14ac:dyDescent="0.2">
      <c r="A534" s="165">
        <v>742</v>
      </c>
      <c r="B534" s="161" t="s">
        <v>333</v>
      </c>
      <c r="C534" s="164" t="s">
        <v>393</v>
      </c>
    </row>
    <row r="535" spans="1:3" x14ac:dyDescent="0.2">
      <c r="A535" s="165">
        <v>743</v>
      </c>
      <c r="B535" s="161" t="s">
        <v>332</v>
      </c>
      <c r="C535" s="164" t="s">
        <v>393</v>
      </c>
    </row>
    <row r="536" spans="1:3" x14ac:dyDescent="0.2">
      <c r="A536" s="165">
        <v>744</v>
      </c>
      <c r="B536" s="161" t="s">
        <v>333</v>
      </c>
      <c r="C536" s="164" t="s">
        <v>393</v>
      </c>
    </row>
    <row r="537" spans="1:3" x14ac:dyDescent="0.2">
      <c r="A537" s="165">
        <v>745</v>
      </c>
      <c r="B537" s="161" t="s">
        <v>332</v>
      </c>
      <c r="C537" s="164" t="s">
        <v>393</v>
      </c>
    </row>
    <row r="538" spans="1:3" x14ac:dyDescent="0.2">
      <c r="A538" s="165">
        <v>746</v>
      </c>
      <c r="B538" s="161" t="s">
        <v>333</v>
      </c>
      <c r="C538" s="164" t="s">
        <v>393</v>
      </c>
    </row>
    <row r="539" spans="1:3" x14ac:dyDescent="0.2">
      <c r="A539" s="165">
        <v>747</v>
      </c>
      <c r="B539" s="161" t="s">
        <v>332</v>
      </c>
      <c r="C539" s="164" t="s">
        <v>393</v>
      </c>
    </row>
    <row r="540" spans="1:3" x14ac:dyDescent="0.2">
      <c r="A540" s="165">
        <v>748</v>
      </c>
      <c r="B540" s="161" t="s">
        <v>332</v>
      </c>
      <c r="C540" s="164" t="s">
        <v>393</v>
      </c>
    </row>
    <row r="541" spans="1:3" x14ac:dyDescent="0.2">
      <c r="A541" s="165">
        <v>749</v>
      </c>
      <c r="B541" s="161" t="s">
        <v>333</v>
      </c>
      <c r="C541" s="164" t="s">
        <v>393</v>
      </c>
    </row>
    <row r="542" spans="1:3" x14ac:dyDescent="0.2">
      <c r="A542" s="165">
        <v>752</v>
      </c>
      <c r="B542" s="161" t="s">
        <v>332</v>
      </c>
      <c r="C542" s="164" t="s">
        <v>393</v>
      </c>
    </row>
    <row r="543" spans="1:3" x14ac:dyDescent="0.2">
      <c r="A543" s="165">
        <v>753</v>
      </c>
      <c r="B543" s="161" t="s">
        <v>334</v>
      </c>
      <c r="C543" s="164" t="s">
        <v>393</v>
      </c>
    </row>
    <row r="544" spans="1:3" x14ac:dyDescent="0.2">
      <c r="A544" s="165">
        <v>754</v>
      </c>
      <c r="B544" s="161" t="s">
        <v>332</v>
      </c>
      <c r="C544" s="164" t="s">
        <v>393</v>
      </c>
    </row>
    <row r="545" spans="1:3" x14ac:dyDescent="0.2">
      <c r="A545" s="165">
        <v>755</v>
      </c>
      <c r="B545" s="161" t="s">
        <v>334</v>
      </c>
      <c r="C545" s="164" t="s">
        <v>393</v>
      </c>
    </row>
    <row r="546" spans="1:3" x14ac:dyDescent="0.2">
      <c r="A546" s="165">
        <v>756</v>
      </c>
      <c r="B546" s="161" t="s">
        <v>332</v>
      </c>
      <c r="C546" s="164" t="s">
        <v>393</v>
      </c>
    </row>
    <row r="547" spans="1:3" x14ac:dyDescent="0.2">
      <c r="A547" s="165">
        <v>757</v>
      </c>
      <c r="B547" s="161" t="s">
        <v>334</v>
      </c>
      <c r="C547" s="164" t="s">
        <v>393</v>
      </c>
    </row>
    <row r="548" spans="1:3" x14ac:dyDescent="0.2">
      <c r="A548" s="165">
        <v>758</v>
      </c>
      <c r="B548" s="161" t="s">
        <v>332</v>
      </c>
      <c r="C548" s="164" t="s">
        <v>393</v>
      </c>
    </row>
    <row r="549" spans="1:3" x14ac:dyDescent="0.2">
      <c r="A549" s="165">
        <v>759</v>
      </c>
      <c r="B549" s="161" t="s">
        <v>334</v>
      </c>
      <c r="C549" s="164" t="s">
        <v>393</v>
      </c>
    </row>
    <row r="550" spans="1:3" x14ac:dyDescent="0.2">
      <c r="A550" s="165">
        <v>760</v>
      </c>
      <c r="B550" s="161" t="s">
        <v>332</v>
      </c>
      <c r="C550" s="164" t="s">
        <v>393</v>
      </c>
    </row>
    <row r="551" spans="1:3" x14ac:dyDescent="0.2">
      <c r="A551" s="165">
        <v>761</v>
      </c>
      <c r="B551" s="161" t="s">
        <v>334</v>
      </c>
      <c r="C551" s="164" t="s">
        <v>393</v>
      </c>
    </row>
    <row r="552" spans="1:3" x14ac:dyDescent="0.2">
      <c r="A552" s="165">
        <v>762</v>
      </c>
      <c r="B552" s="161" t="s">
        <v>332</v>
      </c>
      <c r="C552" s="164" t="s">
        <v>393</v>
      </c>
    </row>
    <row r="553" spans="1:3" x14ac:dyDescent="0.2">
      <c r="A553" s="165">
        <v>763</v>
      </c>
      <c r="B553" s="161" t="s">
        <v>334</v>
      </c>
      <c r="C553" s="164" t="s">
        <v>393</v>
      </c>
    </row>
    <row r="554" spans="1:3" x14ac:dyDescent="0.2">
      <c r="A554" s="165">
        <v>764</v>
      </c>
      <c r="B554" s="161" t="s">
        <v>332</v>
      </c>
      <c r="C554" s="164" t="s">
        <v>393</v>
      </c>
    </row>
    <row r="555" spans="1:3" x14ac:dyDescent="0.2">
      <c r="A555" s="165">
        <v>765</v>
      </c>
      <c r="B555" s="161" t="s">
        <v>334</v>
      </c>
      <c r="C555" s="164" t="s">
        <v>393</v>
      </c>
    </row>
    <row r="556" spans="1:3" x14ac:dyDescent="0.2">
      <c r="A556" s="165">
        <v>766</v>
      </c>
      <c r="B556" s="161" t="s">
        <v>332</v>
      </c>
      <c r="C556" s="164" t="s">
        <v>393</v>
      </c>
    </row>
    <row r="557" spans="1:3" x14ac:dyDescent="0.2">
      <c r="A557" s="165">
        <v>767</v>
      </c>
      <c r="B557" s="161" t="s">
        <v>334</v>
      </c>
      <c r="C557" s="164" t="s">
        <v>393</v>
      </c>
    </row>
    <row r="558" spans="1:3" x14ac:dyDescent="0.2">
      <c r="A558" s="165">
        <v>768</v>
      </c>
      <c r="B558" s="161" t="s">
        <v>332</v>
      </c>
      <c r="C558" s="164" t="s">
        <v>393</v>
      </c>
    </row>
    <row r="559" spans="1:3" x14ac:dyDescent="0.2">
      <c r="A559" s="165">
        <v>769</v>
      </c>
      <c r="B559" s="161" t="s">
        <v>334</v>
      </c>
      <c r="C559" s="164" t="s">
        <v>393</v>
      </c>
    </row>
    <row r="560" spans="1:3" x14ac:dyDescent="0.2">
      <c r="A560" s="165">
        <v>770</v>
      </c>
      <c r="B560" s="161" t="s">
        <v>335</v>
      </c>
      <c r="C560" s="164" t="s">
        <v>393</v>
      </c>
    </row>
    <row r="561" spans="1:3" x14ac:dyDescent="0.2">
      <c r="A561" s="165">
        <v>775</v>
      </c>
      <c r="B561" s="161" t="s">
        <v>336</v>
      </c>
      <c r="C561" s="164" t="s">
        <v>393</v>
      </c>
    </row>
    <row r="562" spans="1:3" x14ac:dyDescent="0.2">
      <c r="A562" s="165">
        <v>776</v>
      </c>
      <c r="B562" s="161" t="s">
        <v>336</v>
      </c>
      <c r="C562" s="164" t="s">
        <v>393</v>
      </c>
    </row>
    <row r="563" spans="1:3" x14ac:dyDescent="0.2">
      <c r="A563" s="165">
        <v>781</v>
      </c>
      <c r="B563" s="161" t="s">
        <v>332</v>
      </c>
      <c r="C563" s="164" t="s">
        <v>394</v>
      </c>
    </row>
    <row r="564" spans="1:3" x14ac:dyDescent="0.2">
      <c r="A564" s="165">
        <v>782</v>
      </c>
      <c r="B564" s="161" t="s">
        <v>332</v>
      </c>
      <c r="C564" s="164" t="s">
        <v>393</v>
      </c>
    </row>
    <row r="565" spans="1:3" x14ac:dyDescent="0.2">
      <c r="A565" s="165">
        <v>783</v>
      </c>
      <c r="B565" s="161" t="s">
        <v>332</v>
      </c>
      <c r="C565" s="164" t="s">
        <v>393</v>
      </c>
    </row>
    <row r="566" spans="1:3" x14ac:dyDescent="0.2">
      <c r="A566" s="165">
        <v>784</v>
      </c>
      <c r="B566" s="161" t="s">
        <v>332</v>
      </c>
      <c r="C566" s="164" t="s">
        <v>393</v>
      </c>
    </row>
    <row r="567" spans="1:3" x14ac:dyDescent="0.2">
      <c r="A567" s="165">
        <v>785</v>
      </c>
      <c r="B567" s="161" t="s">
        <v>332</v>
      </c>
      <c r="C567" s="164" t="s">
        <v>393</v>
      </c>
    </row>
    <row r="568" spans="1:3" x14ac:dyDescent="0.2">
      <c r="A568" s="165">
        <v>786</v>
      </c>
      <c r="B568" s="161" t="s">
        <v>332</v>
      </c>
      <c r="C568" s="164" t="s">
        <v>393</v>
      </c>
    </row>
    <row r="569" spans="1:3" x14ac:dyDescent="0.2">
      <c r="A569" s="165">
        <v>787</v>
      </c>
      <c r="B569" s="161" t="s">
        <v>337</v>
      </c>
      <c r="C569" s="164" t="s">
        <v>393</v>
      </c>
    </row>
    <row r="570" spans="1:3" x14ac:dyDescent="0.2">
      <c r="A570" s="165">
        <v>788</v>
      </c>
      <c r="B570" s="161" t="s">
        <v>338</v>
      </c>
      <c r="C570" s="164" t="s">
        <v>393</v>
      </c>
    </row>
    <row r="571" spans="1:3" x14ac:dyDescent="0.2">
      <c r="A571" s="165">
        <v>789</v>
      </c>
      <c r="B571" s="161" t="s">
        <v>339</v>
      </c>
      <c r="C571" s="164" t="s">
        <v>393</v>
      </c>
    </row>
    <row r="572" spans="1:3" x14ac:dyDescent="0.2">
      <c r="A572" s="165">
        <v>790</v>
      </c>
      <c r="B572" s="161" t="s">
        <v>340</v>
      </c>
      <c r="C572" s="164" t="s">
        <v>393</v>
      </c>
    </row>
    <row r="573" spans="1:3" x14ac:dyDescent="0.2">
      <c r="A573" s="165">
        <v>791</v>
      </c>
      <c r="B573" s="161" t="s">
        <v>341</v>
      </c>
      <c r="C573" s="164" t="s">
        <v>393</v>
      </c>
    </row>
    <row r="574" spans="1:3" x14ac:dyDescent="0.2">
      <c r="A574" s="165">
        <v>792</v>
      </c>
      <c r="B574" s="161" t="s">
        <v>342</v>
      </c>
      <c r="C574" s="164" t="s">
        <v>393</v>
      </c>
    </row>
    <row r="575" spans="1:3" x14ac:dyDescent="0.2">
      <c r="A575" s="165">
        <v>793</v>
      </c>
      <c r="B575" s="161" t="s">
        <v>332</v>
      </c>
      <c r="C575" s="164" t="s">
        <v>393</v>
      </c>
    </row>
    <row r="576" spans="1:3" x14ac:dyDescent="0.2">
      <c r="A576" s="165">
        <v>794</v>
      </c>
      <c r="B576" s="161" t="s">
        <v>333</v>
      </c>
      <c r="C576" s="164" t="s">
        <v>393</v>
      </c>
    </row>
    <row r="577" spans="1:3" x14ac:dyDescent="0.2">
      <c r="A577" s="165">
        <v>801</v>
      </c>
      <c r="B577" s="161" t="s">
        <v>261</v>
      </c>
      <c r="C577" s="164" t="s">
        <v>393</v>
      </c>
    </row>
    <row r="578" spans="1:3" x14ac:dyDescent="0.2">
      <c r="A578" s="165">
        <v>802</v>
      </c>
      <c r="B578" s="161" t="s">
        <v>343</v>
      </c>
      <c r="C578" s="164" t="s">
        <v>393</v>
      </c>
    </row>
    <row r="579" spans="1:3" x14ac:dyDescent="0.2">
      <c r="A579" s="165">
        <v>803</v>
      </c>
      <c r="B579" s="161" t="s">
        <v>344</v>
      </c>
      <c r="C579" s="164" t="s">
        <v>394</v>
      </c>
    </row>
    <row r="580" spans="1:3" x14ac:dyDescent="0.2">
      <c r="A580" s="165">
        <v>804</v>
      </c>
      <c r="B580" s="161" t="s">
        <v>343</v>
      </c>
      <c r="C580" s="164" t="s">
        <v>393</v>
      </c>
    </row>
    <row r="581" spans="1:3" x14ac:dyDescent="0.2">
      <c r="A581" s="165">
        <v>805</v>
      </c>
      <c r="B581" s="161" t="s">
        <v>344</v>
      </c>
      <c r="C581" s="164" t="s">
        <v>394</v>
      </c>
    </row>
    <row r="582" spans="1:3" x14ac:dyDescent="0.2">
      <c r="A582" s="165">
        <v>806</v>
      </c>
      <c r="B582" s="161" t="s">
        <v>343</v>
      </c>
      <c r="C582" s="164" t="s">
        <v>393</v>
      </c>
    </row>
    <row r="583" spans="1:3" x14ac:dyDescent="0.2">
      <c r="A583" s="165">
        <v>807</v>
      </c>
      <c r="B583" s="161" t="s">
        <v>344</v>
      </c>
      <c r="C583" s="164" t="s">
        <v>394</v>
      </c>
    </row>
    <row r="584" spans="1:3" x14ac:dyDescent="0.2">
      <c r="A584" s="165">
        <v>808</v>
      </c>
      <c r="B584" s="161" t="s">
        <v>343</v>
      </c>
      <c r="C584" s="164" t="s">
        <v>393</v>
      </c>
    </row>
    <row r="585" spans="1:3" x14ac:dyDescent="0.2">
      <c r="A585" s="165">
        <v>809</v>
      </c>
      <c r="B585" s="161" t="s">
        <v>344</v>
      </c>
      <c r="C585" s="164" t="s">
        <v>394</v>
      </c>
    </row>
    <row r="586" spans="1:3" x14ac:dyDescent="0.2">
      <c r="A586" s="165">
        <v>810</v>
      </c>
      <c r="B586" s="161" t="s">
        <v>343</v>
      </c>
      <c r="C586" s="164" t="s">
        <v>393</v>
      </c>
    </row>
    <row r="587" spans="1:3" x14ac:dyDescent="0.2">
      <c r="A587" s="165">
        <v>811</v>
      </c>
      <c r="B587" s="161" t="s">
        <v>344</v>
      </c>
      <c r="C587" s="164" t="s">
        <v>394</v>
      </c>
    </row>
    <row r="588" spans="1:3" x14ac:dyDescent="0.2">
      <c r="A588" s="165">
        <v>812</v>
      </c>
      <c r="B588" s="161" t="s">
        <v>343</v>
      </c>
      <c r="C588" s="164" t="s">
        <v>393</v>
      </c>
    </row>
    <row r="589" spans="1:3" x14ac:dyDescent="0.2">
      <c r="A589" s="165">
        <v>813</v>
      </c>
      <c r="B589" s="161" t="s">
        <v>344</v>
      </c>
      <c r="C589" s="164" t="s">
        <v>394</v>
      </c>
    </row>
    <row r="590" spans="1:3" x14ac:dyDescent="0.2">
      <c r="A590" s="165">
        <v>814</v>
      </c>
      <c r="B590" s="161" t="s">
        <v>343</v>
      </c>
      <c r="C590" s="164" t="s">
        <v>393</v>
      </c>
    </row>
    <row r="591" spans="1:3" x14ac:dyDescent="0.2">
      <c r="A591" s="165">
        <v>815</v>
      </c>
      <c r="B591" s="161" t="s">
        <v>344</v>
      </c>
      <c r="C591" s="164" t="s">
        <v>394</v>
      </c>
    </row>
    <row r="592" spans="1:3" x14ac:dyDescent="0.2">
      <c r="A592" s="165">
        <v>816</v>
      </c>
      <c r="B592" s="161" t="s">
        <v>343</v>
      </c>
      <c r="C592" s="164" t="s">
        <v>393</v>
      </c>
    </row>
    <row r="593" spans="1:3" x14ac:dyDescent="0.2">
      <c r="A593" s="165">
        <v>817</v>
      </c>
      <c r="B593" s="161" t="s">
        <v>344</v>
      </c>
      <c r="C593" s="164" t="s">
        <v>394</v>
      </c>
    </row>
    <row r="594" spans="1:3" x14ac:dyDescent="0.2">
      <c r="A594" s="165">
        <v>818</v>
      </c>
      <c r="B594" s="161" t="s">
        <v>343</v>
      </c>
      <c r="C594" s="164" t="s">
        <v>393</v>
      </c>
    </row>
    <row r="595" spans="1:3" x14ac:dyDescent="0.2">
      <c r="A595" s="165">
        <v>819</v>
      </c>
      <c r="B595" s="161" t="s">
        <v>344</v>
      </c>
      <c r="C595" s="164" t="s">
        <v>394</v>
      </c>
    </row>
    <row r="596" spans="1:3" x14ac:dyDescent="0.2">
      <c r="A596" s="165">
        <v>820</v>
      </c>
      <c r="B596" s="161" t="s">
        <v>343</v>
      </c>
      <c r="C596" s="164" t="s">
        <v>393</v>
      </c>
    </row>
    <row r="597" spans="1:3" x14ac:dyDescent="0.2">
      <c r="A597" s="165">
        <v>821</v>
      </c>
      <c r="B597" s="161" t="s">
        <v>344</v>
      </c>
      <c r="C597" s="164" t="s">
        <v>394</v>
      </c>
    </row>
    <row r="598" spans="1:3" x14ac:dyDescent="0.2">
      <c r="A598" s="165">
        <v>822</v>
      </c>
      <c r="B598" s="161" t="s">
        <v>343</v>
      </c>
      <c r="C598" s="164" t="s">
        <v>393</v>
      </c>
    </row>
    <row r="599" spans="1:3" x14ac:dyDescent="0.2">
      <c r="A599" s="165">
        <v>823</v>
      </c>
      <c r="B599" s="161" t="s">
        <v>344</v>
      </c>
      <c r="C599" s="164" t="s">
        <v>394</v>
      </c>
    </row>
    <row r="600" spans="1:3" x14ac:dyDescent="0.2">
      <c r="A600" s="165">
        <v>824</v>
      </c>
      <c r="B600" s="161" t="s">
        <v>343</v>
      </c>
      <c r="C600" s="164" t="s">
        <v>393</v>
      </c>
    </row>
    <row r="601" spans="1:3" x14ac:dyDescent="0.2">
      <c r="A601" s="165">
        <v>825</v>
      </c>
      <c r="B601" s="161" t="s">
        <v>344</v>
      </c>
      <c r="C601" s="164" t="s">
        <v>394</v>
      </c>
    </row>
    <row r="602" spans="1:3" x14ac:dyDescent="0.2">
      <c r="A602" s="165">
        <v>826</v>
      </c>
      <c r="B602" s="161" t="s">
        <v>343</v>
      </c>
      <c r="C602" s="164" t="s">
        <v>393</v>
      </c>
    </row>
    <row r="603" spans="1:3" x14ac:dyDescent="0.2">
      <c r="A603" s="165">
        <v>827</v>
      </c>
      <c r="B603" s="161" t="s">
        <v>344</v>
      </c>
      <c r="C603" s="164" t="s">
        <v>394</v>
      </c>
    </row>
    <row r="604" spans="1:3" x14ac:dyDescent="0.2">
      <c r="A604" s="165">
        <v>828</v>
      </c>
      <c r="B604" s="161" t="s">
        <v>343</v>
      </c>
      <c r="C604" s="164" t="s">
        <v>393</v>
      </c>
    </row>
    <row r="605" spans="1:3" x14ac:dyDescent="0.2">
      <c r="A605" s="165">
        <v>829</v>
      </c>
      <c r="B605" s="161" t="s">
        <v>344</v>
      </c>
      <c r="C605" s="164" t="s">
        <v>394</v>
      </c>
    </row>
    <row r="606" spans="1:3" x14ac:dyDescent="0.2">
      <c r="A606" s="165">
        <v>830</v>
      </c>
      <c r="B606" s="161" t="s">
        <v>343</v>
      </c>
      <c r="C606" s="164" t="s">
        <v>393</v>
      </c>
    </row>
    <row r="607" spans="1:3" x14ac:dyDescent="0.2">
      <c r="A607" s="165">
        <v>831</v>
      </c>
      <c r="B607" s="161" t="s">
        <v>344</v>
      </c>
      <c r="C607" s="164" t="s">
        <v>394</v>
      </c>
    </row>
    <row r="608" spans="1:3" x14ac:dyDescent="0.2">
      <c r="A608" s="165">
        <v>832</v>
      </c>
      <c r="B608" s="161" t="s">
        <v>343</v>
      </c>
      <c r="C608" s="164" t="s">
        <v>393</v>
      </c>
    </row>
    <row r="609" spans="1:3" x14ac:dyDescent="0.2">
      <c r="A609" s="165">
        <v>833</v>
      </c>
      <c r="B609" s="161" t="s">
        <v>344</v>
      </c>
      <c r="C609" s="164" t="s">
        <v>394</v>
      </c>
    </row>
    <row r="610" spans="1:3" x14ac:dyDescent="0.2">
      <c r="A610" s="165">
        <v>834</v>
      </c>
      <c r="B610" s="161" t="s">
        <v>343</v>
      </c>
      <c r="C610" s="164" t="s">
        <v>393</v>
      </c>
    </row>
    <row r="611" spans="1:3" x14ac:dyDescent="0.2">
      <c r="A611" s="165">
        <v>835</v>
      </c>
      <c r="B611" s="161" t="s">
        <v>344</v>
      </c>
      <c r="C611" s="164" t="s">
        <v>394</v>
      </c>
    </row>
    <row r="612" spans="1:3" x14ac:dyDescent="0.2">
      <c r="A612" s="165">
        <v>836</v>
      </c>
      <c r="B612" s="161" t="s">
        <v>343</v>
      </c>
      <c r="C612" s="164" t="s">
        <v>393</v>
      </c>
    </row>
    <row r="613" spans="1:3" x14ac:dyDescent="0.2">
      <c r="A613" s="165">
        <v>837</v>
      </c>
      <c r="B613" s="161" t="s">
        <v>344</v>
      </c>
      <c r="C613" s="164" t="s">
        <v>394</v>
      </c>
    </row>
    <row r="614" spans="1:3" x14ac:dyDescent="0.2">
      <c r="A614" s="165">
        <v>838</v>
      </c>
      <c r="B614" s="161" t="s">
        <v>343</v>
      </c>
      <c r="C614" s="164" t="s">
        <v>393</v>
      </c>
    </row>
    <row r="615" spans="1:3" x14ac:dyDescent="0.2">
      <c r="A615" s="165">
        <v>839</v>
      </c>
      <c r="B615" s="161" t="s">
        <v>344</v>
      </c>
      <c r="C615" s="164" t="s">
        <v>394</v>
      </c>
    </row>
    <row r="616" spans="1:3" x14ac:dyDescent="0.2">
      <c r="A616" s="165">
        <v>840</v>
      </c>
      <c r="B616" s="161" t="s">
        <v>343</v>
      </c>
      <c r="C616" s="164" t="s">
        <v>393</v>
      </c>
    </row>
    <row r="617" spans="1:3" x14ac:dyDescent="0.2">
      <c r="A617" s="165">
        <v>841</v>
      </c>
      <c r="B617" s="161" t="s">
        <v>344</v>
      </c>
      <c r="C617" s="164" t="s">
        <v>394</v>
      </c>
    </row>
    <row r="618" spans="1:3" x14ac:dyDescent="0.2">
      <c r="A618" s="165">
        <v>842</v>
      </c>
      <c r="B618" s="161" t="s">
        <v>343</v>
      </c>
      <c r="C618" s="164" t="s">
        <v>393</v>
      </c>
    </row>
    <row r="619" spans="1:3" x14ac:dyDescent="0.2">
      <c r="A619" s="165">
        <v>843</v>
      </c>
      <c r="B619" s="161" t="s">
        <v>344</v>
      </c>
      <c r="C619" s="164" t="s">
        <v>394</v>
      </c>
    </row>
    <row r="620" spans="1:3" x14ac:dyDescent="0.2">
      <c r="A620" s="165">
        <v>844</v>
      </c>
      <c r="B620" s="161" t="s">
        <v>343</v>
      </c>
      <c r="C620" s="164" t="s">
        <v>393</v>
      </c>
    </row>
    <row r="621" spans="1:3" x14ac:dyDescent="0.2">
      <c r="A621" s="165">
        <v>845</v>
      </c>
      <c r="B621" s="161" t="s">
        <v>344</v>
      </c>
      <c r="C621" s="164" t="s">
        <v>394</v>
      </c>
    </row>
    <row r="622" spans="1:3" x14ac:dyDescent="0.2">
      <c r="A622" s="165">
        <v>846</v>
      </c>
      <c r="B622" s="161" t="s">
        <v>343</v>
      </c>
      <c r="C622" s="164" t="s">
        <v>393</v>
      </c>
    </row>
    <row r="623" spans="1:3" x14ac:dyDescent="0.2">
      <c r="A623" s="165">
        <v>847</v>
      </c>
      <c r="B623" s="161" t="s">
        <v>344</v>
      </c>
      <c r="C623" s="164" t="s">
        <v>394</v>
      </c>
    </row>
    <row r="624" spans="1:3" x14ac:dyDescent="0.2">
      <c r="A624" s="165">
        <v>848</v>
      </c>
      <c r="B624" s="161" t="s">
        <v>343</v>
      </c>
      <c r="C624" s="164" t="s">
        <v>393</v>
      </c>
    </row>
    <row r="625" spans="1:3" x14ac:dyDescent="0.2">
      <c r="A625" s="165">
        <v>849</v>
      </c>
      <c r="B625" s="161" t="s">
        <v>344</v>
      </c>
      <c r="C625" s="164" t="s">
        <v>394</v>
      </c>
    </row>
    <row r="626" spans="1:3" x14ac:dyDescent="0.2">
      <c r="A626" s="165">
        <v>850</v>
      </c>
      <c r="B626" s="161" t="s">
        <v>344</v>
      </c>
      <c r="C626" s="164" t="s">
        <v>394</v>
      </c>
    </row>
    <row r="627" spans="1:3" x14ac:dyDescent="0.2">
      <c r="A627" s="165">
        <v>851</v>
      </c>
      <c r="B627" s="161" t="s">
        <v>344</v>
      </c>
      <c r="C627" s="164" t="s">
        <v>394</v>
      </c>
    </row>
    <row r="628" spans="1:3" x14ac:dyDescent="0.2">
      <c r="A628" s="165">
        <v>852</v>
      </c>
      <c r="B628" s="161" t="s">
        <v>343</v>
      </c>
      <c r="C628" s="164" t="s">
        <v>393</v>
      </c>
    </row>
    <row r="629" spans="1:3" x14ac:dyDescent="0.2">
      <c r="A629" s="165">
        <v>853</v>
      </c>
      <c r="B629" s="161" t="s">
        <v>343</v>
      </c>
      <c r="C629" s="164" t="s">
        <v>393</v>
      </c>
    </row>
    <row r="630" spans="1:3" x14ac:dyDescent="0.2">
      <c r="A630" s="165">
        <v>854</v>
      </c>
      <c r="B630" s="161" t="s">
        <v>343</v>
      </c>
      <c r="C630" s="164" t="s">
        <v>393</v>
      </c>
    </row>
    <row r="631" spans="1:3" x14ac:dyDescent="0.2">
      <c r="A631" s="165">
        <v>855</v>
      </c>
      <c r="B631" s="161" t="s">
        <v>343</v>
      </c>
      <c r="C631" s="164" t="s">
        <v>393</v>
      </c>
    </row>
    <row r="632" spans="1:3" x14ac:dyDescent="0.2">
      <c r="A632" s="165">
        <v>856</v>
      </c>
      <c r="B632" s="161" t="s">
        <v>343</v>
      </c>
      <c r="C632" s="164" t="s">
        <v>393</v>
      </c>
    </row>
    <row r="633" spans="1:3" x14ac:dyDescent="0.2">
      <c r="A633" s="165">
        <v>857</v>
      </c>
      <c r="B633" s="161" t="s">
        <v>343</v>
      </c>
      <c r="C633" s="164" t="s">
        <v>393</v>
      </c>
    </row>
    <row r="634" spans="1:3" x14ac:dyDescent="0.2">
      <c r="A634" s="165">
        <v>858</v>
      </c>
      <c r="B634" s="161" t="s">
        <v>343</v>
      </c>
      <c r="C634" s="164" t="s">
        <v>393</v>
      </c>
    </row>
    <row r="635" spans="1:3" x14ac:dyDescent="0.2">
      <c r="A635" s="165">
        <v>859</v>
      </c>
      <c r="B635" s="161" t="s">
        <v>343</v>
      </c>
      <c r="C635" s="164" t="s">
        <v>393</v>
      </c>
    </row>
    <row r="636" spans="1:3" x14ac:dyDescent="0.2">
      <c r="A636" s="165">
        <v>860</v>
      </c>
      <c r="B636" s="161" t="s">
        <v>343</v>
      </c>
      <c r="C636" s="164" t="s">
        <v>393</v>
      </c>
    </row>
    <row r="637" spans="1:3" x14ac:dyDescent="0.2">
      <c r="A637" s="165">
        <v>861</v>
      </c>
      <c r="B637" s="161" t="s">
        <v>343</v>
      </c>
      <c r="C637" s="164" t="s">
        <v>393</v>
      </c>
    </row>
    <row r="638" spans="1:3" x14ac:dyDescent="0.2">
      <c r="A638" s="165">
        <v>862</v>
      </c>
      <c r="B638" s="161" t="s">
        <v>343</v>
      </c>
      <c r="C638" s="164" t="s">
        <v>393</v>
      </c>
    </row>
    <row r="639" spans="1:3" x14ac:dyDescent="0.2">
      <c r="A639" s="165">
        <v>863</v>
      </c>
      <c r="B639" s="161" t="s">
        <v>343</v>
      </c>
      <c r="C639" s="164" t="s">
        <v>393</v>
      </c>
    </row>
    <row r="640" spans="1:3" x14ac:dyDescent="0.2">
      <c r="A640" s="165">
        <v>864</v>
      </c>
      <c r="B640" s="161" t="s">
        <v>343</v>
      </c>
      <c r="C640" s="164" t="s">
        <v>393</v>
      </c>
    </row>
    <row r="641" spans="1:3" x14ac:dyDescent="0.2">
      <c r="A641" s="165">
        <v>865</v>
      </c>
      <c r="B641" s="161" t="s">
        <v>343</v>
      </c>
      <c r="C641" s="164" t="s">
        <v>393</v>
      </c>
    </row>
    <row r="642" spans="1:3" x14ac:dyDescent="0.2">
      <c r="A642" s="165">
        <v>866</v>
      </c>
      <c r="B642" s="161" t="s">
        <v>344</v>
      </c>
      <c r="C642" s="164" t="s">
        <v>394</v>
      </c>
    </row>
    <row r="643" spans="1:3" x14ac:dyDescent="0.2">
      <c r="A643" s="165">
        <v>867</v>
      </c>
      <c r="B643" s="161" t="s">
        <v>343</v>
      </c>
      <c r="C643" s="164" t="s">
        <v>393</v>
      </c>
    </row>
    <row r="644" spans="1:3" x14ac:dyDescent="0.2">
      <c r="A644" s="165">
        <v>868</v>
      </c>
      <c r="B644" s="161" t="s">
        <v>344</v>
      </c>
      <c r="C644" s="164" t="s">
        <v>394</v>
      </c>
    </row>
    <row r="645" spans="1:3" x14ac:dyDescent="0.2">
      <c r="A645" s="165">
        <v>869</v>
      </c>
      <c r="B645" s="161" t="s">
        <v>343</v>
      </c>
      <c r="C645" s="164" t="s">
        <v>393</v>
      </c>
    </row>
    <row r="646" spans="1:3" x14ac:dyDescent="0.2">
      <c r="A646" s="165">
        <v>870</v>
      </c>
      <c r="B646" s="161" t="s">
        <v>344</v>
      </c>
      <c r="C646" s="164" t="s">
        <v>394</v>
      </c>
    </row>
    <row r="647" spans="1:3" x14ac:dyDescent="0.2">
      <c r="A647" s="165">
        <v>871</v>
      </c>
      <c r="B647" s="161" t="s">
        <v>343</v>
      </c>
      <c r="C647" s="164" t="s">
        <v>393</v>
      </c>
    </row>
    <row r="648" spans="1:3" x14ac:dyDescent="0.2">
      <c r="A648" s="165">
        <v>872</v>
      </c>
      <c r="B648" s="161" t="s">
        <v>344</v>
      </c>
      <c r="C648" s="164" t="s">
        <v>394</v>
      </c>
    </row>
    <row r="649" spans="1:3" x14ac:dyDescent="0.2">
      <c r="A649" s="165">
        <v>873</v>
      </c>
      <c r="B649" s="161" t="s">
        <v>343</v>
      </c>
      <c r="C649" s="164" t="s">
        <v>393</v>
      </c>
    </row>
    <row r="650" spans="1:3" x14ac:dyDescent="0.2">
      <c r="A650" s="165">
        <v>874</v>
      </c>
      <c r="B650" s="161" t="s">
        <v>344</v>
      </c>
      <c r="C650" s="164" t="s">
        <v>394</v>
      </c>
    </row>
    <row r="651" spans="1:3" x14ac:dyDescent="0.2">
      <c r="A651" s="165">
        <v>875</v>
      </c>
      <c r="B651" s="161" t="s">
        <v>343</v>
      </c>
      <c r="C651" s="164" t="s">
        <v>393</v>
      </c>
    </row>
    <row r="652" spans="1:3" x14ac:dyDescent="0.2">
      <c r="A652" s="165">
        <v>876</v>
      </c>
      <c r="B652" s="161" t="s">
        <v>344</v>
      </c>
      <c r="C652" s="164" t="s">
        <v>394</v>
      </c>
    </row>
    <row r="653" spans="1:3" x14ac:dyDescent="0.2">
      <c r="A653" s="165">
        <v>877</v>
      </c>
      <c r="B653" s="161" t="s">
        <v>343</v>
      </c>
      <c r="C653" s="164" t="s">
        <v>393</v>
      </c>
    </row>
    <row r="654" spans="1:3" x14ac:dyDescent="0.2">
      <c r="A654" s="165">
        <v>878</v>
      </c>
      <c r="B654" s="161" t="s">
        <v>344</v>
      </c>
      <c r="C654" s="164" t="s">
        <v>394</v>
      </c>
    </row>
    <row r="655" spans="1:3" x14ac:dyDescent="0.2">
      <c r="A655" s="165">
        <v>879</v>
      </c>
      <c r="B655" s="161" t="s">
        <v>343</v>
      </c>
      <c r="C655" s="164" t="s">
        <v>393</v>
      </c>
    </row>
    <row r="656" spans="1:3" x14ac:dyDescent="0.2">
      <c r="A656" s="165">
        <v>880</v>
      </c>
      <c r="B656" s="161" t="s">
        <v>344</v>
      </c>
      <c r="C656" s="164" t="s">
        <v>394</v>
      </c>
    </row>
    <row r="657" spans="1:3" x14ac:dyDescent="0.2">
      <c r="A657" s="165">
        <v>881</v>
      </c>
      <c r="B657" s="161" t="s">
        <v>343</v>
      </c>
      <c r="C657" s="164" t="s">
        <v>393</v>
      </c>
    </row>
    <row r="658" spans="1:3" x14ac:dyDescent="0.2">
      <c r="A658" s="165">
        <v>882</v>
      </c>
      <c r="B658" s="161" t="s">
        <v>344</v>
      </c>
      <c r="C658" s="164" t="s">
        <v>394</v>
      </c>
    </row>
    <row r="659" spans="1:3" x14ac:dyDescent="0.2">
      <c r="A659" s="165">
        <v>883</v>
      </c>
      <c r="B659" s="161" t="s">
        <v>343</v>
      </c>
      <c r="C659" s="164" t="s">
        <v>393</v>
      </c>
    </row>
    <row r="660" spans="1:3" x14ac:dyDescent="0.2">
      <c r="A660" s="165">
        <v>884</v>
      </c>
      <c r="B660" s="161" t="s">
        <v>344</v>
      </c>
      <c r="C660" s="164" t="s">
        <v>394</v>
      </c>
    </row>
    <row r="661" spans="1:3" x14ac:dyDescent="0.2">
      <c r="A661" s="165">
        <v>885</v>
      </c>
      <c r="B661" s="161" t="s">
        <v>343</v>
      </c>
      <c r="C661" s="164" t="s">
        <v>393</v>
      </c>
    </row>
    <row r="662" spans="1:3" x14ac:dyDescent="0.2">
      <c r="A662" s="165">
        <v>886</v>
      </c>
      <c r="B662" s="161" t="s">
        <v>344</v>
      </c>
      <c r="C662" s="164" t="s">
        <v>394</v>
      </c>
    </row>
    <row r="663" spans="1:3" x14ac:dyDescent="0.2">
      <c r="A663" s="165">
        <v>887</v>
      </c>
      <c r="B663" s="161" t="s">
        <v>343</v>
      </c>
      <c r="C663" s="164" t="s">
        <v>393</v>
      </c>
    </row>
    <row r="664" spans="1:3" x14ac:dyDescent="0.2">
      <c r="A664" s="165">
        <v>888</v>
      </c>
      <c r="B664" s="161" t="s">
        <v>344</v>
      </c>
      <c r="C664" s="164" t="s">
        <v>394</v>
      </c>
    </row>
    <row r="665" spans="1:3" x14ac:dyDescent="0.2">
      <c r="A665" s="165">
        <v>889</v>
      </c>
      <c r="B665" s="161" t="s">
        <v>343</v>
      </c>
      <c r="C665" s="164" t="s">
        <v>393</v>
      </c>
    </row>
    <row r="666" spans="1:3" x14ac:dyDescent="0.2">
      <c r="A666" s="165">
        <v>890</v>
      </c>
      <c r="B666" s="161" t="s">
        <v>344</v>
      </c>
      <c r="C666" s="164" t="s">
        <v>394</v>
      </c>
    </row>
    <row r="667" spans="1:3" x14ac:dyDescent="0.2">
      <c r="A667" s="165">
        <v>891</v>
      </c>
      <c r="B667" s="161" t="s">
        <v>344</v>
      </c>
      <c r="C667" s="164" t="s">
        <v>394</v>
      </c>
    </row>
    <row r="668" spans="1:3" x14ac:dyDescent="0.2">
      <c r="A668" s="165">
        <v>892</v>
      </c>
      <c r="B668" s="161" t="s">
        <v>344</v>
      </c>
      <c r="C668" s="164" t="s">
        <v>394</v>
      </c>
    </row>
    <row r="669" spans="1:3" x14ac:dyDescent="0.2">
      <c r="A669" s="165">
        <v>893</v>
      </c>
      <c r="B669" s="161" t="s">
        <v>344</v>
      </c>
      <c r="C669" s="164" t="s">
        <v>394</v>
      </c>
    </row>
    <row r="670" spans="1:3" x14ac:dyDescent="0.2">
      <c r="A670" s="165">
        <v>894</v>
      </c>
      <c r="B670" s="161" t="s">
        <v>302</v>
      </c>
      <c r="C670" s="164" t="s">
        <v>394</v>
      </c>
    </row>
    <row r="671" spans="1:3" x14ac:dyDescent="0.2">
      <c r="A671" s="165">
        <v>895</v>
      </c>
      <c r="B671" s="161" t="s">
        <v>302</v>
      </c>
      <c r="C671" s="164" t="s">
        <v>394</v>
      </c>
    </row>
    <row r="672" spans="1:3" x14ac:dyDescent="0.2">
      <c r="A672" s="165">
        <v>896</v>
      </c>
      <c r="B672" s="161" t="s">
        <v>302</v>
      </c>
      <c r="C672" s="164" t="s">
        <v>394</v>
      </c>
    </row>
    <row r="673" spans="1:3" x14ac:dyDescent="0.2">
      <c r="A673" s="165">
        <v>897</v>
      </c>
      <c r="B673" s="161" t="s">
        <v>344</v>
      </c>
      <c r="C673" s="164" t="s">
        <v>394</v>
      </c>
    </row>
    <row r="674" spans="1:3" x14ac:dyDescent="0.2">
      <c r="A674" s="165">
        <v>898</v>
      </c>
      <c r="B674" s="161" t="s">
        <v>344</v>
      </c>
      <c r="C674" s="164" t="s">
        <v>394</v>
      </c>
    </row>
    <row r="675" spans="1:3" x14ac:dyDescent="0.2">
      <c r="A675" s="165">
        <v>899</v>
      </c>
      <c r="B675" s="161" t="s">
        <v>345</v>
      </c>
      <c r="C675" s="164" t="s">
        <v>394</v>
      </c>
    </row>
    <row r="676" spans="1:3" x14ac:dyDescent="0.2">
      <c r="A676" s="165">
        <v>900</v>
      </c>
      <c r="B676" s="161" t="s">
        <v>345</v>
      </c>
      <c r="C676" s="164" t="s">
        <v>394</v>
      </c>
    </row>
    <row r="677" spans="1:3" x14ac:dyDescent="0.2">
      <c r="A677" s="165">
        <v>901</v>
      </c>
      <c r="B677" s="161" t="s">
        <v>345</v>
      </c>
      <c r="C677" s="164" t="s">
        <v>394</v>
      </c>
    </row>
    <row r="678" spans="1:3" x14ac:dyDescent="0.2">
      <c r="A678" s="165">
        <v>902</v>
      </c>
      <c r="B678" s="161" t="s">
        <v>345</v>
      </c>
      <c r="C678" s="164" t="s">
        <v>394</v>
      </c>
    </row>
    <row r="679" spans="1:3" x14ac:dyDescent="0.2">
      <c r="A679" s="165">
        <v>903</v>
      </c>
      <c r="B679" s="161" t="s">
        <v>345</v>
      </c>
      <c r="C679" s="164" t="s">
        <v>394</v>
      </c>
    </row>
    <row r="680" spans="1:3" x14ac:dyDescent="0.2">
      <c r="A680" s="165">
        <v>904</v>
      </c>
      <c r="B680" s="161" t="s">
        <v>346</v>
      </c>
      <c r="C680" s="164" t="s">
        <v>394</v>
      </c>
    </row>
    <row r="681" spans="1:3" x14ac:dyDescent="0.2">
      <c r="A681" s="165">
        <v>905</v>
      </c>
      <c r="B681" s="161" t="s">
        <v>346</v>
      </c>
      <c r="C681" s="164" t="s">
        <v>394</v>
      </c>
    </row>
    <row r="682" spans="1:3" x14ac:dyDescent="0.2">
      <c r="A682" s="165">
        <v>906</v>
      </c>
      <c r="B682" s="161" t="s">
        <v>346</v>
      </c>
      <c r="C682" s="164" t="s">
        <v>394</v>
      </c>
    </row>
    <row r="683" spans="1:3" x14ac:dyDescent="0.2">
      <c r="A683" s="165">
        <v>907</v>
      </c>
      <c r="B683" s="161" t="s">
        <v>347</v>
      </c>
      <c r="C683" s="164" t="s">
        <v>394</v>
      </c>
    </row>
    <row r="684" spans="1:3" x14ac:dyDescent="0.2">
      <c r="A684" s="165">
        <v>908</v>
      </c>
      <c r="B684" s="161" t="s">
        <v>347</v>
      </c>
      <c r="C684" s="164" t="s">
        <v>394</v>
      </c>
    </row>
    <row r="685" spans="1:3" x14ac:dyDescent="0.2">
      <c r="A685" s="165">
        <v>909</v>
      </c>
      <c r="B685" s="161" t="s">
        <v>347</v>
      </c>
      <c r="C685" s="164" t="s">
        <v>394</v>
      </c>
    </row>
    <row r="686" spans="1:3" x14ac:dyDescent="0.2">
      <c r="A686" s="165">
        <v>910</v>
      </c>
      <c r="B686" s="161" t="s">
        <v>347</v>
      </c>
      <c r="C686" s="164" t="s">
        <v>394</v>
      </c>
    </row>
    <row r="687" spans="1:3" x14ac:dyDescent="0.2">
      <c r="A687" s="165">
        <v>911</v>
      </c>
      <c r="B687" s="161" t="s">
        <v>347</v>
      </c>
      <c r="C687" s="164" t="s">
        <v>394</v>
      </c>
    </row>
    <row r="688" spans="1:3" x14ac:dyDescent="0.2">
      <c r="A688" s="165">
        <v>912</v>
      </c>
      <c r="B688" s="161" t="s">
        <v>347</v>
      </c>
      <c r="C688" s="164" t="s">
        <v>394</v>
      </c>
    </row>
    <row r="689" spans="1:3" x14ac:dyDescent="0.2">
      <c r="A689" s="165">
        <v>913</v>
      </c>
      <c r="B689" s="161" t="s">
        <v>347</v>
      </c>
      <c r="C689" s="164" t="s">
        <v>394</v>
      </c>
    </row>
    <row r="690" spans="1:3" x14ac:dyDescent="0.2">
      <c r="A690" s="165">
        <v>914</v>
      </c>
      <c r="B690" s="161" t="s">
        <v>348</v>
      </c>
      <c r="C690" s="164" t="s">
        <v>393</v>
      </c>
    </row>
    <row r="691" spans="1:3" x14ac:dyDescent="0.2">
      <c r="A691" s="165">
        <v>915</v>
      </c>
      <c r="B691" s="161" t="s">
        <v>302</v>
      </c>
      <c r="C691" s="164" t="s">
        <v>393</v>
      </c>
    </row>
    <row r="692" spans="1:3" x14ac:dyDescent="0.2">
      <c r="A692" s="165">
        <v>916</v>
      </c>
      <c r="B692" s="161" t="s">
        <v>302</v>
      </c>
      <c r="C692" s="164" t="s">
        <v>393</v>
      </c>
    </row>
    <row r="693" spans="1:3" x14ac:dyDescent="0.2">
      <c r="A693" s="165">
        <v>917</v>
      </c>
      <c r="B693" s="161" t="s">
        <v>302</v>
      </c>
      <c r="C693" s="164" t="s">
        <v>393</v>
      </c>
    </row>
    <row r="694" spans="1:3" x14ac:dyDescent="0.2">
      <c r="A694" s="165">
        <v>918</v>
      </c>
      <c r="B694" s="161" t="s">
        <v>238</v>
      </c>
      <c r="C694" s="164" t="s">
        <v>393</v>
      </c>
    </row>
    <row r="695" spans="1:3" x14ac:dyDescent="0.2">
      <c r="A695" s="165">
        <v>919</v>
      </c>
      <c r="B695" s="161" t="s">
        <v>349</v>
      </c>
      <c r="C695" s="164" t="s">
        <v>393</v>
      </c>
    </row>
    <row r="696" spans="1:3" x14ac:dyDescent="0.2">
      <c r="A696" s="165">
        <v>920</v>
      </c>
      <c r="B696" s="161" t="s">
        <v>349</v>
      </c>
      <c r="C696" s="164" t="s">
        <v>393</v>
      </c>
    </row>
    <row r="697" spans="1:3" x14ac:dyDescent="0.2">
      <c r="A697" s="165">
        <v>922</v>
      </c>
      <c r="B697" s="161" t="s">
        <v>261</v>
      </c>
      <c r="C697" s="164" t="s">
        <v>393</v>
      </c>
    </row>
    <row r="698" spans="1:3" x14ac:dyDescent="0.2">
      <c r="A698" s="165">
        <v>923</v>
      </c>
      <c r="B698" s="161" t="s">
        <v>261</v>
      </c>
      <c r="C698" s="164" t="s">
        <v>393</v>
      </c>
    </row>
    <row r="699" spans="1:3" x14ac:dyDescent="0.2">
      <c r="A699" s="165">
        <v>924</v>
      </c>
      <c r="B699" s="161" t="s">
        <v>261</v>
      </c>
      <c r="C699" s="164" t="s">
        <v>393</v>
      </c>
    </row>
    <row r="700" spans="1:3" x14ac:dyDescent="0.2">
      <c r="A700" s="165">
        <v>925</v>
      </c>
      <c r="B700" s="161" t="s">
        <v>350</v>
      </c>
      <c r="C700" s="164" t="s">
        <v>389</v>
      </c>
    </row>
    <row r="701" spans="1:3" x14ac:dyDescent="0.2">
      <c r="A701" s="165">
        <v>926</v>
      </c>
      <c r="B701" s="161" t="s">
        <v>291</v>
      </c>
      <c r="C701" s="164" t="s">
        <v>389</v>
      </c>
    </row>
    <row r="702" spans="1:3" x14ac:dyDescent="0.2">
      <c r="A702" s="165">
        <v>927</v>
      </c>
      <c r="B702" s="161" t="s">
        <v>293</v>
      </c>
      <c r="C702" s="164" t="s">
        <v>389</v>
      </c>
    </row>
    <row r="703" spans="1:3" x14ac:dyDescent="0.2">
      <c r="A703" s="165">
        <v>928</v>
      </c>
      <c r="B703" s="161" t="s">
        <v>292</v>
      </c>
      <c r="C703" s="164" t="s">
        <v>389</v>
      </c>
    </row>
    <row r="704" spans="1:3" x14ac:dyDescent="0.2">
      <c r="A704" s="165">
        <v>929</v>
      </c>
      <c r="B704" s="161" t="s">
        <v>345</v>
      </c>
      <c r="C704" s="164" t="s">
        <v>394</v>
      </c>
    </row>
    <row r="705" spans="1:3" x14ac:dyDescent="0.2">
      <c r="A705" s="165">
        <v>930</v>
      </c>
      <c r="B705" s="161" t="s">
        <v>345</v>
      </c>
      <c r="C705" s="164" t="s">
        <v>394</v>
      </c>
    </row>
    <row r="706" spans="1:3" x14ac:dyDescent="0.2">
      <c r="A706" s="165">
        <v>931</v>
      </c>
      <c r="B706" s="161" t="s">
        <v>345</v>
      </c>
      <c r="C706" s="164" t="s">
        <v>394</v>
      </c>
    </row>
    <row r="707" spans="1:3" x14ac:dyDescent="0.2">
      <c r="A707" s="165">
        <v>932</v>
      </c>
      <c r="B707" s="161" t="s">
        <v>351</v>
      </c>
      <c r="C707" s="164" t="s">
        <v>393</v>
      </c>
    </row>
    <row r="708" spans="1:3" x14ac:dyDescent="0.2">
      <c r="A708" s="165">
        <v>933</v>
      </c>
      <c r="B708" s="161" t="s">
        <v>343</v>
      </c>
      <c r="C708" s="164" t="s">
        <v>393</v>
      </c>
    </row>
    <row r="709" spans="1:3" x14ac:dyDescent="0.2">
      <c r="A709" s="165">
        <v>934</v>
      </c>
      <c r="B709" s="161" t="s">
        <v>344</v>
      </c>
      <c r="C709" s="164" t="s">
        <v>394</v>
      </c>
    </row>
    <row r="710" spans="1:3" x14ac:dyDescent="0.2">
      <c r="A710" s="165">
        <v>935</v>
      </c>
      <c r="B710" s="161" t="s">
        <v>352</v>
      </c>
      <c r="C710" s="164" t="s">
        <v>393</v>
      </c>
    </row>
    <row r="711" spans="1:3" x14ac:dyDescent="0.2">
      <c r="A711" s="165">
        <v>936</v>
      </c>
      <c r="B711" s="161" t="s">
        <v>352</v>
      </c>
      <c r="C711" s="164" t="s">
        <v>393</v>
      </c>
    </row>
    <row r="712" spans="1:3" x14ac:dyDescent="0.2">
      <c r="A712" s="165">
        <v>937</v>
      </c>
      <c r="B712" s="161" t="s">
        <v>352</v>
      </c>
      <c r="C712" s="164" t="s">
        <v>393</v>
      </c>
    </row>
    <row r="713" spans="1:3" x14ac:dyDescent="0.2">
      <c r="A713" s="165">
        <v>938</v>
      </c>
      <c r="B713" s="161" t="s">
        <v>352</v>
      </c>
      <c r="C713" s="164" t="s">
        <v>393</v>
      </c>
    </row>
    <row r="714" spans="1:3" x14ac:dyDescent="0.2">
      <c r="A714" s="165">
        <v>939</v>
      </c>
      <c r="B714" s="161" t="s">
        <v>352</v>
      </c>
      <c r="C714" s="164" t="s">
        <v>393</v>
      </c>
    </row>
    <row r="715" spans="1:3" x14ac:dyDescent="0.2">
      <c r="A715" s="165">
        <v>940</v>
      </c>
      <c r="B715" s="161" t="s">
        <v>353</v>
      </c>
      <c r="C715" s="164" t="s">
        <v>390</v>
      </c>
    </row>
    <row r="716" spans="1:3" x14ac:dyDescent="0.2">
      <c r="A716" s="165">
        <v>941</v>
      </c>
      <c r="B716" s="161" t="s">
        <v>354</v>
      </c>
      <c r="C716" s="164" t="s">
        <v>390</v>
      </c>
    </row>
    <row r="717" spans="1:3" x14ac:dyDescent="0.2">
      <c r="A717" s="165">
        <v>942</v>
      </c>
      <c r="B717" s="161" t="s">
        <v>207</v>
      </c>
      <c r="C717" s="164" t="s">
        <v>393</v>
      </c>
    </row>
    <row r="718" spans="1:3" x14ac:dyDescent="0.2">
      <c r="A718" s="165">
        <v>943</v>
      </c>
      <c r="B718" s="161" t="s">
        <v>198</v>
      </c>
      <c r="C718" s="164" t="s">
        <v>393</v>
      </c>
    </row>
    <row r="719" spans="1:3" x14ac:dyDescent="0.2">
      <c r="A719" s="165">
        <v>944</v>
      </c>
      <c r="B719" s="161" t="s">
        <v>198</v>
      </c>
      <c r="C719" s="164" t="s">
        <v>393</v>
      </c>
    </row>
    <row r="720" spans="1:3" x14ac:dyDescent="0.2">
      <c r="A720" s="165">
        <v>945</v>
      </c>
      <c r="B720" s="161" t="s">
        <v>198</v>
      </c>
      <c r="C720" s="164" t="s">
        <v>393</v>
      </c>
    </row>
    <row r="721" spans="1:3" x14ac:dyDescent="0.2">
      <c r="A721" s="165">
        <v>946</v>
      </c>
      <c r="B721" s="161" t="s">
        <v>198</v>
      </c>
      <c r="C721" s="164" t="s">
        <v>393</v>
      </c>
    </row>
    <row r="722" spans="1:3" x14ac:dyDescent="0.2">
      <c r="A722" s="165">
        <v>947</v>
      </c>
      <c r="B722" s="161" t="s">
        <v>355</v>
      </c>
      <c r="C722" s="164" t="s">
        <v>393</v>
      </c>
    </row>
    <row r="723" spans="1:3" x14ac:dyDescent="0.2">
      <c r="A723" s="165">
        <v>948</v>
      </c>
      <c r="B723" s="161" t="s">
        <v>356</v>
      </c>
      <c r="C723" s="164" t="s">
        <v>393</v>
      </c>
    </row>
    <row r="724" spans="1:3" x14ac:dyDescent="0.2">
      <c r="A724" s="165">
        <v>949</v>
      </c>
      <c r="B724" s="161" t="s">
        <v>357</v>
      </c>
      <c r="C724" s="164" t="s">
        <v>393</v>
      </c>
    </row>
    <row r="725" spans="1:3" x14ac:dyDescent="0.2">
      <c r="A725" s="165">
        <v>950</v>
      </c>
      <c r="B725" s="161" t="s">
        <v>358</v>
      </c>
      <c r="C725" s="164" t="s">
        <v>394</v>
      </c>
    </row>
    <row r="726" spans="1:3" x14ac:dyDescent="0.2">
      <c r="A726" s="165">
        <v>951</v>
      </c>
      <c r="B726" s="161" t="s">
        <v>359</v>
      </c>
      <c r="C726" s="164" t="s">
        <v>394</v>
      </c>
    </row>
    <row r="727" spans="1:3" x14ac:dyDescent="0.2">
      <c r="A727" s="165">
        <v>952</v>
      </c>
      <c r="B727" s="161" t="s">
        <v>360</v>
      </c>
      <c r="C727" s="164" t="s">
        <v>393</v>
      </c>
    </row>
    <row r="728" spans="1:3" x14ac:dyDescent="0.2">
      <c r="A728" s="165">
        <v>953</v>
      </c>
      <c r="B728" s="161" t="s">
        <v>361</v>
      </c>
      <c r="C728" s="164" t="s">
        <v>393</v>
      </c>
    </row>
    <row r="729" spans="1:3" x14ac:dyDescent="0.2">
      <c r="A729" s="165">
        <v>954</v>
      </c>
      <c r="B729" s="161" t="s">
        <v>362</v>
      </c>
      <c r="C729" s="164" t="s">
        <v>393</v>
      </c>
    </row>
    <row r="730" spans="1:3" x14ac:dyDescent="0.2">
      <c r="A730" s="165">
        <v>955</v>
      </c>
      <c r="B730" s="161" t="s">
        <v>363</v>
      </c>
      <c r="C730" s="164" t="s">
        <v>393</v>
      </c>
    </row>
    <row r="731" spans="1:3" x14ac:dyDescent="0.2">
      <c r="A731" s="165">
        <v>956</v>
      </c>
      <c r="B731" s="161" t="s">
        <v>364</v>
      </c>
      <c r="C731" s="164" t="s">
        <v>393</v>
      </c>
    </row>
    <row r="732" spans="1:3" x14ac:dyDescent="0.2">
      <c r="A732" s="165">
        <v>957</v>
      </c>
      <c r="B732" s="161" t="s">
        <v>365</v>
      </c>
      <c r="C732" s="164" t="s">
        <v>393</v>
      </c>
    </row>
    <row r="733" spans="1:3" x14ac:dyDescent="0.2">
      <c r="A733" s="165">
        <v>958</v>
      </c>
      <c r="B733" s="161" t="s">
        <v>366</v>
      </c>
      <c r="C733" s="164" t="s">
        <v>393</v>
      </c>
    </row>
    <row r="734" spans="1:3" x14ac:dyDescent="0.2">
      <c r="A734" s="165">
        <v>959</v>
      </c>
      <c r="B734" s="161" t="s">
        <v>367</v>
      </c>
      <c r="C734" s="164" t="s">
        <v>393</v>
      </c>
    </row>
    <row r="735" spans="1:3" x14ac:dyDescent="0.2">
      <c r="A735" s="165">
        <v>960</v>
      </c>
      <c r="B735" s="161" t="s">
        <v>368</v>
      </c>
      <c r="C735" s="164" t="s">
        <v>393</v>
      </c>
    </row>
    <row r="736" spans="1:3" x14ac:dyDescent="0.2">
      <c r="A736" s="165">
        <v>961</v>
      </c>
      <c r="B736" s="161" t="s">
        <v>369</v>
      </c>
      <c r="C736" s="164" t="s">
        <v>393</v>
      </c>
    </row>
    <row r="737" spans="1:3" x14ac:dyDescent="0.2">
      <c r="A737" s="165">
        <v>962</v>
      </c>
      <c r="B737" s="161" t="s">
        <v>370</v>
      </c>
      <c r="C737" s="164" t="s">
        <v>393</v>
      </c>
    </row>
    <row r="738" spans="1:3" x14ac:dyDescent="0.2">
      <c r="A738" s="165">
        <v>963</v>
      </c>
      <c r="B738" s="161" t="s">
        <v>371</v>
      </c>
      <c r="C738" s="164" t="s">
        <v>393</v>
      </c>
    </row>
    <row r="739" spans="1:3" x14ac:dyDescent="0.2">
      <c r="A739" s="165">
        <v>964</v>
      </c>
      <c r="B739" s="161" t="s">
        <v>372</v>
      </c>
      <c r="C739" s="164" t="s">
        <v>393</v>
      </c>
    </row>
    <row r="740" spans="1:3" x14ac:dyDescent="0.2">
      <c r="A740" s="165">
        <v>965</v>
      </c>
      <c r="B740" s="161" t="s">
        <v>373</v>
      </c>
      <c r="C740" s="164" t="s">
        <v>393</v>
      </c>
    </row>
    <row r="741" spans="1:3" x14ac:dyDescent="0.2">
      <c r="A741" s="165">
        <v>966</v>
      </c>
      <c r="B741" s="161" t="s">
        <v>218</v>
      </c>
      <c r="C741" s="164" t="s">
        <v>394</v>
      </c>
    </row>
    <row r="742" spans="1:3" x14ac:dyDescent="0.2">
      <c r="A742" s="165">
        <v>967</v>
      </c>
      <c r="B742" s="161" t="s">
        <v>230</v>
      </c>
      <c r="C742" s="164" t="s">
        <v>393</v>
      </c>
    </row>
    <row r="743" spans="1:3" x14ac:dyDescent="0.2">
      <c r="A743" s="165">
        <v>968</v>
      </c>
      <c r="B743" s="161" t="s">
        <v>230</v>
      </c>
      <c r="C743" s="164" t="s">
        <v>393</v>
      </c>
    </row>
    <row r="744" spans="1:3" x14ac:dyDescent="0.2">
      <c r="A744" s="165">
        <v>969</v>
      </c>
      <c r="B744" s="161" t="s">
        <v>373</v>
      </c>
      <c r="C744" s="164" t="s">
        <v>393</v>
      </c>
    </row>
    <row r="745" spans="1:3" x14ac:dyDescent="0.2">
      <c r="A745" s="165">
        <v>970</v>
      </c>
      <c r="B745" s="161" t="s">
        <v>186</v>
      </c>
      <c r="C745" s="164" t="s">
        <v>393</v>
      </c>
    </row>
    <row r="746" spans="1:3" x14ac:dyDescent="0.2">
      <c r="A746" s="165">
        <v>971</v>
      </c>
      <c r="B746" s="161" t="s">
        <v>374</v>
      </c>
      <c r="C746" s="164" t="s">
        <v>393</v>
      </c>
    </row>
    <row r="747" spans="1:3" x14ac:dyDescent="0.2">
      <c r="A747" s="165">
        <v>972</v>
      </c>
      <c r="B747" s="161" t="s">
        <v>375</v>
      </c>
      <c r="C747" s="164" t="s">
        <v>393</v>
      </c>
    </row>
    <row r="748" spans="1:3" x14ac:dyDescent="0.2">
      <c r="A748" s="165">
        <v>973</v>
      </c>
      <c r="B748" s="161" t="s">
        <v>228</v>
      </c>
      <c r="C748" s="164" t="s">
        <v>393</v>
      </c>
    </row>
    <row r="749" spans="1:3" x14ac:dyDescent="0.2">
      <c r="A749" s="165">
        <v>974</v>
      </c>
      <c r="B749" s="161" t="s">
        <v>254</v>
      </c>
      <c r="C749" s="164" t="s">
        <v>393</v>
      </c>
    </row>
    <row r="750" spans="1:3" x14ac:dyDescent="0.2">
      <c r="A750" s="165">
        <v>975</v>
      </c>
      <c r="B750" s="161" t="s">
        <v>376</v>
      </c>
      <c r="C750" s="164" t="s">
        <v>393</v>
      </c>
    </row>
    <row r="751" spans="1:3" x14ac:dyDescent="0.2">
      <c r="A751" s="165">
        <v>976</v>
      </c>
      <c r="B751" s="161" t="s">
        <v>377</v>
      </c>
      <c r="C751" s="164" t="s">
        <v>393</v>
      </c>
    </row>
    <row r="752" spans="1:3" x14ac:dyDescent="0.2">
      <c r="A752" s="165">
        <v>978</v>
      </c>
      <c r="B752" s="161" t="s">
        <v>212</v>
      </c>
      <c r="C752" s="164" t="s">
        <v>394</v>
      </c>
    </row>
    <row r="753" spans="1:3" x14ac:dyDescent="0.2">
      <c r="A753" s="165">
        <v>979</v>
      </c>
      <c r="B753" s="161" t="s">
        <v>251</v>
      </c>
      <c r="C753" s="164" t="s">
        <v>394</v>
      </c>
    </row>
    <row r="754" spans="1:3" x14ac:dyDescent="0.2">
      <c r="A754" s="165">
        <v>980</v>
      </c>
      <c r="B754" s="161" t="s">
        <v>378</v>
      </c>
      <c r="C754" s="164" t="s">
        <v>393</v>
      </c>
    </row>
    <row r="755" spans="1:3" x14ac:dyDescent="0.2">
      <c r="A755" s="165">
        <v>981</v>
      </c>
      <c r="B755" s="161" t="s">
        <v>379</v>
      </c>
      <c r="C755" s="164" t="s">
        <v>394</v>
      </c>
    </row>
    <row r="756" spans="1:3" x14ac:dyDescent="0.2">
      <c r="A756" s="165">
        <v>982</v>
      </c>
      <c r="B756" s="161" t="s">
        <v>380</v>
      </c>
      <c r="C756" s="164" t="s">
        <v>393</v>
      </c>
    </row>
    <row r="757" spans="1:3" x14ac:dyDescent="0.2">
      <c r="A757" s="165">
        <v>983</v>
      </c>
      <c r="B757" s="161" t="s">
        <v>381</v>
      </c>
      <c r="C757" s="164" t="s">
        <v>393</v>
      </c>
    </row>
    <row r="758" spans="1:3" x14ac:dyDescent="0.2">
      <c r="A758" s="165">
        <v>984</v>
      </c>
      <c r="B758" s="161" t="s">
        <v>382</v>
      </c>
      <c r="C758" s="164" t="s">
        <v>393</v>
      </c>
    </row>
    <row r="759" spans="1:3" x14ac:dyDescent="0.2">
      <c r="A759" s="165">
        <v>985</v>
      </c>
      <c r="B759" s="161" t="s">
        <v>383</v>
      </c>
      <c r="C759" s="164" t="s">
        <v>393</v>
      </c>
    </row>
    <row r="760" spans="1:3" x14ac:dyDescent="0.2">
      <c r="A760" s="165">
        <v>989</v>
      </c>
      <c r="B760" s="161" t="s">
        <v>267</v>
      </c>
      <c r="C760" s="164" t="s">
        <v>393</v>
      </c>
    </row>
    <row r="761" spans="1:3" x14ac:dyDescent="0.2">
      <c r="A761" s="165">
        <v>990</v>
      </c>
      <c r="B761" s="161" t="s">
        <v>268</v>
      </c>
      <c r="C761" s="164" t="s">
        <v>394</v>
      </c>
    </row>
    <row r="762" spans="1:3" x14ac:dyDescent="0.2">
      <c r="A762" s="165">
        <v>991</v>
      </c>
      <c r="B762" s="161" t="s">
        <v>218</v>
      </c>
      <c r="C762" s="164" t="s">
        <v>394</v>
      </c>
    </row>
    <row r="763" spans="1:3" x14ac:dyDescent="0.2">
      <c r="A763" s="165">
        <v>996</v>
      </c>
      <c r="B763" s="161" t="s">
        <v>297</v>
      </c>
      <c r="C763" s="164" t="s">
        <v>393</v>
      </c>
    </row>
    <row r="764" spans="1:3" x14ac:dyDescent="0.2">
      <c r="A764" s="165">
        <v>997</v>
      </c>
      <c r="B764" s="161" t="s">
        <v>384</v>
      </c>
      <c r="C764" s="164" t="s">
        <v>393</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23"/>
  <sheetViews>
    <sheetView zoomScaleNormal="100" workbookViewId="0"/>
  </sheetViews>
  <sheetFormatPr defaultRowHeight="12.75" x14ac:dyDescent="0.2"/>
  <cols>
    <col min="1" max="1" width="32.140625" bestFit="1" customWidth="1"/>
    <col min="2" max="2" width="11.85546875" bestFit="1" customWidth="1"/>
    <col min="3" max="3" width="6.42578125" customWidth="1"/>
    <col min="4" max="4" width="16.42578125" customWidth="1"/>
    <col min="5" max="5" width="16.140625" bestFit="1" customWidth="1"/>
    <col min="6" max="9" width="14.5703125" customWidth="1"/>
  </cols>
  <sheetData>
    <row r="1" spans="1:9" x14ac:dyDescent="0.2">
      <c r="A1" s="158" t="s">
        <v>16</v>
      </c>
      <c r="B1" s="158"/>
    </row>
    <row r="2" spans="1:9" ht="36.75" customHeight="1" x14ac:dyDescent="0.2">
      <c r="A2" s="265" t="str">
        <f>Overview!B4&amp; " - Effective from "&amp;Overview!C4&amp;" - "&amp;Overview!E4&amp;" Residual Charging Bands"</f>
        <v>Aidien Limited - GSP_C - Effective from 2026/27 - Final Residual Charging Bands</v>
      </c>
      <c r="B2" s="266"/>
      <c r="C2" s="266"/>
      <c r="D2" s="266"/>
      <c r="E2" s="266"/>
      <c r="F2" s="266"/>
      <c r="G2" s="266"/>
      <c r="H2" s="266"/>
      <c r="I2" s="266"/>
    </row>
    <row r="4" spans="1:9" ht="63.75" x14ac:dyDescent="0.2">
      <c r="A4" s="179" t="s">
        <v>566</v>
      </c>
      <c r="B4" s="179" t="s">
        <v>562</v>
      </c>
      <c r="C4" s="179" t="s">
        <v>567</v>
      </c>
      <c r="D4" s="179" t="s">
        <v>571</v>
      </c>
      <c r="E4" s="179" t="s">
        <v>572</v>
      </c>
      <c r="F4" s="207" t="s">
        <v>724</v>
      </c>
      <c r="G4" s="207" t="s">
        <v>725</v>
      </c>
      <c r="H4" s="207" t="s">
        <v>726</v>
      </c>
      <c r="I4" s="207" t="s">
        <v>727</v>
      </c>
    </row>
    <row r="5" spans="1:9" ht="15" customHeight="1" x14ac:dyDescent="0.2">
      <c r="A5" s="180" t="s">
        <v>129</v>
      </c>
      <c r="B5" s="181" t="s">
        <v>564</v>
      </c>
      <c r="C5" s="181" t="s">
        <v>565</v>
      </c>
      <c r="D5" s="184"/>
      <c r="E5" s="184"/>
      <c r="F5" s="208">
        <v>-5.4534329225903218</v>
      </c>
      <c r="G5" s="209">
        <v>-0.27157091712308867</v>
      </c>
      <c r="H5" s="209">
        <v>-0.27157091712308867</v>
      </c>
      <c r="I5" s="209">
        <v>-6.3840280542239614E-2</v>
      </c>
    </row>
    <row r="6" spans="1:9" ht="15" customHeight="1" x14ac:dyDescent="0.2">
      <c r="A6" s="267" t="s">
        <v>574</v>
      </c>
      <c r="B6" s="181">
        <v>1</v>
      </c>
      <c r="C6" s="181" t="s">
        <v>568</v>
      </c>
      <c r="D6" s="185">
        <v>0</v>
      </c>
      <c r="E6" s="185">
        <v>3986</v>
      </c>
      <c r="F6" s="208">
        <v>-5.8665310291495345</v>
      </c>
      <c r="G6" s="209">
        <v>-0.13877387348538567</v>
      </c>
      <c r="H6" s="209">
        <v>-0.13877387348538567</v>
      </c>
      <c r="I6" s="209">
        <v>-5.6503533319151089E-2</v>
      </c>
    </row>
    <row r="7" spans="1:9" ht="15" customHeight="1" x14ac:dyDescent="0.2">
      <c r="A7" s="268"/>
      <c r="B7" s="181">
        <v>2</v>
      </c>
      <c r="C7" s="181" t="s">
        <v>568</v>
      </c>
      <c r="D7" s="185">
        <v>3986</v>
      </c>
      <c r="E7" s="185">
        <v>13677</v>
      </c>
      <c r="F7" s="208">
        <v>-5.8665310291495345</v>
      </c>
      <c r="G7" s="209">
        <v>-1.364688511633545</v>
      </c>
      <c r="H7" s="209">
        <v>-0.67340318474708249</v>
      </c>
      <c r="I7" s="209">
        <v>-5.6503533319151089E-2</v>
      </c>
    </row>
    <row r="8" spans="1:9" ht="15" customHeight="1" x14ac:dyDescent="0.2">
      <c r="A8" s="268"/>
      <c r="B8" s="181">
        <v>3</v>
      </c>
      <c r="C8" s="181" t="s">
        <v>568</v>
      </c>
      <c r="D8" s="185">
        <v>13677</v>
      </c>
      <c r="E8" s="185">
        <v>27543</v>
      </c>
      <c r="F8" s="208">
        <v>-5.8665310291495345</v>
      </c>
      <c r="G8" s="209">
        <v>-1.889346522669257</v>
      </c>
      <c r="H8" s="209">
        <v>-0.67340318474708249</v>
      </c>
      <c r="I8" s="209">
        <v>-5.6503533319151089E-2</v>
      </c>
    </row>
    <row r="9" spans="1:9" ht="15" customHeight="1" x14ac:dyDescent="0.2">
      <c r="A9" s="269"/>
      <c r="B9" s="181">
        <v>4</v>
      </c>
      <c r="C9" s="181" t="s">
        <v>568</v>
      </c>
      <c r="D9" s="185">
        <v>27543</v>
      </c>
      <c r="E9" s="185" t="s">
        <v>570</v>
      </c>
      <c r="F9" s="208">
        <v>-5.8665310291495345</v>
      </c>
      <c r="G9" s="209">
        <v>-2.2458205912363738</v>
      </c>
      <c r="H9" s="209">
        <v>-0.67340318474708249</v>
      </c>
      <c r="I9" s="209">
        <v>-5.6503533319151089E-2</v>
      </c>
    </row>
    <row r="10" spans="1:9" ht="15" customHeight="1" x14ac:dyDescent="0.2">
      <c r="A10" s="267" t="s">
        <v>577</v>
      </c>
      <c r="B10" s="181">
        <v>1</v>
      </c>
      <c r="C10" s="181" t="s">
        <v>569</v>
      </c>
      <c r="D10" s="185">
        <v>0</v>
      </c>
      <c r="E10" s="185">
        <v>90</v>
      </c>
      <c r="F10" s="208">
        <v>-11.911257860942461</v>
      </c>
      <c r="G10" s="209">
        <v>-2.9694503029569441</v>
      </c>
      <c r="H10" s="209">
        <v>-0.36176112054055903</v>
      </c>
      <c r="I10" s="209">
        <v>-1.1583667809271605E-2</v>
      </c>
    </row>
    <row r="11" spans="1:9" ht="15" customHeight="1" x14ac:dyDescent="0.2">
      <c r="A11" s="268"/>
      <c r="B11" s="181">
        <v>2</v>
      </c>
      <c r="C11" s="181" t="s">
        <v>569</v>
      </c>
      <c r="D11" s="185">
        <v>90</v>
      </c>
      <c r="E11" s="185">
        <v>150</v>
      </c>
      <c r="F11" s="208">
        <v>-11.911257860942461</v>
      </c>
      <c r="G11" s="209">
        <v>-3.025371194194058</v>
      </c>
      <c r="H11" s="209">
        <v>-0.36176112054055903</v>
      </c>
      <c r="I11" s="209">
        <v>-1.1583667809271605E-2</v>
      </c>
    </row>
    <row r="12" spans="1:9" ht="15" customHeight="1" x14ac:dyDescent="0.2">
      <c r="A12" s="268"/>
      <c r="B12" s="181">
        <v>3</v>
      </c>
      <c r="C12" s="181" t="s">
        <v>569</v>
      </c>
      <c r="D12" s="185">
        <v>150</v>
      </c>
      <c r="E12" s="185">
        <v>250</v>
      </c>
      <c r="F12" s="208">
        <v>-11.911257860942461</v>
      </c>
      <c r="G12" s="209">
        <v>-3.0877108023538291</v>
      </c>
      <c r="H12" s="209">
        <v>-0.36176112054055903</v>
      </c>
      <c r="I12" s="209">
        <v>-1.1583667809271605E-2</v>
      </c>
    </row>
    <row r="13" spans="1:9" ht="15" customHeight="1" x14ac:dyDescent="0.2">
      <c r="A13" s="269"/>
      <c r="B13" s="181">
        <v>4</v>
      </c>
      <c r="C13" s="181" t="s">
        <v>569</v>
      </c>
      <c r="D13" s="185">
        <v>250</v>
      </c>
      <c r="E13" s="185" t="s">
        <v>570</v>
      </c>
      <c r="F13" s="208">
        <v>-11.911257860942461</v>
      </c>
      <c r="G13" s="209">
        <v>-3.156331777755641</v>
      </c>
      <c r="H13" s="209">
        <v>-0.36176112054055903</v>
      </c>
      <c r="I13" s="209">
        <v>-1.1583667809271605E-2</v>
      </c>
    </row>
    <row r="14" spans="1:9" ht="15" customHeight="1" x14ac:dyDescent="0.2">
      <c r="A14" s="267" t="s">
        <v>576</v>
      </c>
      <c r="B14" s="181">
        <v>1</v>
      </c>
      <c r="C14" s="181" t="s">
        <v>569</v>
      </c>
      <c r="D14" s="185">
        <v>0</v>
      </c>
      <c r="E14" s="185">
        <v>500</v>
      </c>
      <c r="F14" s="208">
        <v>-120.55281996198789</v>
      </c>
      <c r="G14" s="209">
        <v>-3.209999763079276</v>
      </c>
      <c r="H14" s="209">
        <v>-0.26201843185181622</v>
      </c>
      <c r="I14" s="209">
        <v>-8.0955282394159778E-3</v>
      </c>
    </row>
    <row r="15" spans="1:9" ht="15" customHeight="1" x14ac:dyDescent="0.2">
      <c r="A15" s="268"/>
      <c r="B15" s="181">
        <v>2</v>
      </c>
      <c r="C15" s="181" t="s">
        <v>569</v>
      </c>
      <c r="D15" s="185">
        <v>500</v>
      </c>
      <c r="E15" s="185">
        <v>1100</v>
      </c>
      <c r="F15" s="208">
        <v>-120.55281996198789</v>
      </c>
      <c r="G15" s="209">
        <v>-3.4308857895950795</v>
      </c>
      <c r="H15" s="209">
        <v>-0.26201843185181622</v>
      </c>
      <c r="I15" s="209">
        <v>-8.0955282394159778E-3</v>
      </c>
    </row>
    <row r="16" spans="1:9" ht="15" customHeight="1" x14ac:dyDescent="0.2">
      <c r="A16" s="268"/>
      <c r="B16" s="181">
        <v>3</v>
      </c>
      <c r="C16" s="181" t="s">
        <v>569</v>
      </c>
      <c r="D16" s="185">
        <v>1100</v>
      </c>
      <c r="E16" s="185">
        <v>2000</v>
      </c>
      <c r="F16" s="208">
        <v>-120.55281996198789</v>
      </c>
      <c r="G16" s="209">
        <v>-3.3359006412552907</v>
      </c>
      <c r="H16" s="209">
        <v>-0.26201843185181622</v>
      </c>
      <c r="I16" s="209">
        <v>-8.0955282394159778E-3</v>
      </c>
    </row>
    <row r="17" spans="1:9" ht="15" customHeight="1" x14ac:dyDescent="0.2">
      <c r="A17" s="269"/>
      <c r="B17" s="181">
        <v>4</v>
      </c>
      <c r="C17" s="181" t="s">
        <v>569</v>
      </c>
      <c r="D17" s="185">
        <v>2000</v>
      </c>
      <c r="E17" s="185" t="s">
        <v>570</v>
      </c>
      <c r="F17" s="208">
        <v>-120.55281996198789</v>
      </c>
      <c r="G17" s="209">
        <v>-3.4183317416980601</v>
      </c>
      <c r="H17" s="209">
        <v>-0.26201843185181622</v>
      </c>
      <c r="I17" s="209">
        <v>-8.0955282394159778E-3</v>
      </c>
    </row>
    <row r="18" spans="1:9" ht="15" customHeight="1" x14ac:dyDescent="0.2">
      <c r="A18" s="270" t="s">
        <v>575</v>
      </c>
      <c r="B18" s="181">
        <v>1</v>
      </c>
      <c r="C18" s="181" t="s">
        <v>569</v>
      </c>
      <c r="D18" s="185">
        <v>0</v>
      </c>
      <c r="E18" s="185">
        <v>3500</v>
      </c>
      <c r="F18" s="208">
        <v>942.57820873630033</v>
      </c>
      <c r="G18" s="208"/>
      <c r="H18" s="209"/>
      <c r="I18" s="209"/>
    </row>
    <row r="19" spans="1:9" ht="15" customHeight="1" x14ac:dyDescent="0.2">
      <c r="A19" s="271"/>
      <c r="B19" s="181">
        <v>2</v>
      </c>
      <c r="C19" s="181" t="s">
        <v>569</v>
      </c>
      <c r="D19" s="185">
        <v>3500</v>
      </c>
      <c r="E19" s="185">
        <v>11000</v>
      </c>
      <c r="F19" s="208">
        <v>8702.1225866951208</v>
      </c>
      <c r="G19" s="208"/>
      <c r="H19" s="209"/>
      <c r="I19" s="209"/>
    </row>
    <row r="20" spans="1:9" ht="15" customHeight="1" x14ac:dyDescent="0.2">
      <c r="A20" s="271"/>
      <c r="B20" s="181">
        <v>3</v>
      </c>
      <c r="C20" s="181" t="s">
        <v>569</v>
      </c>
      <c r="D20" s="185">
        <v>11000</v>
      </c>
      <c r="E20" s="185">
        <v>20000</v>
      </c>
      <c r="F20" s="208">
        <v>25455.915320199707</v>
      </c>
      <c r="G20" s="208"/>
      <c r="H20" s="209"/>
      <c r="I20" s="209"/>
    </row>
    <row r="21" spans="1:9" ht="15" customHeight="1" x14ac:dyDescent="0.2">
      <c r="A21" s="272"/>
      <c r="B21" s="181">
        <v>4</v>
      </c>
      <c r="C21" s="181" t="s">
        <v>569</v>
      </c>
      <c r="D21" s="185">
        <v>20000</v>
      </c>
      <c r="E21" s="185" t="s">
        <v>570</v>
      </c>
      <c r="F21" s="208">
        <v>53850.230385512958</v>
      </c>
      <c r="G21" s="208"/>
      <c r="H21" s="209"/>
      <c r="I21" s="209"/>
    </row>
    <row r="22" spans="1:9" x14ac:dyDescent="0.2">
      <c r="A22" t="s">
        <v>573</v>
      </c>
    </row>
    <row r="23" spans="1:9" ht="28.5" customHeight="1" x14ac:dyDescent="0.2">
      <c r="A23" s="264" t="s">
        <v>728</v>
      </c>
      <c r="B23" s="264"/>
      <c r="C23" s="264"/>
      <c r="D23" s="264"/>
      <c r="E23" s="264"/>
      <c r="F23" s="264"/>
      <c r="G23" s="264"/>
      <c r="H23" s="264"/>
      <c r="I23" s="264"/>
    </row>
  </sheetData>
  <mergeCells count="6">
    <mergeCell ref="A23:I23"/>
    <mergeCell ref="A2:I2"/>
    <mergeCell ref="A10:A13"/>
    <mergeCell ref="A14:A17"/>
    <mergeCell ref="A18:A21"/>
    <mergeCell ref="A6:A9"/>
  </mergeCells>
  <hyperlinks>
    <hyperlink ref="A1" location="Overview!A1" display="Back to Overview" xr:uid="{00000000-0004-0000-0C00-000000000000}"/>
  </hyperlinks>
  <pageMargins left="0.7" right="0.7" top="0.75" bottom="0.75" header="0.3" footer="0.3"/>
  <pageSetup paperSize="9" scale="63"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41"/>
  <sheetViews>
    <sheetView showGridLines="0" zoomScaleNormal="100" workbookViewId="0"/>
  </sheetViews>
  <sheetFormatPr defaultRowHeight="12.75" x14ac:dyDescent="0.2"/>
  <cols>
    <col min="1" max="1" width="44.85546875" customWidth="1"/>
    <col min="2" max="2" width="38.28515625" customWidth="1"/>
  </cols>
  <sheetData>
    <row r="1" spans="1:2" x14ac:dyDescent="0.2">
      <c r="A1" s="158" t="s">
        <v>16</v>
      </c>
    </row>
    <row r="2" spans="1:2" ht="33" customHeight="1" x14ac:dyDescent="0.2">
      <c r="A2" s="236" t="str">
        <f>Overview!C4&amp;" - Effective from "&amp;Overview!D4&amp;" - "&amp;Overview!F4&amp;" TNUoS Mapping"</f>
        <v>2026/27 - Effective from 1 April 2026 -  TNUoS Mapping</v>
      </c>
      <c r="B2" s="238"/>
    </row>
    <row r="3" spans="1:2" ht="8.25" customHeight="1" x14ac:dyDescent="0.2"/>
    <row r="4" spans="1:2" ht="20.25" customHeight="1" x14ac:dyDescent="0.2">
      <c r="A4" s="179" t="s">
        <v>633</v>
      </c>
      <c r="B4" s="179" t="s">
        <v>634</v>
      </c>
    </row>
    <row r="5" spans="1:2" ht="15.75" customHeight="1" x14ac:dyDescent="0.2">
      <c r="A5" s="192" t="s">
        <v>632</v>
      </c>
      <c r="B5" s="192" t="s">
        <v>635</v>
      </c>
    </row>
    <row r="6" spans="1:2" ht="15.75" customHeight="1" x14ac:dyDescent="0.2">
      <c r="A6" s="193" t="s">
        <v>449</v>
      </c>
      <c r="B6" s="193" t="s">
        <v>636</v>
      </c>
    </row>
    <row r="7" spans="1:2" ht="15.75" customHeight="1" x14ac:dyDescent="0.2">
      <c r="A7" s="193" t="s">
        <v>579</v>
      </c>
      <c r="B7" s="193" t="str">
        <f>$B$6</f>
        <v>n/a (Non-Final Demand Site)</v>
      </c>
    </row>
    <row r="8" spans="1:2" ht="15.75" customHeight="1" x14ac:dyDescent="0.2">
      <c r="A8" s="192" t="s">
        <v>580</v>
      </c>
      <c r="B8" s="192" t="s">
        <v>637</v>
      </c>
    </row>
    <row r="9" spans="1:2" ht="15.75" customHeight="1" x14ac:dyDescent="0.2">
      <c r="A9" s="192" t="s">
        <v>581</v>
      </c>
      <c r="B9" s="192" t="s">
        <v>638</v>
      </c>
    </row>
    <row r="10" spans="1:2" ht="15.75" customHeight="1" x14ac:dyDescent="0.2">
      <c r="A10" s="192" t="s">
        <v>582</v>
      </c>
      <c r="B10" s="192" t="s">
        <v>639</v>
      </c>
    </row>
    <row r="11" spans="1:2" ht="15.75" customHeight="1" x14ac:dyDescent="0.2">
      <c r="A11" s="192" t="s">
        <v>583</v>
      </c>
      <c r="B11" s="192" t="s">
        <v>640</v>
      </c>
    </row>
    <row r="12" spans="1:2" ht="15.75" customHeight="1" x14ac:dyDescent="0.2">
      <c r="A12" s="193" t="s">
        <v>130</v>
      </c>
      <c r="B12" s="193" t="str">
        <f t="shared" ref="B12:B13" si="0">$B$6</f>
        <v>n/a (Non-Final Demand Site)</v>
      </c>
    </row>
    <row r="13" spans="1:2" ht="15.75" customHeight="1" x14ac:dyDescent="0.2">
      <c r="A13" s="193" t="s">
        <v>450</v>
      </c>
      <c r="B13" s="193" t="str">
        <f t="shared" si="0"/>
        <v>n/a (Non-Final Demand Site)</v>
      </c>
    </row>
    <row r="14" spans="1:2" ht="15.75" customHeight="1" x14ac:dyDescent="0.2">
      <c r="A14" s="192" t="s">
        <v>451</v>
      </c>
      <c r="B14" s="192" t="s">
        <v>641</v>
      </c>
    </row>
    <row r="15" spans="1:2" ht="15.75" customHeight="1" x14ac:dyDescent="0.2">
      <c r="A15" s="192" t="s">
        <v>452</v>
      </c>
      <c r="B15" s="192" t="s">
        <v>642</v>
      </c>
    </row>
    <row r="16" spans="1:2" ht="15.75" customHeight="1" x14ac:dyDescent="0.2">
      <c r="A16" s="192" t="s">
        <v>453</v>
      </c>
      <c r="B16" s="192" t="s">
        <v>643</v>
      </c>
    </row>
    <row r="17" spans="1:2" ht="15.75" customHeight="1" x14ac:dyDescent="0.2">
      <c r="A17" s="192" t="s">
        <v>454</v>
      </c>
      <c r="B17" s="192" t="s">
        <v>644</v>
      </c>
    </row>
    <row r="18" spans="1:2" ht="15.75" customHeight="1" x14ac:dyDescent="0.2">
      <c r="A18" s="193" t="s">
        <v>455</v>
      </c>
      <c r="B18" s="193" t="str">
        <f>$B$6</f>
        <v>n/a (Non-Final Demand Site)</v>
      </c>
    </row>
    <row r="19" spans="1:2" ht="15.75" customHeight="1" x14ac:dyDescent="0.2">
      <c r="A19" s="192" t="s">
        <v>456</v>
      </c>
      <c r="B19" s="192" t="s">
        <v>641</v>
      </c>
    </row>
    <row r="20" spans="1:2" ht="15.75" customHeight="1" x14ac:dyDescent="0.2">
      <c r="A20" s="192" t="s">
        <v>457</v>
      </c>
      <c r="B20" s="192" t="s">
        <v>642</v>
      </c>
    </row>
    <row r="21" spans="1:2" ht="15.75" customHeight="1" x14ac:dyDescent="0.2">
      <c r="A21" s="192" t="s">
        <v>458</v>
      </c>
      <c r="B21" s="192" t="s">
        <v>643</v>
      </c>
    </row>
    <row r="22" spans="1:2" ht="15.75" customHeight="1" x14ac:dyDescent="0.2">
      <c r="A22" s="192" t="s">
        <v>459</v>
      </c>
      <c r="B22" s="192" t="s">
        <v>644</v>
      </c>
    </row>
    <row r="23" spans="1:2" ht="15.75" customHeight="1" x14ac:dyDescent="0.2">
      <c r="A23" s="193" t="s">
        <v>460</v>
      </c>
      <c r="B23" s="193" t="str">
        <f>$B$6</f>
        <v>n/a (Non-Final Demand Site)</v>
      </c>
    </row>
    <row r="24" spans="1:2" ht="15.75" customHeight="1" x14ac:dyDescent="0.2">
      <c r="A24" s="192" t="s">
        <v>461</v>
      </c>
      <c r="B24" s="192" t="s">
        <v>645</v>
      </c>
    </row>
    <row r="25" spans="1:2" ht="15.75" customHeight="1" x14ac:dyDescent="0.2">
      <c r="A25" s="192" t="s">
        <v>462</v>
      </c>
      <c r="B25" s="192" t="s">
        <v>646</v>
      </c>
    </row>
    <row r="26" spans="1:2" ht="15.75" customHeight="1" x14ac:dyDescent="0.2">
      <c r="A26" s="192" t="s">
        <v>463</v>
      </c>
      <c r="B26" s="192" t="s">
        <v>647</v>
      </c>
    </row>
    <row r="27" spans="1:2" ht="15.75" customHeight="1" x14ac:dyDescent="0.2">
      <c r="A27" s="192" t="s">
        <v>464</v>
      </c>
      <c r="B27" s="192" t="s">
        <v>648</v>
      </c>
    </row>
    <row r="28" spans="1:2" ht="15.75" customHeight="1" x14ac:dyDescent="0.2">
      <c r="A28" s="193" t="s">
        <v>131</v>
      </c>
      <c r="B28" s="193" t="s">
        <v>649</v>
      </c>
    </row>
    <row r="29" spans="1:2" ht="15.75" customHeight="1" x14ac:dyDescent="0.2">
      <c r="A29" s="193" t="s">
        <v>132</v>
      </c>
      <c r="B29" s="193" t="str">
        <f t="shared" ref="B29:B37" si="1">$B$6</f>
        <v>n/a (Non-Final Demand Site)</v>
      </c>
    </row>
    <row r="30" spans="1:2" ht="15.75" customHeight="1" x14ac:dyDescent="0.2">
      <c r="A30" s="193" t="s">
        <v>133</v>
      </c>
      <c r="B30" s="193" t="str">
        <f t="shared" si="1"/>
        <v>n/a (Non-Final Demand Site)</v>
      </c>
    </row>
    <row r="31" spans="1:2" ht="15.75" customHeight="1" x14ac:dyDescent="0.2">
      <c r="A31" s="193" t="s">
        <v>134</v>
      </c>
      <c r="B31" s="193" t="str">
        <f t="shared" si="1"/>
        <v>n/a (Non-Final Demand Site)</v>
      </c>
    </row>
    <row r="32" spans="1:2" ht="15.75" customHeight="1" x14ac:dyDescent="0.2">
      <c r="A32" s="193" t="s">
        <v>135</v>
      </c>
      <c r="B32" s="193" t="str">
        <f t="shared" si="1"/>
        <v>n/a (Non-Final Demand Site)</v>
      </c>
    </row>
    <row r="33" spans="1:2" ht="15.75" customHeight="1" x14ac:dyDescent="0.2">
      <c r="A33" s="193" t="s">
        <v>136</v>
      </c>
      <c r="B33" s="193" t="str">
        <f t="shared" si="1"/>
        <v>n/a (Non-Final Demand Site)</v>
      </c>
    </row>
    <row r="34" spans="1:2" ht="15.75" customHeight="1" x14ac:dyDescent="0.2">
      <c r="A34" s="193" t="s">
        <v>137</v>
      </c>
      <c r="B34" s="193" t="str">
        <f t="shared" si="1"/>
        <v>n/a (Non-Final Demand Site)</v>
      </c>
    </row>
    <row r="35" spans="1:2" ht="15.75" customHeight="1" x14ac:dyDescent="0.2">
      <c r="A35" s="193" t="s">
        <v>138</v>
      </c>
      <c r="B35" s="193" t="str">
        <f t="shared" si="1"/>
        <v>n/a (Non-Final Demand Site)</v>
      </c>
    </row>
    <row r="36" spans="1:2" ht="15.75" customHeight="1" x14ac:dyDescent="0.2">
      <c r="A36" s="193" t="s">
        <v>139</v>
      </c>
      <c r="B36" s="193" t="str">
        <f t="shared" si="1"/>
        <v>n/a (Non-Final Demand Site)</v>
      </c>
    </row>
    <row r="37" spans="1:2" ht="15.75" customHeight="1" x14ac:dyDescent="0.2">
      <c r="A37" s="193" t="s">
        <v>654</v>
      </c>
      <c r="B37" s="193" t="str">
        <f t="shared" si="1"/>
        <v>n/a (Non-Final Demand Site)</v>
      </c>
    </row>
    <row r="38" spans="1:2" ht="15.75" customHeight="1" x14ac:dyDescent="0.2">
      <c r="A38" s="192" t="s">
        <v>655</v>
      </c>
      <c r="B38" s="192" t="s">
        <v>650</v>
      </c>
    </row>
    <row r="39" spans="1:2" ht="15.75" customHeight="1" x14ac:dyDescent="0.2">
      <c r="A39" s="192" t="s">
        <v>656</v>
      </c>
      <c r="B39" s="192" t="s">
        <v>651</v>
      </c>
    </row>
    <row r="40" spans="1:2" ht="15.75" customHeight="1" x14ac:dyDescent="0.2">
      <c r="A40" s="192" t="s">
        <v>657</v>
      </c>
      <c r="B40" s="192" t="s">
        <v>652</v>
      </c>
    </row>
    <row r="41" spans="1:2" ht="15.75" customHeight="1" x14ac:dyDescent="0.2">
      <c r="A41" s="192" t="s">
        <v>658</v>
      </c>
      <c r="B41" s="192" t="s">
        <v>653</v>
      </c>
    </row>
  </sheetData>
  <mergeCells count="1">
    <mergeCell ref="A2:B2"/>
  </mergeCells>
  <hyperlinks>
    <hyperlink ref="A1" location="Overview!A1" display="Back to Overview" xr:uid="{564C6D85-AEA0-441E-B605-C50AC13976D7}"/>
  </hyperlink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34"/>
  <sheetViews>
    <sheetView zoomScale="90" zoomScaleNormal="9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8.42578125" customWidth="1"/>
    <col min="29" max="29" width="14.5703125" hidden="1" customWidth="1"/>
    <col min="30" max="36" width="9.140625" hidden="1" customWidth="1"/>
  </cols>
  <sheetData>
    <row r="1" spans="1:154" x14ac:dyDescent="0.2">
      <c r="B1" s="94" t="s">
        <v>16</v>
      </c>
    </row>
    <row r="2" spans="1:154" s="2" customFormat="1" ht="21.75" customHeight="1" x14ac:dyDescent="0.2">
      <c r="B2" s="273" t="str">
        <f>Overview!B4&amp; " - Effective from "&amp;Overview!D4&amp;" - "&amp;Overview!E4</f>
        <v>Aidien Limited - GSP_C - Effective from 1 April 2026 - Final</v>
      </c>
      <c r="C2" s="274"/>
      <c r="D2" s="274"/>
      <c r="E2" s="274"/>
      <c r="F2" s="274"/>
      <c r="G2" s="274"/>
      <c r="H2" s="274"/>
      <c r="I2" s="274"/>
      <c r="J2" s="274"/>
      <c r="K2" s="274"/>
      <c r="L2" s="274"/>
      <c r="M2" s="274"/>
      <c r="N2" s="274"/>
      <c r="O2" s="274"/>
      <c r="P2" s="274"/>
      <c r="Q2" s="274"/>
      <c r="R2" s="274"/>
      <c r="S2" s="274"/>
      <c r="T2" s="275"/>
      <c r="U2"/>
      <c r="V2"/>
      <c r="W2"/>
      <c r="X2"/>
      <c r="Y2"/>
      <c r="Z2"/>
      <c r="AA2"/>
      <c r="AB2"/>
      <c r="AC2" s="27" t="s">
        <v>117</v>
      </c>
      <c r="AD2" s="55" t="s">
        <v>142</v>
      </c>
      <c r="AE2" s="55" t="s">
        <v>144</v>
      </c>
      <c r="AF2" s="55" t="s">
        <v>143</v>
      </c>
      <c r="AG2" s="14" t="s">
        <v>21</v>
      </c>
      <c r="AH2" s="14" t="s">
        <v>22</v>
      </c>
      <c r="AI2" s="27" t="s">
        <v>118</v>
      </c>
      <c r="AJ2" s="14" t="s">
        <v>28</v>
      </c>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12" customFormat="1" ht="9" customHeight="1" x14ac:dyDescent="0.2">
      <c r="A3" s="111"/>
      <c r="B3" s="111"/>
      <c r="C3" s="111"/>
      <c r="D3" s="111"/>
      <c r="E3" s="111"/>
      <c r="F3" s="111"/>
      <c r="G3" s="111"/>
      <c r="H3" s="111"/>
      <c r="I3" s="111"/>
      <c r="J3" s="111"/>
      <c r="K3" s="111"/>
      <c r="L3"/>
      <c r="M3"/>
      <c r="N3"/>
      <c r="O3"/>
      <c r="P3"/>
      <c r="Q3"/>
      <c r="R3"/>
      <c r="S3"/>
      <c r="T3"/>
      <c r="U3"/>
      <c r="V3"/>
      <c r="W3"/>
      <c r="X3"/>
      <c r="Y3"/>
      <c r="Z3"/>
      <c r="AA3"/>
      <c r="AB3"/>
      <c r="AC3" s="16" t="s">
        <v>632</v>
      </c>
      <c r="AD3" s="145" t="s">
        <v>148</v>
      </c>
      <c r="AE3" s="146" t="s">
        <v>150</v>
      </c>
      <c r="AF3" s="147" t="s">
        <v>143</v>
      </c>
      <c r="AG3" s="153" t="s">
        <v>152</v>
      </c>
      <c r="AH3" s="148" t="s">
        <v>155</v>
      </c>
      <c r="AI3" s="148" t="s">
        <v>155</v>
      </c>
      <c r="AJ3" s="149" t="s">
        <v>155</v>
      </c>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79" t="s">
        <v>146</v>
      </c>
      <c r="C4" s="280"/>
      <c r="D4" s="280"/>
      <c r="E4" s="280"/>
      <c r="F4" s="280"/>
      <c r="G4" s="280"/>
      <c r="H4" s="280"/>
      <c r="I4" s="281"/>
      <c r="L4" s="279" t="s">
        <v>147</v>
      </c>
      <c r="M4" s="280"/>
      <c r="N4" s="280"/>
      <c r="O4" s="280"/>
      <c r="P4" s="280"/>
      <c r="Q4" s="280"/>
      <c r="R4" s="280"/>
      <c r="S4" s="280"/>
      <c r="T4" s="281"/>
      <c r="AC4" s="16" t="s">
        <v>449</v>
      </c>
      <c r="AD4" s="145" t="s">
        <v>148</v>
      </c>
      <c r="AE4" s="146" t="s">
        <v>150</v>
      </c>
      <c r="AF4" s="147" t="s">
        <v>143</v>
      </c>
      <c r="AG4" s="148" t="s">
        <v>155</v>
      </c>
      <c r="AH4" s="148" t="s">
        <v>155</v>
      </c>
      <c r="AI4" s="148" t="s">
        <v>155</v>
      </c>
      <c r="AJ4" s="149" t="s">
        <v>155</v>
      </c>
    </row>
    <row r="5" spans="1:154" ht="27.75" customHeight="1" x14ac:dyDescent="0.2">
      <c r="B5" s="282" t="s">
        <v>95</v>
      </c>
      <c r="C5" s="282"/>
      <c r="D5" s="282"/>
      <c r="E5" s="282"/>
      <c r="F5" s="282"/>
      <c r="G5" s="282"/>
      <c r="H5" s="282"/>
      <c r="I5" s="282"/>
      <c r="L5" s="212" t="s">
        <v>700</v>
      </c>
      <c r="M5" s="212"/>
      <c r="N5" s="212"/>
      <c r="O5" s="212"/>
      <c r="P5" s="212"/>
      <c r="Q5" s="212"/>
      <c r="R5" s="212"/>
      <c r="S5" s="212"/>
      <c r="T5" s="212"/>
      <c r="AC5" s="16" t="s">
        <v>579</v>
      </c>
      <c r="AD5" s="145" t="s">
        <v>148</v>
      </c>
      <c r="AE5" s="146" t="s">
        <v>150</v>
      </c>
      <c r="AF5" s="147" t="s">
        <v>143</v>
      </c>
      <c r="AG5" s="153" t="s">
        <v>152</v>
      </c>
      <c r="AH5" s="148" t="s">
        <v>155</v>
      </c>
      <c r="AI5" s="148" t="s">
        <v>155</v>
      </c>
      <c r="AJ5" s="149" t="s">
        <v>155</v>
      </c>
    </row>
    <row r="6" spans="1:154" s="113" customFormat="1" ht="27.75" customHeight="1" x14ac:dyDescent="0.2">
      <c r="B6" s="212" t="s">
        <v>696</v>
      </c>
      <c r="C6" s="212"/>
      <c r="D6" s="212"/>
      <c r="E6" s="212"/>
      <c r="F6" s="212"/>
      <c r="G6" s="212"/>
      <c r="H6" s="212"/>
      <c r="I6" s="212"/>
      <c r="L6" s="212" t="s">
        <v>697</v>
      </c>
      <c r="M6" s="212"/>
      <c r="N6" s="212"/>
      <c r="O6" s="212"/>
      <c r="P6" s="212"/>
      <c r="Q6" s="212"/>
      <c r="R6" s="212"/>
      <c r="S6" s="212"/>
      <c r="T6" s="212"/>
      <c r="AB6"/>
      <c r="AC6" s="16" t="s">
        <v>580</v>
      </c>
      <c r="AD6" s="145" t="s">
        <v>148</v>
      </c>
      <c r="AE6" s="146" t="s">
        <v>150</v>
      </c>
      <c r="AF6" s="147" t="s">
        <v>143</v>
      </c>
      <c r="AG6" s="153" t="s">
        <v>152</v>
      </c>
      <c r="AH6" s="148" t="s">
        <v>155</v>
      </c>
      <c r="AI6" s="148" t="s">
        <v>155</v>
      </c>
      <c r="AJ6" s="149" t="s">
        <v>155</v>
      </c>
    </row>
    <row r="7" spans="1:154" ht="18" customHeight="1" x14ac:dyDescent="0.2">
      <c r="B7" s="282" t="s">
        <v>96</v>
      </c>
      <c r="C7" s="282"/>
      <c r="D7" s="282"/>
      <c r="E7" s="282"/>
      <c r="F7" s="282"/>
      <c r="G7" s="282"/>
      <c r="H7" s="282"/>
      <c r="I7" s="282"/>
      <c r="L7" s="282" t="s">
        <v>97</v>
      </c>
      <c r="M7" s="282"/>
      <c r="N7" s="282"/>
      <c r="O7" s="282"/>
      <c r="P7" s="282"/>
      <c r="Q7" s="282"/>
      <c r="R7" s="282"/>
      <c r="S7" s="282"/>
      <c r="T7" s="282"/>
      <c r="AC7" s="16" t="s">
        <v>581</v>
      </c>
      <c r="AD7" s="145" t="s">
        <v>148</v>
      </c>
      <c r="AE7" s="146" t="s">
        <v>150</v>
      </c>
      <c r="AF7" s="147" t="s">
        <v>143</v>
      </c>
      <c r="AG7" s="153" t="s">
        <v>152</v>
      </c>
      <c r="AH7" s="148" t="s">
        <v>155</v>
      </c>
      <c r="AI7" s="148" t="s">
        <v>155</v>
      </c>
      <c r="AJ7" s="149" t="s">
        <v>155</v>
      </c>
    </row>
    <row r="8" spans="1:154" ht="8.25" customHeight="1" x14ac:dyDescent="0.2">
      <c r="AC8" s="16" t="s">
        <v>582</v>
      </c>
      <c r="AD8" s="145" t="s">
        <v>148</v>
      </c>
      <c r="AE8" s="146" t="s">
        <v>150</v>
      </c>
      <c r="AF8" s="147" t="s">
        <v>143</v>
      </c>
      <c r="AG8" s="153" t="s">
        <v>152</v>
      </c>
      <c r="AH8" s="148" t="s">
        <v>155</v>
      </c>
      <c r="AI8" s="148" t="s">
        <v>155</v>
      </c>
      <c r="AJ8" s="149" t="s">
        <v>155</v>
      </c>
    </row>
    <row r="9" spans="1:154" ht="72" customHeight="1" x14ac:dyDescent="0.2">
      <c r="B9" s="114" t="s">
        <v>98</v>
      </c>
      <c r="C9" s="115" t="str">
        <f t="shared" ref="C9:I9" si="0">IFERROR(_xlfn.XLOOKUP($B$10,$AC$2:$AC$34,AD$2:AD$34),AD2)</f>
        <v>Red/black unit charge
p/kWh</v>
      </c>
      <c r="D9" s="115" t="str">
        <f t="shared" si="0"/>
        <v>Amber/yellow unit charge
p/kWh</v>
      </c>
      <c r="E9" s="115" t="str">
        <f t="shared" si="0"/>
        <v>Green unit charge
p/kWh</v>
      </c>
      <c r="F9" s="115" t="str">
        <f t="shared" si="0"/>
        <v>Fixed charge p/MPAN/day</v>
      </c>
      <c r="G9" s="115" t="str">
        <f t="shared" si="0"/>
        <v>Capacity charge p/kVA/day</v>
      </c>
      <c r="H9" s="115" t="str">
        <f t="shared" si="0"/>
        <v>Exceeded capacity charge
p/kVA/day</v>
      </c>
      <c r="I9" s="115" t="str">
        <f t="shared" si="0"/>
        <v>Reactive power charge
p/kVArh</v>
      </c>
      <c r="L9" s="114" t="s">
        <v>99</v>
      </c>
      <c r="M9" s="132" t="str">
        <f>'Annex 2 Designated EHV charges'!I10</f>
        <v>Import
Super Red
unit charge
(p/kWh)</v>
      </c>
      <c r="N9" s="132" t="str">
        <f>'Annex 2 Designated EHV charges'!J10</f>
        <v>Import
fixed charge
(p/day)</v>
      </c>
      <c r="O9" s="132" t="str">
        <f>'Annex 2 Designated EHV charges'!K10</f>
        <v>Import
capacity charge
(p/kVA/day)</v>
      </c>
      <c r="P9" s="132" t="str">
        <f>'Annex 2 Designated EHV charges'!L10</f>
        <v>Import
exceeded capacity charge
(p/kVA/day)</v>
      </c>
      <c r="Q9" s="133" t="str">
        <f>'Annex 2 Designated EHV charges'!M10</f>
        <v>Export
Super Red
unit charge
(p/kWh)</v>
      </c>
      <c r="R9" s="133" t="str">
        <f>'Annex 2 Designated EHV charges'!N10</f>
        <v>Export
fixed charge
(p/day)</v>
      </c>
      <c r="S9" s="133" t="str">
        <f>'Annex 2 Designated EHV charges'!O10</f>
        <v>Export
capacity charge
(p/kVA/day)</v>
      </c>
      <c r="T9" s="133" t="str">
        <f>'Annex 2 Designated EHV charges'!P10</f>
        <v>Export
exceeded capacity charge
(p/kVA/day)</v>
      </c>
      <c r="AC9" s="16" t="s">
        <v>583</v>
      </c>
      <c r="AD9" s="145" t="s">
        <v>148</v>
      </c>
      <c r="AE9" s="146" t="s">
        <v>150</v>
      </c>
      <c r="AF9" s="147" t="s">
        <v>143</v>
      </c>
      <c r="AG9" s="153" t="s">
        <v>152</v>
      </c>
      <c r="AH9" s="148" t="s">
        <v>155</v>
      </c>
      <c r="AI9" s="148" t="s">
        <v>155</v>
      </c>
      <c r="AJ9" s="149" t="s">
        <v>155</v>
      </c>
    </row>
    <row r="10" spans="1:154" ht="30" customHeight="1" x14ac:dyDescent="0.2">
      <c r="B10" s="105"/>
      <c r="C10" s="129" t="str">
        <f>IFERROR(VLOOKUP($B$10,'Annex 1 LV, HV and UMS charges'!$A:$K,4,FALSE),"")</f>
        <v/>
      </c>
      <c r="D10" s="130" t="str">
        <f>IFERROR(VLOOKUP($B$10,'Annex 1 LV, HV and UMS charges'!$A:$K,5,FALSE),"")</f>
        <v/>
      </c>
      <c r="E10" s="130" t="str">
        <f>IFERROR(VLOOKUP($B$10,'Annex 1 LV, HV and UMS charges'!$A:$K,6,FALSE),"")</f>
        <v/>
      </c>
      <c r="F10" s="107" t="str">
        <f>IFERROR(VLOOKUP($B$10,'Annex 1 LV, HV and UMS charges'!$A:$K,7,FALSE),"")</f>
        <v/>
      </c>
      <c r="G10" s="107" t="str">
        <f>IFERROR(VLOOKUP($B$10,'Annex 1 LV, HV and UMS charges'!$A:$K,8,FALSE),"")</f>
        <v/>
      </c>
      <c r="H10" s="107" t="str">
        <f>IFERROR(VLOOKUP($B$10,'Annex 1 LV, HV and UMS charges'!$A:$K,9,FALSE),"")</f>
        <v/>
      </c>
      <c r="I10" s="196" t="str">
        <f>IFERROR(VLOOKUP($B$10,'Annex 1 LV, HV and UMS charges'!$A:$K,10,FALSE),"")</f>
        <v/>
      </c>
      <c r="L10" s="105"/>
      <c r="M10" s="196">
        <f>IFERROR(_xlfn.XLOOKUP($L$10,'Annex 2 Designated EHV charges'!$G:$G,'Annex 2 Designated EHV charges'!I:I),"")</f>
        <v>0</v>
      </c>
      <c r="N10" s="107">
        <f>IFERROR(_xlfn.XLOOKUP($L$10,'Annex 2 Designated EHV charges'!$G:$G,'Annex 2 Designated EHV charges'!J:J),"")</f>
        <v>0</v>
      </c>
      <c r="O10" s="107">
        <f>IFERROR(_xlfn.XLOOKUP($L$10,'Annex 2 Designated EHV charges'!$G:$G,'Annex 2 Designated EHV charges'!K:K),"")</f>
        <v>0</v>
      </c>
      <c r="P10" s="107">
        <f>IFERROR(_xlfn.XLOOKUP($L$10,'Annex 2 Designated EHV charges'!$G:$G,'Annex 2 Designated EHV charges'!L:L),"")</f>
        <v>0</v>
      </c>
      <c r="Q10" s="197">
        <f>IFERROR(_xlfn.XLOOKUP($L$10,'Annex 2 Designated EHV charges'!$G:$G,'Annex 2 Designated EHV charges'!M:M),"")</f>
        <v>0</v>
      </c>
      <c r="R10" s="117">
        <f>IFERROR(_xlfn.XLOOKUP($L$10,'Annex 2 Designated EHV charges'!$G:$G,'Annex 2 Designated EHV charges'!N:N),"")</f>
        <v>0</v>
      </c>
      <c r="S10" s="117">
        <f>IFERROR(_xlfn.XLOOKUP($L$10,'Annex 2 Designated EHV charges'!$G:$G,'Annex 2 Designated EHV charges'!O:O),"")</f>
        <v>0</v>
      </c>
      <c r="T10" s="117">
        <f>IFERROR(_xlfn.XLOOKUP($L$10,'Annex 2 Designated EHV charges'!$G:$G,'Annex 2 Designated EHV charges'!P:P),"")</f>
        <v>0</v>
      </c>
      <c r="AC10" s="16" t="s">
        <v>130</v>
      </c>
      <c r="AD10" s="145" t="s">
        <v>148</v>
      </c>
      <c r="AE10" s="146" t="s">
        <v>150</v>
      </c>
      <c r="AF10" s="147" t="s">
        <v>143</v>
      </c>
      <c r="AG10" s="148" t="s">
        <v>155</v>
      </c>
      <c r="AH10" s="148" t="s">
        <v>155</v>
      </c>
      <c r="AI10" s="148" t="s">
        <v>155</v>
      </c>
      <c r="AJ10" s="149" t="s">
        <v>155</v>
      </c>
    </row>
    <row r="11" spans="1:154" ht="7.5" customHeight="1" x14ac:dyDescent="0.2">
      <c r="AC11" s="16" t="s">
        <v>450</v>
      </c>
      <c r="AD11" s="145" t="s">
        <v>148</v>
      </c>
      <c r="AE11" s="146" t="s">
        <v>150</v>
      </c>
      <c r="AF11" s="147" t="s">
        <v>143</v>
      </c>
      <c r="AG11" s="153" t="s">
        <v>152</v>
      </c>
      <c r="AH11" s="153" t="s">
        <v>153</v>
      </c>
      <c r="AI11" s="154" t="s">
        <v>154</v>
      </c>
      <c r="AJ11" s="195" t="s">
        <v>28</v>
      </c>
    </row>
    <row r="12" spans="1:154" ht="88.5" customHeight="1" x14ac:dyDescent="0.2">
      <c r="B12" s="118" t="s">
        <v>65</v>
      </c>
      <c r="C12" s="115" t="str">
        <f>C9</f>
        <v>Red/black unit charge
p/kWh</v>
      </c>
      <c r="D12" s="115" t="str">
        <f>D9</f>
        <v>Amber/yellow unit charge
p/kWh</v>
      </c>
      <c r="E12" s="115" t="str">
        <f>E9</f>
        <v>Green unit charge
p/kWh</v>
      </c>
      <c r="F12" s="115" t="s">
        <v>66</v>
      </c>
      <c r="G12" s="115" t="s">
        <v>63</v>
      </c>
      <c r="H12" s="115" t="s">
        <v>121</v>
      </c>
      <c r="I12" s="115" t="s">
        <v>64</v>
      </c>
      <c r="L12" s="118" t="s">
        <v>65</v>
      </c>
      <c r="M12" s="115" t="s">
        <v>85</v>
      </c>
      <c r="N12" s="115" t="s">
        <v>66</v>
      </c>
      <c r="O12" s="115" t="s">
        <v>81</v>
      </c>
      <c r="P12" s="115" t="s">
        <v>121</v>
      </c>
      <c r="Q12" s="116" t="s">
        <v>83</v>
      </c>
      <c r="R12" s="116" t="s">
        <v>66</v>
      </c>
      <c r="S12" s="116" t="s">
        <v>82</v>
      </c>
      <c r="T12" s="116" t="s">
        <v>121</v>
      </c>
      <c r="AC12" s="16" t="s">
        <v>451</v>
      </c>
      <c r="AD12" s="145" t="s">
        <v>148</v>
      </c>
      <c r="AE12" s="146" t="s">
        <v>150</v>
      </c>
      <c r="AF12" s="147" t="s">
        <v>143</v>
      </c>
      <c r="AG12" s="153" t="s">
        <v>152</v>
      </c>
      <c r="AH12" s="153" t="s">
        <v>153</v>
      </c>
      <c r="AI12" s="154" t="s">
        <v>154</v>
      </c>
      <c r="AJ12" s="195" t="s">
        <v>28</v>
      </c>
    </row>
    <row r="13" spans="1:154" ht="30" customHeight="1" x14ac:dyDescent="0.2">
      <c r="B13" s="119" t="s">
        <v>67</v>
      </c>
      <c r="C13" s="124"/>
      <c r="D13" s="124"/>
      <c r="E13" s="124"/>
      <c r="F13" s="124"/>
      <c r="G13" s="124"/>
      <c r="H13" s="124"/>
      <c r="I13" s="124"/>
      <c r="L13" s="119" t="s">
        <v>67</v>
      </c>
      <c r="M13" s="108"/>
      <c r="N13" s="108"/>
      <c r="O13" s="108"/>
      <c r="P13" s="108"/>
      <c r="Q13" s="109"/>
      <c r="R13" s="109">
        <f>N13</f>
        <v>0</v>
      </c>
      <c r="S13" s="109"/>
      <c r="T13" s="109"/>
      <c r="AC13" s="16" t="s">
        <v>452</v>
      </c>
      <c r="AD13" s="145" t="s">
        <v>148</v>
      </c>
      <c r="AE13" s="146" t="s">
        <v>150</v>
      </c>
      <c r="AF13" s="147" t="s">
        <v>143</v>
      </c>
      <c r="AG13" s="153" t="s">
        <v>152</v>
      </c>
      <c r="AH13" s="153" t="s">
        <v>153</v>
      </c>
      <c r="AI13" s="154" t="s">
        <v>154</v>
      </c>
      <c r="AJ13" s="195" t="s">
        <v>28</v>
      </c>
    </row>
    <row r="14" spans="1:154" ht="30" customHeight="1" x14ac:dyDescent="0.2">
      <c r="B14" s="120" t="s">
        <v>69</v>
      </c>
      <c r="C14" s="106">
        <f t="shared" ref="C14:I14" si="1">C13</f>
        <v>0</v>
      </c>
      <c r="D14" s="106">
        <f t="shared" si="1"/>
        <v>0</v>
      </c>
      <c r="E14" s="106">
        <f t="shared" si="1"/>
        <v>0</v>
      </c>
      <c r="F14" s="106">
        <f t="shared" si="1"/>
        <v>0</v>
      </c>
      <c r="G14" s="106">
        <f t="shared" si="1"/>
        <v>0</v>
      </c>
      <c r="H14" s="106">
        <f t="shared" si="1"/>
        <v>0</v>
      </c>
      <c r="I14" s="106">
        <f t="shared" si="1"/>
        <v>0</v>
      </c>
      <c r="L14" s="120" t="s">
        <v>69</v>
      </c>
      <c r="M14" s="106">
        <f>M13</f>
        <v>0</v>
      </c>
      <c r="N14" s="106">
        <f t="shared" ref="N14:T14" si="2">N13</f>
        <v>0</v>
      </c>
      <c r="O14" s="106">
        <f t="shared" si="2"/>
        <v>0</v>
      </c>
      <c r="P14" s="106">
        <f t="shared" si="2"/>
        <v>0</v>
      </c>
      <c r="Q14" s="110">
        <f t="shared" si="2"/>
        <v>0</v>
      </c>
      <c r="R14" s="110">
        <f t="shared" si="2"/>
        <v>0</v>
      </c>
      <c r="S14" s="110">
        <f t="shared" si="2"/>
        <v>0</v>
      </c>
      <c r="T14" s="110">
        <f t="shared" si="2"/>
        <v>0</v>
      </c>
      <c r="AC14" s="16" t="s">
        <v>453</v>
      </c>
      <c r="AD14" s="145" t="s">
        <v>148</v>
      </c>
      <c r="AE14" s="146" t="s">
        <v>150</v>
      </c>
      <c r="AF14" s="147" t="s">
        <v>143</v>
      </c>
      <c r="AG14" s="153" t="s">
        <v>152</v>
      </c>
      <c r="AH14" s="153" t="s">
        <v>153</v>
      </c>
      <c r="AI14" s="154" t="s">
        <v>154</v>
      </c>
      <c r="AJ14" s="195" t="s">
        <v>28</v>
      </c>
    </row>
    <row r="15" spans="1:154" ht="7.5" customHeight="1" x14ac:dyDescent="0.2">
      <c r="AC15" s="16" t="s">
        <v>454</v>
      </c>
      <c r="AD15" s="145" t="s">
        <v>148</v>
      </c>
      <c r="AE15" s="146" t="s">
        <v>150</v>
      </c>
      <c r="AF15" s="147" t="s">
        <v>143</v>
      </c>
      <c r="AG15" s="153" t="s">
        <v>152</v>
      </c>
      <c r="AH15" s="153" t="s">
        <v>153</v>
      </c>
      <c r="AI15" s="154" t="s">
        <v>154</v>
      </c>
      <c r="AJ15" s="195" t="s">
        <v>28</v>
      </c>
    </row>
    <row r="16" spans="1:154" ht="63.75" customHeight="1" x14ac:dyDescent="0.2">
      <c r="B16" s="118" t="s">
        <v>68</v>
      </c>
      <c r="C16" s="115" t="s">
        <v>78</v>
      </c>
      <c r="D16" s="115" t="s">
        <v>79</v>
      </c>
      <c r="E16" s="115" t="s">
        <v>80</v>
      </c>
      <c r="F16" s="115" t="s">
        <v>74</v>
      </c>
      <c r="G16" s="115" t="s">
        <v>73</v>
      </c>
      <c r="H16" s="115" t="s">
        <v>122</v>
      </c>
      <c r="I16" s="115" t="s">
        <v>72</v>
      </c>
      <c r="L16" s="118" t="s">
        <v>68</v>
      </c>
      <c r="M16" s="115" t="s">
        <v>86</v>
      </c>
      <c r="N16" s="115" t="s">
        <v>84</v>
      </c>
      <c r="O16" s="115" t="s">
        <v>89</v>
      </c>
      <c r="P16" s="115" t="s">
        <v>123</v>
      </c>
      <c r="Q16" s="116" t="s">
        <v>87</v>
      </c>
      <c r="R16" s="116" t="s">
        <v>88</v>
      </c>
      <c r="S16" s="116" t="s">
        <v>90</v>
      </c>
      <c r="T16" s="116" t="s">
        <v>124</v>
      </c>
      <c r="AC16" s="16" t="s">
        <v>455</v>
      </c>
      <c r="AD16" s="145" t="s">
        <v>148</v>
      </c>
      <c r="AE16" s="146" t="s">
        <v>150</v>
      </c>
      <c r="AF16" s="147" t="s">
        <v>143</v>
      </c>
      <c r="AG16" s="153" t="s">
        <v>152</v>
      </c>
      <c r="AH16" s="153" t="s">
        <v>153</v>
      </c>
      <c r="AI16" s="154" t="s">
        <v>154</v>
      </c>
      <c r="AJ16" s="195" t="s">
        <v>28</v>
      </c>
    </row>
    <row r="17" spans="2:36" ht="30" customHeight="1" x14ac:dyDescent="0.2">
      <c r="B17" s="119" t="s">
        <v>70</v>
      </c>
      <c r="C17" s="125" t="str">
        <f>IFERROR(C10*C13/100,"")</f>
        <v/>
      </c>
      <c r="D17" s="125" t="str">
        <f t="shared" ref="D17:I17" si="3">IFERROR(D10*D13/100,"")</f>
        <v/>
      </c>
      <c r="E17" s="125" t="str">
        <f t="shared" si="3"/>
        <v/>
      </c>
      <c r="F17" s="125" t="str">
        <f t="shared" si="3"/>
        <v/>
      </c>
      <c r="G17" s="125" t="str">
        <f>IFERROR(G10*G13*F13/100,"")</f>
        <v/>
      </c>
      <c r="H17" s="125" t="str">
        <f>IFERROR(H10*H13*F13/100,"")</f>
        <v/>
      </c>
      <c r="I17" s="125" t="str">
        <f t="shared" si="3"/>
        <v/>
      </c>
      <c r="L17" s="121" t="s">
        <v>70</v>
      </c>
      <c r="M17" s="125">
        <f>IFERROR(M10*M13/100,"")</f>
        <v>0</v>
      </c>
      <c r="N17" s="125">
        <f>IFERROR(N10*N13/100,"")</f>
        <v>0</v>
      </c>
      <c r="O17" s="125">
        <f>IFERROR(O10*O13*N13/100,"")</f>
        <v>0</v>
      </c>
      <c r="P17" s="125">
        <f>IFERROR(P10*P13*N13/100,"")</f>
        <v>0</v>
      </c>
      <c r="Q17" s="126">
        <f>IFERROR(Q10*Q13/100,"")</f>
        <v>0</v>
      </c>
      <c r="R17" s="126">
        <f>IFERROR(R10*R13/100,"")</f>
        <v>0</v>
      </c>
      <c r="S17" s="126">
        <f>IFERROR(S10*S13*R13/100,"")</f>
        <v>0</v>
      </c>
      <c r="T17" s="126">
        <f>IFERROR(T10*T13*R13/100,"")</f>
        <v>0</v>
      </c>
      <c r="AC17" s="16" t="s">
        <v>456</v>
      </c>
      <c r="AD17" s="145" t="s">
        <v>148</v>
      </c>
      <c r="AE17" s="146" t="s">
        <v>150</v>
      </c>
      <c r="AF17" s="147" t="s">
        <v>143</v>
      </c>
      <c r="AG17" s="153" t="s">
        <v>152</v>
      </c>
      <c r="AH17" s="153" t="s">
        <v>153</v>
      </c>
      <c r="AI17" s="154" t="s">
        <v>154</v>
      </c>
      <c r="AJ17" s="195" t="s">
        <v>28</v>
      </c>
    </row>
    <row r="18" spans="2:36" ht="30" customHeight="1" x14ac:dyDescent="0.2">
      <c r="B18" s="120" t="s">
        <v>71</v>
      </c>
      <c r="C18" s="127" t="str">
        <f>IFERROR(C10*C14/100,"")</f>
        <v/>
      </c>
      <c r="D18" s="127" t="str">
        <f t="shared" ref="D18:I18" si="4">IFERROR(D10*D14/100,"")</f>
        <v/>
      </c>
      <c r="E18" s="127" t="str">
        <f t="shared" si="4"/>
        <v/>
      </c>
      <c r="F18" s="127" t="str">
        <f t="shared" si="4"/>
        <v/>
      </c>
      <c r="G18" s="127" t="str">
        <f>IFERROR(G10*G14*F14/100,"")</f>
        <v/>
      </c>
      <c r="H18" s="127" t="str">
        <f>IFERROR(H10*H14*F14/100,"")</f>
        <v/>
      </c>
      <c r="I18" s="127" t="str">
        <f t="shared" si="4"/>
        <v/>
      </c>
      <c r="L18" s="122" t="s">
        <v>71</v>
      </c>
      <c r="M18" s="127">
        <f>IFERROR(M10*M14/100,"")</f>
        <v>0</v>
      </c>
      <c r="N18" s="127">
        <f>IFERROR(N10*N14/100,"")</f>
        <v>0</v>
      </c>
      <c r="O18" s="127">
        <f>IFERROR(O10*O14*N14/100,"")</f>
        <v>0</v>
      </c>
      <c r="P18" s="127">
        <f>IFERROR(P10*P14*N14/100,"")</f>
        <v>0</v>
      </c>
      <c r="Q18" s="128">
        <f>IFERROR(Q10*Q14/100,"")</f>
        <v>0</v>
      </c>
      <c r="R18" s="128">
        <f>IFERROR(R10*R14/100,"")</f>
        <v>0</v>
      </c>
      <c r="S18" s="128">
        <f>IFERROR(S10*S14*R14/100,"")</f>
        <v>0</v>
      </c>
      <c r="T18" s="128">
        <f>IFERROR(T10*T14*R14/100,"")</f>
        <v>0</v>
      </c>
      <c r="AC18" s="16" t="s">
        <v>457</v>
      </c>
      <c r="AD18" s="145" t="s">
        <v>148</v>
      </c>
      <c r="AE18" s="146" t="s">
        <v>150</v>
      </c>
      <c r="AF18" s="147" t="s">
        <v>143</v>
      </c>
      <c r="AG18" s="153" t="s">
        <v>152</v>
      </c>
      <c r="AH18" s="153" t="s">
        <v>153</v>
      </c>
      <c r="AI18" s="154" t="s">
        <v>154</v>
      </c>
      <c r="AJ18" s="195" t="s">
        <v>28</v>
      </c>
    </row>
    <row r="19" spans="2:36" ht="7.5" customHeight="1" x14ac:dyDescent="0.2">
      <c r="AC19" s="16" t="s">
        <v>458</v>
      </c>
      <c r="AD19" s="145" t="s">
        <v>148</v>
      </c>
      <c r="AE19" s="146" t="s">
        <v>150</v>
      </c>
      <c r="AF19" s="147" t="s">
        <v>143</v>
      </c>
      <c r="AG19" s="153" t="s">
        <v>152</v>
      </c>
      <c r="AH19" s="153" t="s">
        <v>153</v>
      </c>
      <c r="AI19" s="154" t="s">
        <v>154</v>
      </c>
      <c r="AJ19" s="195" t="s">
        <v>28</v>
      </c>
    </row>
    <row r="20" spans="2:36" ht="39.75" customHeight="1" x14ac:dyDescent="0.2">
      <c r="C20" s="123" t="s">
        <v>75</v>
      </c>
      <c r="M20" s="115" t="s">
        <v>91</v>
      </c>
      <c r="N20" s="116" t="s">
        <v>92</v>
      </c>
      <c r="AC20" s="16" t="s">
        <v>459</v>
      </c>
      <c r="AD20" s="145" t="s">
        <v>148</v>
      </c>
      <c r="AE20" s="146" t="s">
        <v>150</v>
      </c>
      <c r="AF20" s="147" t="s">
        <v>143</v>
      </c>
      <c r="AG20" s="153" t="s">
        <v>152</v>
      </c>
      <c r="AH20" s="153" t="s">
        <v>153</v>
      </c>
      <c r="AI20" s="154" t="s">
        <v>154</v>
      </c>
      <c r="AJ20" s="195" t="s">
        <v>28</v>
      </c>
    </row>
    <row r="21" spans="2:36" ht="30" customHeight="1" x14ac:dyDescent="0.2">
      <c r="B21" s="119" t="s">
        <v>70</v>
      </c>
      <c r="C21" s="125">
        <f>SUM(C17:I17)</f>
        <v>0</v>
      </c>
      <c r="L21" s="119" t="s">
        <v>70</v>
      </c>
      <c r="M21" s="125">
        <f>SUM(M17:P17)</f>
        <v>0</v>
      </c>
      <c r="N21" s="126">
        <f>SUM(Q17:T17)</f>
        <v>0</v>
      </c>
      <c r="AC21" s="16" t="s">
        <v>460</v>
      </c>
      <c r="AD21" s="145" t="s">
        <v>148</v>
      </c>
      <c r="AE21" s="146" t="s">
        <v>150</v>
      </c>
      <c r="AF21" s="147" t="s">
        <v>143</v>
      </c>
      <c r="AG21" s="153" t="s">
        <v>152</v>
      </c>
      <c r="AH21" s="153" t="s">
        <v>153</v>
      </c>
      <c r="AI21" s="154" t="s">
        <v>154</v>
      </c>
      <c r="AJ21" s="195" t="s">
        <v>28</v>
      </c>
    </row>
    <row r="22" spans="2:36" ht="30" customHeight="1" x14ac:dyDescent="0.2">
      <c r="B22" s="120" t="s">
        <v>71</v>
      </c>
      <c r="C22" s="127">
        <f>SUM(C18:I18)</f>
        <v>0</v>
      </c>
      <c r="L22" s="120" t="s">
        <v>71</v>
      </c>
      <c r="M22" s="127">
        <f>SUM(M18:P18)</f>
        <v>0</v>
      </c>
      <c r="N22" s="128">
        <f>SUM(Q18:T18)</f>
        <v>0</v>
      </c>
      <c r="AC22" s="16" t="s">
        <v>461</v>
      </c>
      <c r="AD22" s="145" t="s">
        <v>148</v>
      </c>
      <c r="AE22" s="146" t="s">
        <v>150</v>
      </c>
      <c r="AF22" s="147" t="s">
        <v>143</v>
      </c>
      <c r="AG22" s="153" t="s">
        <v>152</v>
      </c>
      <c r="AH22" s="153" t="s">
        <v>153</v>
      </c>
      <c r="AI22" s="154" t="s">
        <v>154</v>
      </c>
      <c r="AJ22" s="195" t="s">
        <v>28</v>
      </c>
    </row>
    <row r="23" spans="2:36" ht="24.75" customHeight="1" x14ac:dyDescent="0.2">
      <c r="AC23" s="16" t="s">
        <v>462</v>
      </c>
      <c r="AD23" s="145" t="s">
        <v>148</v>
      </c>
      <c r="AE23" s="146" t="s">
        <v>150</v>
      </c>
      <c r="AF23" s="147" t="s">
        <v>143</v>
      </c>
      <c r="AG23" s="153" t="s">
        <v>152</v>
      </c>
      <c r="AH23" s="153" t="s">
        <v>153</v>
      </c>
      <c r="AI23" s="154" t="s">
        <v>154</v>
      </c>
      <c r="AJ23" s="195" t="s">
        <v>28</v>
      </c>
    </row>
    <row r="24" spans="2:36" ht="30.75" customHeight="1" x14ac:dyDescent="0.2">
      <c r="B24" s="276" t="s">
        <v>93</v>
      </c>
      <c r="C24" s="277"/>
      <c r="D24" s="278"/>
      <c r="L24" s="276" t="s">
        <v>94</v>
      </c>
      <c r="M24" s="277"/>
      <c r="N24" s="278"/>
      <c r="AC24" s="16" t="s">
        <v>463</v>
      </c>
      <c r="AD24" s="145" t="s">
        <v>148</v>
      </c>
      <c r="AE24" s="146" t="s">
        <v>150</v>
      </c>
      <c r="AF24" s="147" t="s">
        <v>143</v>
      </c>
      <c r="AG24" s="153" t="s">
        <v>152</v>
      </c>
      <c r="AH24" s="153" t="s">
        <v>153</v>
      </c>
      <c r="AI24" s="154" t="s">
        <v>154</v>
      </c>
      <c r="AJ24" s="195" t="s">
        <v>28</v>
      </c>
    </row>
    <row r="25" spans="2:36" ht="45" x14ac:dyDescent="0.2">
      <c r="AC25" s="16" t="s">
        <v>464</v>
      </c>
      <c r="AD25" s="145" t="s">
        <v>148</v>
      </c>
      <c r="AE25" s="146" t="s">
        <v>150</v>
      </c>
      <c r="AF25" s="147" t="s">
        <v>143</v>
      </c>
      <c r="AG25" s="153" t="s">
        <v>152</v>
      </c>
      <c r="AH25" s="153" t="s">
        <v>153</v>
      </c>
      <c r="AI25" s="154" t="s">
        <v>154</v>
      </c>
      <c r="AJ25" s="195" t="s">
        <v>28</v>
      </c>
    </row>
    <row r="26" spans="2:36" ht="45" x14ac:dyDescent="0.2">
      <c r="AC26" s="16" t="s">
        <v>131</v>
      </c>
      <c r="AD26" s="151" t="s">
        <v>149</v>
      </c>
      <c r="AE26" s="152" t="s">
        <v>151</v>
      </c>
      <c r="AF26" s="147" t="s">
        <v>143</v>
      </c>
      <c r="AG26" s="148" t="s">
        <v>155</v>
      </c>
      <c r="AH26" s="148" t="s">
        <v>155</v>
      </c>
      <c r="AI26" s="148" t="s">
        <v>155</v>
      </c>
      <c r="AJ26" s="148" t="s">
        <v>155</v>
      </c>
    </row>
    <row r="27" spans="2:36" ht="45" x14ac:dyDescent="0.2">
      <c r="AC27" s="16" t="s">
        <v>132</v>
      </c>
      <c r="AD27" s="145" t="s">
        <v>148</v>
      </c>
      <c r="AE27" s="146" t="s">
        <v>150</v>
      </c>
      <c r="AF27" s="147" t="s">
        <v>143</v>
      </c>
      <c r="AG27" s="153" t="s">
        <v>152</v>
      </c>
      <c r="AH27" s="148" t="s">
        <v>155</v>
      </c>
      <c r="AI27" s="148" t="s">
        <v>155</v>
      </c>
      <c r="AJ27" s="148" t="s">
        <v>155</v>
      </c>
    </row>
    <row r="28" spans="2:36" ht="45" x14ac:dyDescent="0.2">
      <c r="AC28" s="16" t="s">
        <v>133</v>
      </c>
      <c r="AD28" s="145" t="s">
        <v>148</v>
      </c>
      <c r="AE28" s="146" t="s">
        <v>150</v>
      </c>
      <c r="AF28" s="147" t="s">
        <v>143</v>
      </c>
      <c r="AG28" s="153" t="s">
        <v>152</v>
      </c>
      <c r="AH28" s="148" t="s">
        <v>155</v>
      </c>
      <c r="AI28" s="148" t="s">
        <v>155</v>
      </c>
      <c r="AJ28" s="148" t="s">
        <v>155</v>
      </c>
    </row>
    <row r="29" spans="2:36" ht="45" x14ac:dyDescent="0.2">
      <c r="AC29" s="16" t="s">
        <v>134</v>
      </c>
      <c r="AD29" s="145" t="s">
        <v>148</v>
      </c>
      <c r="AE29" s="146" t="s">
        <v>150</v>
      </c>
      <c r="AF29" s="147" t="s">
        <v>143</v>
      </c>
      <c r="AG29" s="153" t="s">
        <v>152</v>
      </c>
      <c r="AH29" s="148" t="s">
        <v>155</v>
      </c>
      <c r="AI29" s="148" t="s">
        <v>155</v>
      </c>
      <c r="AJ29" s="150" t="s">
        <v>28</v>
      </c>
    </row>
    <row r="30" spans="2:36" ht="45" x14ac:dyDescent="0.2">
      <c r="AC30" s="16" t="s">
        <v>135</v>
      </c>
      <c r="AD30" s="145" t="s">
        <v>148</v>
      </c>
      <c r="AE30" s="146" t="s">
        <v>150</v>
      </c>
      <c r="AF30" s="147" t="s">
        <v>143</v>
      </c>
      <c r="AG30" s="153" t="s">
        <v>152</v>
      </c>
      <c r="AH30" s="148" t="s">
        <v>155</v>
      </c>
      <c r="AI30" s="148" t="s">
        <v>155</v>
      </c>
      <c r="AJ30" s="148" t="s">
        <v>155</v>
      </c>
    </row>
    <row r="31" spans="2:36" ht="45" x14ac:dyDescent="0.2">
      <c r="AC31" s="16" t="s">
        <v>136</v>
      </c>
      <c r="AD31" s="145" t="s">
        <v>148</v>
      </c>
      <c r="AE31" s="146" t="s">
        <v>150</v>
      </c>
      <c r="AF31" s="147" t="s">
        <v>143</v>
      </c>
      <c r="AG31" s="153" t="s">
        <v>152</v>
      </c>
      <c r="AH31" s="148" t="s">
        <v>155</v>
      </c>
      <c r="AI31" s="148" t="s">
        <v>155</v>
      </c>
      <c r="AJ31" s="150" t="s">
        <v>28</v>
      </c>
    </row>
    <row r="32" spans="2:36" ht="51" x14ac:dyDescent="0.2">
      <c r="AC32" s="16" t="s">
        <v>137</v>
      </c>
      <c r="AD32" s="145" t="s">
        <v>148</v>
      </c>
      <c r="AE32" s="146" t="s">
        <v>150</v>
      </c>
      <c r="AF32" s="147" t="s">
        <v>143</v>
      </c>
      <c r="AG32" s="153" t="s">
        <v>152</v>
      </c>
      <c r="AH32" s="148" t="s">
        <v>155</v>
      </c>
      <c r="AI32" s="148" t="s">
        <v>155</v>
      </c>
      <c r="AJ32" s="148" t="s">
        <v>155</v>
      </c>
    </row>
    <row r="33" spans="29:36" ht="45" x14ac:dyDescent="0.2">
      <c r="AC33" s="16" t="s">
        <v>138</v>
      </c>
      <c r="AD33" s="145" t="s">
        <v>148</v>
      </c>
      <c r="AE33" s="146" t="s">
        <v>150</v>
      </c>
      <c r="AF33" s="147" t="s">
        <v>143</v>
      </c>
      <c r="AG33" s="153" t="s">
        <v>152</v>
      </c>
      <c r="AH33" s="148" t="s">
        <v>155</v>
      </c>
      <c r="AI33" s="148" t="s">
        <v>155</v>
      </c>
      <c r="AJ33" s="150" t="s">
        <v>28</v>
      </c>
    </row>
    <row r="34" spans="29:36" ht="45" x14ac:dyDescent="0.2">
      <c r="AC34" s="16" t="s">
        <v>139</v>
      </c>
      <c r="AD34" s="145" t="s">
        <v>148</v>
      </c>
      <c r="AE34" s="146" t="s">
        <v>150</v>
      </c>
      <c r="AF34" s="147" t="s">
        <v>143</v>
      </c>
      <c r="AG34" s="153" t="s">
        <v>152</v>
      </c>
      <c r="AH34" s="148" t="s">
        <v>155</v>
      </c>
      <c r="AI34" s="148" t="s">
        <v>155</v>
      </c>
      <c r="AJ34" s="148" t="s">
        <v>155</v>
      </c>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H14:I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charges'!$A$13:$A$44</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charges'!$G$11:$G$58</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20</vt:i4>
      </vt:variant>
    </vt:vector>
  </HeadingPairs>
  <TitlesOfParts>
    <vt:vector size="35"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5 LLFs'!Print_Titles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2024-12-24T14:35:41Z</cp:lastPrinted>
  <dcterms:created xsi:type="dcterms:W3CDTF">2009-11-12T11:38:00Z</dcterms:created>
  <dcterms:modified xsi:type="dcterms:W3CDTF">2025-03-20T11:54:13Z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ies>
</file>