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F6B9E75C-C5C8-4501-A8CF-4D33AC752002}" xr6:coauthVersionLast="47" xr6:coauthVersionMax="47" xr10:uidLastSave="{00000000-0000-0000-0000-000000000000}"/>
  <bookViews>
    <workbookView xWindow="28680" yWindow="-120" windowWidth="29040" windowHeight="15720" tabRatio="862"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4" r:id="rId6"/>
    <sheet name="Annex 4 LDNO charges" sheetId="5" r:id="rId7"/>
    <sheet name="Annex 5 LLFs" sheetId="6" r:id="rId8"/>
    <sheet name="Annex 6 New or Amended EHV" sheetId="8" r:id="rId9"/>
    <sheet name="Annex 7 Pass-Through Costs" sheetId="24" r:id="rId10"/>
    <sheet name="Nodal prices" sheetId="7" r:id="rId11"/>
    <sheet name="SSC unit rate lookup" sheetId="20" r:id="rId12"/>
    <sheet name="Residual Charging Bands" sheetId="26" r:id="rId13"/>
    <sheet name="TNUoS Mapping" sheetId="27" r:id="rId14"/>
    <sheet name="Charge Calculator" sheetId="15" r:id="rId15"/>
  </sheets>
  <definedNames>
    <definedName name="_xlnm._FilterDatabase" localSheetId="2" hidden="1">'Annex 2 Designated EHV charges'!$A$10:$P$177</definedName>
    <definedName name="_xlnm._FilterDatabase" localSheetId="6" hidden="1">'Annex 4 LDNO charges'!$A$13:$J$203</definedName>
    <definedName name="_xlnm._FilterDatabase" localSheetId="11" hidden="1">'SSC unit rate lookup'!$A$28:$D$764</definedName>
    <definedName name="OLE_LINK1" localSheetId="5">'Annex 3 Preserved charges'!#REF!</definedName>
    <definedName name="_xlnm.Print_Area" localSheetId="1">'Annex 1 LV, HV and UMS charges'!$A$2:$K$43</definedName>
    <definedName name="_xlnm.Print_Area" localSheetId="2">'Annex 2 Designated EHV charges'!$A$2:$P$177</definedName>
    <definedName name="_xlnm.Print_Area" localSheetId="3">'Annex 2a Import'!$A$2:$H$170</definedName>
    <definedName name="_xlnm.Print_Area" localSheetId="4">'Annex 2b Export'!$A$2:$H$153</definedName>
    <definedName name="_xlnm.Print_Area" localSheetId="5">'Annex 3 Preserved charges'!$A$2:$J$21</definedName>
    <definedName name="_xlnm.Print_Area" localSheetId="6">'Annex 4 LDNO charges'!$A$2:$J$203</definedName>
    <definedName name="_xlnm.Print_Area" localSheetId="7">'Annex 5 LLFs'!$A$2:$F$40</definedName>
    <definedName name="_xlnm.Print_Area" localSheetId="8">'Annex 6 New or Amended EHV'!$A$2:$Q$28</definedName>
    <definedName name="_xlnm.Print_Area" localSheetId="9">'Annex 7 Pass-Through Costs'!$A$2:$E$164</definedName>
    <definedName name="_xlnm.Print_Area" localSheetId="10">'Nodal prices'!$A$2:$D$26</definedName>
    <definedName name="_xlnm.Print_Titles" localSheetId="1">'Annex 1 LV, HV and UMS charges'!$2:$11</definedName>
    <definedName name="_xlnm.Print_Titles" localSheetId="2">'Annex 2 Designated EHV charges'!$10:$10</definedName>
    <definedName name="_xlnm.Print_Titles" localSheetId="3">'Annex 2a Import'!$4:$4</definedName>
    <definedName name="_xlnm.Print_Titles" localSheetId="4">'Annex 2b Export'!$4:$4</definedName>
    <definedName name="_xlnm.Print_Titles" localSheetId="6">'Annex 4 LDNO charges'!$13:$13</definedName>
    <definedName name="_xlnm.Print_Titles" localSheetId="8">'Annex 6 New or Amended EHV'!$4:$5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charges'!$A$2:$K$43</definedName>
    <definedName name="Z_5032A364_B81A_48DA_88DA_AB3B86B47EE9_.wvu.PrintArea" localSheetId="2" hidden="1">'Annex 2 Designated EHV charges'!$A$2:$I$20</definedName>
    <definedName name="Z_5032A364_B81A_48DA_88DA_AB3B86B47EE9_.wvu.PrintArea" localSheetId="5" hidden="1">'Annex 3 Preserved charges'!$A$2:$J$21</definedName>
    <definedName name="Z_5032A364_B81A_48DA_88DA_AB3B86B47EE9_.wvu.PrintArea" localSheetId="6" hidden="1">'Annex 4 LDNO charges'!$A$2:$I$9</definedName>
    <definedName name="Z_5032A364_B81A_48DA_88DA_AB3B86B47EE9_.wvu.PrintArea" localSheetId="7" hidden="1">'Annex 5 LLFs'!$A$3:$F$40</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charges'!$2:$10</definedName>
    <definedName name="Z_5032A364_B81A_48DA_88DA_AB3B86B47EE9_.wvu.PrintTitles" localSheetId="6" hidden="1">'Annex 4 LDNO charges'!$2:$9</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24" l="1"/>
  <c r="B7" i="24"/>
  <c r="B8" i="24"/>
  <c r="B9" i="24"/>
  <c r="B10" i="24"/>
  <c r="B11" i="24"/>
  <c r="B12" i="24"/>
  <c r="B13" i="24"/>
  <c r="B14" i="24"/>
  <c r="B15" i="24"/>
  <c r="B16" i="24"/>
  <c r="B17" i="24"/>
  <c r="B18" i="24"/>
  <c r="B19" i="24"/>
  <c r="B20" i="24"/>
  <c r="B21" i="24"/>
  <c r="B22" i="24"/>
  <c r="B23" i="24"/>
  <c r="B24" i="24"/>
  <c r="B25" i="24"/>
  <c r="B26" i="24"/>
  <c r="B27" i="24"/>
  <c r="B28" i="24"/>
  <c r="B29" i="24"/>
  <c r="B30" i="24"/>
  <c r="B31" i="24"/>
  <c r="B32" i="24"/>
  <c r="B33" i="24"/>
  <c r="B34" i="24"/>
  <c r="B35" i="24"/>
  <c r="B36" i="24"/>
  <c r="B37" i="24"/>
  <c r="B38" i="24"/>
  <c r="B39" i="24"/>
  <c r="B40" i="24"/>
  <c r="B41" i="24"/>
  <c r="B42" i="24"/>
  <c r="B43" i="24"/>
  <c r="B44" i="24"/>
  <c r="B45" i="24"/>
  <c r="B46" i="24"/>
  <c r="B47" i="24"/>
  <c r="B48" i="24"/>
  <c r="B49" i="24"/>
  <c r="B50" i="24"/>
  <c r="B51" i="24"/>
  <c r="B52" i="24"/>
  <c r="B53" i="24"/>
  <c r="B54" i="24"/>
  <c r="B55" i="24"/>
  <c r="B56" i="24"/>
  <c r="B57" i="24"/>
  <c r="B58" i="24"/>
  <c r="B59" i="24"/>
  <c r="B60" i="24"/>
  <c r="B61" i="24"/>
  <c r="B62" i="24"/>
  <c r="B63" i="24"/>
  <c r="B64" i="24"/>
  <c r="B65" i="24"/>
  <c r="B66" i="24"/>
  <c r="B67" i="24"/>
  <c r="B68" i="24"/>
  <c r="B69" i="24"/>
  <c r="B70" i="24"/>
  <c r="B71" i="24"/>
  <c r="B72" i="24"/>
  <c r="B73" i="24"/>
  <c r="B74" i="24"/>
  <c r="B75" i="24"/>
  <c r="B76" i="24"/>
  <c r="B77" i="24"/>
  <c r="B78" i="24"/>
  <c r="B79" i="24"/>
  <c r="B80" i="24"/>
  <c r="B81" i="24"/>
  <c r="B82" i="24"/>
  <c r="B83" i="24"/>
  <c r="B84" i="24"/>
  <c r="B85" i="24"/>
  <c r="B86" i="24"/>
  <c r="B87" i="24"/>
  <c r="B88" i="24"/>
  <c r="B89" i="24"/>
  <c r="B90" i="24"/>
  <c r="B91" i="24"/>
  <c r="B92" i="24"/>
  <c r="B93" i="24"/>
  <c r="B94" i="24"/>
  <c r="B95" i="24"/>
  <c r="B96" i="24"/>
  <c r="B97" i="24"/>
  <c r="B98" i="24"/>
  <c r="B99" i="24"/>
  <c r="B100" i="24"/>
  <c r="B101" i="24"/>
  <c r="B102" i="24"/>
  <c r="B103" i="24"/>
  <c r="B104" i="24"/>
  <c r="B105" i="24"/>
  <c r="B106" i="24"/>
  <c r="B107" i="24"/>
  <c r="B108" i="24"/>
  <c r="B109" i="24"/>
  <c r="B110" i="24"/>
  <c r="B111" i="24"/>
  <c r="B112" i="24"/>
  <c r="B113" i="24"/>
  <c r="B114" i="24"/>
  <c r="B115" i="24"/>
  <c r="B116" i="24"/>
  <c r="B117" i="24"/>
  <c r="B118" i="24"/>
  <c r="B119" i="24"/>
  <c r="B120" i="24"/>
  <c r="B121" i="24"/>
  <c r="B122" i="24"/>
  <c r="B123" i="24"/>
  <c r="B124" i="24"/>
  <c r="B125" i="24"/>
  <c r="B126" i="24"/>
  <c r="B127" i="24"/>
  <c r="B128" i="24"/>
  <c r="B129" i="24"/>
  <c r="B130" i="24"/>
  <c r="B131" i="24"/>
  <c r="B132" i="24"/>
  <c r="B133" i="24"/>
  <c r="B134" i="24"/>
  <c r="B135" i="24"/>
  <c r="B136" i="24"/>
  <c r="B137" i="24"/>
  <c r="B138" i="24"/>
  <c r="B139" i="24"/>
  <c r="B140" i="24"/>
  <c r="B141" i="24"/>
  <c r="B142" i="24"/>
  <c r="B143" i="24"/>
  <c r="B144" i="24"/>
  <c r="B145" i="24"/>
  <c r="B146" i="24"/>
  <c r="B147" i="24"/>
  <c r="B148" i="24"/>
  <c r="B149" i="24"/>
  <c r="B150" i="24"/>
  <c r="B151" i="24"/>
  <c r="B152" i="24"/>
  <c r="B153" i="24"/>
  <c r="B154" i="24"/>
  <c r="B155" i="24"/>
  <c r="B156" i="24"/>
  <c r="B157" i="24"/>
  <c r="B158" i="24"/>
  <c r="B159" i="24"/>
  <c r="B160" i="24"/>
  <c r="B161" i="24"/>
  <c r="B162" i="24"/>
  <c r="B5" i="24"/>
  <c r="A2" i="27" l="1"/>
  <c r="A2" i="14" l="1"/>
  <c r="A2" i="13"/>
  <c r="A2" i="12" l="1"/>
  <c r="B36" i="27"/>
  <c r="B35" i="27"/>
  <c r="B34" i="27"/>
  <c r="B33" i="27"/>
  <c r="B32" i="27"/>
  <c r="B31" i="27"/>
  <c r="B30" i="27"/>
  <c r="B29" i="27"/>
  <c r="B28" i="27"/>
  <c r="B22" i="27"/>
  <c r="B17" i="27"/>
  <c r="B12" i="27"/>
  <c r="B11" i="27"/>
  <c r="B6" i="27"/>
  <c r="A2" i="26"/>
  <c r="A2" i="24" l="1"/>
  <c r="I9" i="15" l="1"/>
  <c r="H9" i="15"/>
  <c r="G9" i="15"/>
  <c r="F9" i="15"/>
  <c r="E9" i="15"/>
  <c r="D9" i="15"/>
  <c r="C9" i="15"/>
  <c r="E12" i="15" l="1"/>
  <c r="D12" i="15"/>
  <c r="C12" i="15"/>
  <c r="B13" i="1" l="1"/>
  <c r="I14" i="15" l="1"/>
  <c r="H14" i="15"/>
  <c r="B2" i="15" l="1"/>
  <c r="A2" i="7"/>
  <c r="A17" i="8"/>
  <c r="A4" i="8"/>
  <c r="A3" i="6"/>
  <c r="A2" i="5"/>
  <c r="A2" i="4" l="1"/>
  <c r="A2" i="2" l="1"/>
  <c r="G10" i="15" s="1"/>
  <c r="I10" i="15" l="1"/>
  <c r="H10" i="15"/>
  <c r="B11" i="1"/>
  <c r="B9" i="1"/>
  <c r="H17" i="15" l="1"/>
  <c r="R9" i="15"/>
  <c r="S9" i="15"/>
  <c r="T9" i="15"/>
  <c r="Q9" i="15"/>
  <c r="N9" i="15"/>
  <c r="O9" i="15"/>
  <c r="P9" i="15"/>
  <c r="M9" i="15"/>
  <c r="Q5" i="8" l="1"/>
  <c r="K5" i="8"/>
  <c r="L5" i="8"/>
  <c r="M5" i="8"/>
  <c r="N5" i="8"/>
  <c r="O5" i="8"/>
  <c r="P5" i="8"/>
  <c r="J5" i="8"/>
  <c r="F4" i="14"/>
  <c r="G4" i="14"/>
  <c r="H4" i="14"/>
  <c r="E4" i="14"/>
  <c r="F4" i="13"/>
  <c r="G4" i="13"/>
  <c r="H4" i="13"/>
  <c r="E4" i="13"/>
  <c r="N10" i="15" l="1"/>
  <c r="C14" i="15" l="1"/>
  <c r="A5" i="14" a="1"/>
  <c r="A5" i="14" s="1"/>
  <c r="A5" i="13" a="1"/>
  <c r="A5" i="13" s="1"/>
  <c r="E5" i="13" l="1"/>
  <c r="H5" i="13"/>
  <c r="G5" i="13"/>
  <c r="F5" i="13"/>
  <c r="H5" i="14"/>
  <c r="E5" i="14"/>
  <c r="F5" i="14"/>
  <c r="G5" i="14"/>
  <c r="D5" i="14"/>
  <c r="A6" i="14" a="1"/>
  <c r="A6" i="14" s="1"/>
  <c r="B5" i="14"/>
  <c r="C5" i="14"/>
  <c r="D5" i="13"/>
  <c r="C5" i="13"/>
  <c r="B5" i="13"/>
  <c r="A6" i="13" a="1"/>
  <c r="A6" i="13" s="1"/>
  <c r="E6" i="13" l="1"/>
  <c r="F6" i="13"/>
  <c r="G6" i="13"/>
  <c r="H6" i="13"/>
  <c r="E6" i="14"/>
  <c r="F6" i="14"/>
  <c r="G6" i="14"/>
  <c r="H6" i="14"/>
  <c r="A7" i="14" a="1"/>
  <c r="A7" i="14" s="1"/>
  <c r="D6" i="14"/>
  <c r="B6" i="14"/>
  <c r="C6" i="14"/>
  <c r="B6" i="13"/>
  <c r="C6" i="13"/>
  <c r="D6" i="13"/>
  <c r="A7" i="13" a="1"/>
  <c r="A7" i="13" s="1"/>
  <c r="R13" i="15"/>
  <c r="R14" i="15" s="1"/>
  <c r="N14" i="15"/>
  <c r="O14" i="15"/>
  <c r="P14" i="15"/>
  <c r="Q14" i="15"/>
  <c r="S14" i="15"/>
  <c r="T14" i="15"/>
  <c r="M14" i="15"/>
  <c r="T10" i="15"/>
  <c r="S10" i="15"/>
  <c r="R10" i="15"/>
  <c r="Q10" i="15"/>
  <c r="Q17" i="15" s="1"/>
  <c r="P10" i="15"/>
  <c r="P17" i="15" s="1"/>
  <c r="O10" i="15"/>
  <c r="O17" i="15" s="1"/>
  <c r="N17" i="15"/>
  <c r="M10" i="15"/>
  <c r="M17" i="15" s="1"/>
  <c r="D14" i="15"/>
  <c r="E14" i="15"/>
  <c r="F14" i="15"/>
  <c r="H18" i="15" s="1"/>
  <c r="G14" i="15"/>
  <c r="G7" i="13" l="1"/>
  <c r="H7" i="13"/>
  <c r="E7" i="13"/>
  <c r="F7" i="13"/>
  <c r="E7" i="14"/>
  <c r="F7" i="14"/>
  <c r="G7" i="14"/>
  <c r="H7" i="14"/>
  <c r="C7" i="14"/>
  <c r="D7" i="14"/>
  <c r="B7" i="14"/>
  <c r="A8" i="14" a="1"/>
  <c r="A8" i="14" s="1"/>
  <c r="C7" i="13"/>
  <c r="D7" i="13"/>
  <c r="A8" i="13" a="1"/>
  <c r="A8" i="13" s="1"/>
  <c r="B7" i="13"/>
  <c r="S17" i="15"/>
  <c r="T18" i="15"/>
  <c r="R17" i="15"/>
  <c r="P18" i="15"/>
  <c r="M21" i="15"/>
  <c r="T17" i="15"/>
  <c r="M18" i="15"/>
  <c r="Q18" i="15"/>
  <c r="N18" i="15"/>
  <c r="S18" i="15"/>
  <c r="O18" i="15"/>
  <c r="R18" i="15"/>
  <c r="E8" i="13" l="1"/>
  <c r="F8" i="13"/>
  <c r="G8" i="13"/>
  <c r="H8" i="13"/>
  <c r="E8" i="14"/>
  <c r="F8" i="14"/>
  <c r="G8" i="14"/>
  <c r="H8" i="14"/>
  <c r="D8" i="14"/>
  <c r="B8" i="14"/>
  <c r="C8" i="14"/>
  <c r="A9" i="14" a="1"/>
  <c r="A9" i="14" s="1"/>
  <c r="B8" i="13"/>
  <c r="D8" i="13"/>
  <c r="C8" i="13"/>
  <c r="A9" i="13" a="1"/>
  <c r="A9" i="13" s="1"/>
  <c r="N21" i="15"/>
  <c r="M22" i="15"/>
  <c r="N22" i="15"/>
  <c r="E10" i="15"/>
  <c r="C10" i="15"/>
  <c r="C17" i="15" s="1"/>
  <c r="F10" i="15"/>
  <c r="D10" i="15"/>
  <c r="G9" i="13" l="1"/>
  <c r="H9" i="13"/>
  <c r="E9" i="13"/>
  <c r="F9" i="13"/>
  <c r="E9" i="14"/>
  <c r="F9" i="14"/>
  <c r="G9" i="14"/>
  <c r="H9" i="14"/>
  <c r="B9" i="14"/>
  <c r="C9" i="14"/>
  <c r="D9" i="14"/>
  <c r="A10" i="14" a="1"/>
  <c r="A10" i="14" s="1"/>
  <c r="B9" i="13"/>
  <c r="D9" i="13"/>
  <c r="C9" i="13"/>
  <c r="A10" i="13" a="1"/>
  <c r="A10" i="13" s="1"/>
  <c r="C18" i="15"/>
  <c r="G17" i="15"/>
  <c r="G18" i="15"/>
  <c r="D17" i="15"/>
  <c r="D18" i="15"/>
  <c r="E18" i="15"/>
  <c r="E17" i="15"/>
  <c r="F17" i="15"/>
  <c r="F18" i="15"/>
  <c r="I17" i="15"/>
  <c r="I18" i="15"/>
  <c r="B10" i="13" l="1"/>
  <c r="E10" i="13"/>
  <c r="F10" i="13"/>
  <c r="G10" i="13"/>
  <c r="H10" i="13"/>
  <c r="E10" i="14"/>
  <c r="F10" i="14"/>
  <c r="G10" i="14"/>
  <c r="H10" i="14"/>
  <c r="C21" i="15"/>
  <c r="C22" i="15"/>
  <c r="B10" i="14"/>
  <c r="C10" i="14"/>
  <c r="D10" i="14"/>
  <c r="A11" i="14" a="1"/>
  <c r="A11" i="14" s="1"/>
  <c r="A11" i="13" a="1"/>
  <c r="A11" i="13" s="1"/>
  <c r="C10" i="13"/>
  <c r="D10" i="13"/>
  <c r="A12" i="13" l="1" a="1"/>
  <c r="A12" i="13" s="1"/>
  <c r="D12" i="13" s="1"/>
  <c r="G11" i="13"/>
  <c r="H11" i="13"/>
  <c r="E11" i="13"/>
  <c r="F11" i="13"/>
  <c r="A12" i="14" a="1"/>
  <c r="A12" i="14" s="1"/>
  <c r="E11" i="14"/>
  <c r="F11" i="14"/>
  <c r="G11" i="14"/>
  <c r="H11" i="14"/>
  <c r="C11" i="14"/>
  <c r="D11" i="14"/>
  <c r="B11" i="14"/>
  <c r="B11" i="13"/>
  <c r="C11" i="13"/>
  <c r="D11" i="13"/>
  <c r="A13" i="13" l="1" a="1"/>
  <c r="A13" i="13" s="1"/>
  <c r="D13" i="13" s="1"/>
  <c r="E12" i="14"/>
  <c r="F12" i="14"/>
  <c r="G12" i="14"/>
  <c r="H12" i="14"/>
  <c r="A13" i="14" a="1"/>
  <c r="A13" i="14" s="1"/>
  <c r="C13" i="14" s="1"/>
  <c r="C12" i="14"/>
  <c r="D12" i="14"/>
  <c r="B12" i="13"/>
  <c r="B12" i="14"/>
  <c r="C12" i="13"/>
  <c r="E12" i="13"/>
  <c r="F12" i="13"/>
  <c r="G12" i="13"/>
  <c r="H12" i="13"/>
  <c r="B13" i="14" l="1"/>
  <c r="E13" i="14"/>
  <c r="F13" i="14"/>
  <c r="G13" i="14"/>
  <c r="H13" i="14"/>
  <c r="A14" i="13" a="1"/>
  <c r="A14" i="13" s="1"/>
  <c r="B13" i="13"/>
  <c r="C13" i="13"/>
  <c r="A14" i="14" a="1"/>
  <c r="A14" i="14" s="1"/>
  <c r="D14" i="14" s="1"/>
  <c r="D13" i="14"/>
  <c r="G13" i="13"/>
  <c r="H13" i="13"/>
  <c r="E13" i="13"/>
  <c r="F13" i="13"/>
  <c r="E14" i="13" l="1"/>
  <c r="F14" i="13"/>
  <c r="G14" i="13"/>
  <c r="H14" i="13"/>
  <c r="A15" i="14" a="1"/>
  <c r="A15" i="14" s="1"/>
  <c r="A15" i="13" a="1"/>
  <c r="A15" i="13" s="1"/>
  <c r="D14" i="13"/>
  <c r="C14" i="14"/>
  <c r="B14" i="14"/>
  <c r="B14" i="13"/>
  <c r="C14" i="13"/>
  <c r="E14" i="14"/>
  <c r="F14" i="14"/>
  <c r="G14" i="14"/>
  <c r="H14" i="14"/>
  <c r="G15" i="13" l="1"/>
  <c r="H15" i="13"/>
  <c r="E15" i="13"/>
  <c r="F15" i="13"/>
  <c r="E15" i="14"/>
  <c r="F15" i="14"/>
  <c r="G15" i="14"/>
  <c r="H15" i="14"/>
  <c r="D15" i="13"/>
  <c r="A16" i="14" a="1"/>
  <c r="A16" i="14" s="1"/>
  <c r="B16" i="14" s="1"/>
  <c r="B15" i="13"/>
  <c r="C15" i="13"/>
  <c r="B15" i="14"/>
  <c r="A16" i="13" a="1"/>
  <c r="A16" i="13" s="1"/>
  <c r="A17" i="13" s="1" a="1"/>
  <c r="A17" i="13" s="1"/>
  <c r="D15" i="14"/>
  <c r="C15" i="14"/>
  <c r="G17" i="13" l="1"/>
  <c r="H17" i="13"/>
  <c r="E17" i="13"/>
  <c r="F17" i="13"/>
  <c r="D16" i="14"/>
  <c r="E16" i="13"/>
  <c r="F16" i="13"/>
  <c r="G16" i="13"/>
  <c r="H16" i="13"/>
  <c r="B16" i="13"/>
  <c r="D16" i="13"/>
  <c r="C16" i="13"/>
  <c r="C16" i="14"/>
  <c r="E16" i="14"/>
  <c r="F16" i="14"/>
  <c r="G16" i="14"/>
  <c r="H16" i="14"/>
  <c r="A17" i="14" a="1"/>
  <c r="A17" i="14" s="1"/>
  <c r="A18" i="14" s="1" a="1"/>
  <c r="A18" i="14" s="1"/>
  <c r="B17" i="13"/>
  <c r="D17" i="13"/>
  <c r="C17" i="13"/>
  <c r="A18" i="13" a="1"/>
  <c r="A18" i="13" s="1"/>
  <c r="E18" i="14" l="1"/>
  <c r="F18" i="14"/>
  <c r="G18" i="14"/>
  <c r="H18" i="14"/>
  <c r="C17" i="14"/>
  <c r="D17" i="14"/>
  <c r="B17" i="14"/>
  <c r="E17" i="14"/>
  <c r="F17" i="14"/>
  <c r="G17" i="14"/>
  <c r="H17" i="14"/>
  <c r="E18" i="13"/>
  <c r="F18" i="13"/>
  <c r="G18" i="13"/>
  <c r="H18" i="13"/>
  <c r="A19" i="14" a="1"/>
  <c r="A19" i="14" s="1"/>
  <c r="B18" i="14"/>
  <c r="C18" i="14"/>
  <c r="D18" i="14"/>
  <c r="B18" i="13"/>
  <c r="C18" i="13"/>
  <c r="D18" i="13"/>
  <c r="A19" i="13" a="1"/>
  <c r="A19" i="13" s="1"/>
  <c r="E19" i="14" l="1"/>
  <c r="F19" i="14"/>
  <c r="G19" i="14"/>
  <c r="H19" i="14"/>
  <c r="G19" i="13"/>
  <c r="H19" i="13"/>
  <c r="E19" i="13"/>
  <c r="F19" i="13"/>
  <c r="A20" i="14" a="1"/>
  <c r="A20" i="14" s="1"/>
  <c r="C19" i="14"/>
  <c r="D19" i="14"/>
  <c r="B19" i="14"/>
  <c r="B19" i="13"/>
  <c r="C19" i="13"/>
  <c r="D19" i="13"/>
  <c r="A20" i="13" a="1"/>
  <c r="A20" i="13" s="1"/>
  <c r="E20" i="13" l="1"/>
  <c r="F20" i="13"/>
  <c r="G20" i="13"/>
  <c r="H20" i="13"/>
  <c r="E20" i="14"/>
  <c r="F20" i="14"/>
  <c r="G20" i="14"/>
  <c r="H20" i="14"/>
  <c r="A21" i="14" a="1"/>
  <c r="A21" i="14" s="1"/>
  <c r="D20" i="14"/>
  <c r="B20" i="14"/>
  <c r="C20" i="14"/>
  <c r="D20" i="13"/>
  <c r="C20" i="13"/>
  <c r="B20" i="13"/>
  <c r="A21" i="13" a="1"/>
  <c r="A21" i="13" s="1"/>
  <c r="G21" i="13" l="1"/>
  <c r="H21" i="13"/>
  <c r="E21" i="13"/>
  <c r="F21" i="13"/>
  <c r="E21" i="14"/>
  <c r="F21" i="14"/>
  <c r="G21" i="14"/>
  <c r="H21" i="14"/>
  <c r="A22" i="14" a="1"/>
  <c r="A22" i="14" s="1"/>
  <c r="B21" i="14"/>
  <c r="C21" i="14"/>
  <c r="D21" i="14"/>
  <c r="B21" i="13"/>
  <c r="D21" i="13"/>
  <c r="C21" i="13"/>
  <c r="A22" i="13" a="1"/>
  <c r="A22" i="13" s="1"/>
  <c r="E22" i="13" l="1"/>
  <c r="F22" i="13"/>
  <c r="G22" i="13"/>
  <c r="H22" i="13"/>
  <c r="E22" i="14"/>
  <c r="F22" i="14"/>
  <c r="G22" i="14"/>
  <c r="H22" i="14"/>
  <c r="A23" i="14" a="1"/>
  <c r="A23" i="14" s="1"/>
  <c r="B22" i="14"/>
  <c r="C22" i="14"/>
  <c r="D22" i="14"/>
  <c r="C22" i="13"/>
  <c r="D22" i="13"/>
  <c r="B22" i="13"/>
  <c r="A23" i="13" a="1"/>
  <c r="A23" i="13" s="1"/>
  <c r="G23" i="13" l="1"/>
  <c r="H23" i="13"/>
  <c r="E23" i="13"/>
  <c r="F23" i="13"/>
  <c r="E23" i="14"/>
  <c r="F23" i="14"/>
  <c r="G23" i="14"/>
  <c r="H23" i="14"/>
  <c r="A24" i="14" a="1"/>
  <c r="A24" i="14" s="1"/>
  <c r="C23" i="14"/>
  <c r="D23" i="14"/>
  <c r="B23" i="14"/>
  <c r="B23" i="13"/>
  <c r="C23" i="13"/>
  <c r="D23" i="13"/>
  <c r="A24" i="13" a="1"/>
  <c r="A24" i="13" s="1"/>
  <c r="A25" i="13" l="1" a="1"/>
  <c r="A25" i="13" s="1"/>
  <c r="C25" i="13" s="1"/>
  <c r="E24" i="13"/>
  <c r="F24" i="13"/>
  <c r="G24" i="13"/>
  <c r="H24" i="13"/>
  <c r="E24" i="14"/>
  <c r="F24" i="14"/>
  <c r="G24" i="14"/>
  <c r="H24" i="14"/>
  <c r="A25" i="14" a="1"/>
  <c r="A25" i="14" s="1"/>
  <c r="D24" i="14"/>
  <c r="B24" i="14"/>
  <c r="C24" i="14"/>
  <c r="C24" i="13"/>
  <c r="D24" i="13"/>
  <c r="B24" i="13"/>
  <c r="B25" i="13" l="1"/>
  <c r="D25" i="13"/>
  <c r="A26" i="13" a="1"/>
  <c r="A26" i="13" s="1"/>
  <c r="D26" i="13" s="1"/>
  <c r="E25" i="14"/>
  <c r="F25" i="14"/>
  <c r="G25" i="14"/>
  <c r="H25" i="14"/>
  <c r="G25" i="13"/>
  <c r="H25" i="13"/>
  <c r="E25" i="13"/>
  <c r="F25" i="13"/>
  <c r="A26" i="14" a="1"/>
  <c r="A26" i="14" s="1"/>
  <c r="B25" i="14"/>
  <c r="C25" i="14"/>
  <c r="D25" i="14"/>
  <c r="E26" i="14" l="1"/>
  <c r="F26" i="14"/>
  <c r="G26" i="14"/>
  <c r="H26" i="14"/>
  <c r="C26" i="13"/>
  <c r="E26" i="13"/>
  <c r="F26" i="13"/>
  <c r="G26" i="13"/>
  <c r="H26" i="13"/>
  <c r="A27" i="13" a="1"/>
  <c r="A27" i="13" s="1"/>
  <c r="D27" i="13" s="1"/>
  <c r="B26" i="13"/>
  <c r="A27" i="14" a="1"/>
  <c r="A27" i="14" s="1"/>
  <c r="B26" i="14"/>
  <c r="C26" i="14"/>
  <c r="D26" i="14"/>
  <c r="E27" i="14" l="1"/>
  <c r="F27" i="14"/>
  <c r="G27" i="14"/>
  <c r="H27" i="14"/>
  <c r="C27" i="13"/>
  <c r="B27" i="13"/>
  <c r="G27" i="13"/>
  <c r="H27" i="13"/>
  <c r="E27" i="13"/>
  <c r="F27" i="13"/>
  <c r="A28" i="13" a="1"/>
  <c r="A28" i="13" s="1"/>
  <c r="D28" i="13" s="1"/>
  <c r="A28" i="14" a="1"/>
  <c r="A28" i="14" s="1"/>
  <c r="C27" i="14"/>
  <c r="D27" i="14"/>
  <c r="B27" i="14"/>
  <c r="E28" i="14" l="1"/>
  <c r="F28" i="14"/>
  <c r="G28" i="14"/>
  <c r="H28" i="14"/>
  <c r="E28" i="13"/>
  <c r="F28" i="13"/>
  <c r="G28" i="13"/>
  <c r="H28" i="13"/>
  <c r="A29" i="13" a="1"/>
  <c r="A29" i="13" s="1"/>
  <c r="D29" i="13" s="1"/>
  <c r="C28" i="13"/>
  <c r="B28" i="13"/>
  <c r="A29" i="14" a="1"/>
  <c r="A29" i="14" s="1"/>
  <c r="D28" i="14"/>
  <c r="B28" i="14"/>
  <c r="C28" i="14"/>
  <c r="B29" i="13" l="1"/>
  <c r="C29" i="13"/>
  <c r="E29" i="14"/>
  <c r="F29" i="14"/>
  <c r="G29" i="14"/>
  <c r="H29" i="14"/>
  <c r="A30" i="13" a="1"/>
  <c r="A30" i="13" s="1"/>
  <c r="G29" i="13"/>
  <c r="H29" i="13"/>
  <c r="E29" i="13"/>
  <c r="F29" i="13"/>
  <c r="A30" i="14" a="1"/>
  <c r="A30" i="14" s="1"/>
  <c r="B29" i="14"/>
  <c r="C29" i="14"/>
  <c r="D29" i="14"/>
  <c r="E30" i="13" l="1"/>
  <c r="F30" i="13"/>
  <c r="G30" i="13"/>
  <c r="H30" i="13"/>
  <c r="C30" i="13"/>
  <c r="E30" i="14"/>
  <c r="F30" i="14"/>
  <c r="G30" i="14"/>
  <c r="H30" i="14"/>
  <c r="A31" i="13" a="1"/>
  <c r="A31" i="13" s="1"/>
  <c r="A32" i="13" s="1" a="1"/>
  <c r="A32" i="13" s="1"/>
  <c r="B30" i="13"/>
  <c r="D30" i="13"/>
  <c r="B30" i="14"/>
  <c r="C30" i="14"/>
  <c r="D30" i="14"/>
  <c r="A31" i="14" a="1"/>
  <c r="A31" i="14" s="1"/>
  <c r="E32" i="13" l="1"/>
  <c r="F32" i="13"/>
  <c r="G32" i="13"/>
  <c r="H32" i="13"/>
  <c r="E31" i="14"/>
  <c r="F31" i="14"/>
  <c r="G31" i="14"/>
  <c r="H31" i="14"/>
  <c r="G31" i="13"/>
  <c r="H31" i="13"/>
  <c r="E31" i="13"/>
  <c r="F31" i="13"/>
  <c r="D31" i="13"/>
  <c r="C31" i="13"/>
  <c r="B31" i="13"/>
  <c r="A32" i="14" a="1"/>
  <c r="A32" i="14" s="1"/>
  <c r="C31" i="14"/>
  <c r="D31" i="14"/>
  <c r="B31" i="14"/>
  <c r="C32" i="13"/>
  <c r="D32" i="13"/>
  <c r="B32" i="13"/>
  <c r="A33" i="13" a="1"/>
  <c r="A33" i="13" s="1"/>
  <c r="G33" i="13" l="1"/>
  <c r="H33" i="13"/>
  <c r="E33" i="13"/>
  <c r="F33" i="13"/>
  <c r="E32" i="14"/>
  <c r="F32" i="14"/>
  <c r="G32" i="14"/>
  <c r="H32" i="14"/>
  <c r="A33" i="14" a="1"/>
  <c r="A33" i="14" s="1"/>
  <c r="D32" i="14"/>
  <c r="B32" i="14"/>
  <c r="C32" i="14"/>
  <c r="B33" i="13"/>
  <c r="C33" i="13"/>
  <c r="D33" i="13"/>
  <c r="A34" i="13" a="1"/>
  <c r="A34" i="13" s="1"/>
  <c r="E34" i="13" l="1"/>
  <c r="F34" i="13"/>
  <c r="G34" i="13"/>
  <c r="H34" i="13"/>
  <c r="E33" i="14"/>
  <c r="F33" i="14"/>
  <c r="G33" i="14"/>
  <c r="H33" i="14"/>
  <c r="A34" i="14" a="1"/>
  <c r="A34" i="14" s="1"/>
  <c r="B33" i="14"/>
  <c r="C33" i="14"/>
  <c r="D33" i="14"/>
  <c r="C34" i="13"/>
  <c r="D34" i="13"/>
  <c r="B34" i="13"/>
  <c r="A35" i="13" a="1"/>
  <c r="A35" i="13" s="1"/>
  <c r="G35" i="13" l="1"/>
  <c r="H35" i="13"/>
  <c r="E35" i="13"/>
  <c r="F35" i="13"/>
  <c r="E34" i="14"/>
  <c r="F34" i="14"/>
  <c r="G34" i="14"/>
  <c r="H34" i="14"/>
  <c r="A35" i="14" a="1"/>
  <c r="A35" i="14" s="1"/>
  <c r="B34" i="14"/>
  <c r="C34" i="14"/>
  <c r="D34" i="14"/>
  <c r="B35" i="13"/>
  <c r="C35" i="13"/>
  <c r="D35" i="13"/>
  <c r="A36" i="13" a="1"/>
  <c r="A36" i="13" s="1"/>
  <c r="E36" i="13" l="1"/>
  <c r="F36" i="13"/>
  <c r="G36" i="13"/>
  <c r="H36" i="13"/>
  <c r="E35" i="14"/>
  <c r="F35" i="14"/>
  <c r="G35" i="14"/>
  <c r="H35" i="14"/>
  <c r="A36" i="14" a="1"/>
  <c r="A36" i="14" s="1"/>
  <c r="C35" i="14"/>
  <c r="D35" i="14"/>
  <c r="B35" i="14"/>
  <c r="D36" i="13"/>
  <c r="C36" i="13"/>
  <c r="B36" i="13"/>
  <c r="A37" i="13" a="1"/>
  <c r="A37" i="13" s="1"/>
  <c r="A38" i="13" l="1" a="1"/>
  <c r="A38" i="13" s="1"/>
  <c r="B38" i="13" s="1"/>
  <c r="G37" i="13"/>
  <c r="H37" i="13"/>
  <c r="E37" i="13"/>
  <c r="F37" i="13"/>
  <c r="E36" i="14"/>
  <c r="F36" i="14"/>
  <c r="G36" i="14"/>
  <c r="H36" i="14"/>
  <c r="A37" i="14" a="1"/>
  <c r="A37" i="14" s="1"/>
  <c r="D36" i="14"/>
  <c r="B36" i="14"/>
  <c r="C36" i="14"/>
  <c r="C37" i="13"/>
  <c r="B37" i="13"/>
  <c r="D37" i="13"/>
  <c r="D38" i="13" l="1"/>
  <c r="A39" i="13" a="1"/>
  <c r="A39" i="13" s="1"/>
  <c r="B39" i="13" s="1"/>
  <c r="C38" i="13"/>
  <c r="E37" i="14"/>
  <c r="F37" i="14"/>
  <c r="G37" i="14"/>
  <c r="H37" i="14"/>
  <c r="E38" i="13"/>
  <c r="F38" i="13"/>
  <c r="G38" i="13"/>
  <c r="H38" i="13"/>
  <c r="A38" i="14" a="1"/>
  <c r="A38" i="14" s="1"/>
  <c r="B37" i="14"/>
  <c r="C37" i="14"/>
  <c r="D37" i="14"/>
  <c r="A40" i="13" l="1" a="1"/>
  <c r="A40" i="13" s="1"/>
  <c r="C40" i="13" s="1"/>
  <c r="E38" i="14"/>
  <c r="F38" i="14"/>
  <c r="G38" i="14"/>
  <c r="H38" i="14"/>
  <c r="C39" i="13"/>
  <c r="D39" i="13"/>
  <c r="G39" i="13"/>
  <c r="H39" i="13"/>
  <c r="E39" i="13"/>
  <c r="F39" i="13"/>
  <c r="A39" i="14" a="1"/>
  <c r="A39" i="14" s="1"/>
  <c r="B38" i="14"/>
  <c r="C38" i="14"/>
  <c r="D38" i="14"/>
  <c r="E39" i="14" l="1"/>
  <c r="F39" i="14"/>
  <c r="G39" i="14"/>
  <c r="H39" i="14"/>
  <c r="B40" i="13"/>
  <c r="D40" i="13"/>
  <c r="A41" i="13" a="1"/>
  <c r="A41" i="13" s="1"/>
  <c r="E40" i="13"/>
  <c r="F40" i="13"/>
  <c r="G40" i="13"/>
  <c r="H40" i="13"/>
  <c r="A40" i="14" a="1"/>
  <c r="A40" i="14" s="1"/>
  <c r="C39" i="14"/>
  <c r="D39" i="14"/>
  <c r="B39" i="14"/>
  <c r="D41" i="13" l="1"/>
  <c r="G41" i="13"/>
  <c r="H41" i="13"/>
  <c r="E41" i="13"/>
  <c r="F41" i="13"/>
  <c r="E40" i="14"/>
  <c r="F40" i="14"/>
  <c r="G40" i="14"/>
  <c r="H40" i="14"/>
  <c r="B41" i="13"/>
  <c r="A42" i="13" a="1"/>
  <c r="A42" i="13" s="1"/>
  <c r="A43" i="13" s="1" a="1"/>
  <c r="A43" i="13" s="1"/>
  <c r="C41" i="13"/>
  <c r="A41" i="14" a="1"/>
  <c r="A41" i="14" s="1"/>
  <c r="D40" i="14"/>
  <c r="B40" i="14"/>
  <c r="C40" i="14"/>
  <c r="G43" i="13" l="1"/>
  <c r="H43" i="13"/>
  <c r="E43" i="13"/>
  <c r="F43" i="13"/>
  <c r="C42" i="13"/>
  <c r="E42" i="13"/>
  <c r="F42" i="13"/>
  <c r="G42" i="13"/>
  <c r="H42" i="13"/>
  <c r="E41" i="14"/>
  <c r="F41" i="14"/>
  <c r="G41" i="14"/>
  <c r="H41" i="14"/>
  <c r="D42" i="13"/>
  <c r="B42" i="13"/>
  <c r="A42" i="14" a="1"/>
  <c r="A42" i="14" s="1"/>
  <c r="B41" i="14"/>
  <c r="C41" i="14"/>
  <c r="D41" i="14"/>
  <c r="D43" i="13"/>
  <c r="C43" i="13"/>
  <c r="B43" i="13"/>
  <c r="A44" i="13" a="1"/>
  <c r="A44" i="13" s="1"/>
  <c r="E42" i="14" l="1"/>
  <c r="F42" i="14"/>
  <c r="G42" i="14"/>
  <c r="H42" i="14"/>
  <c r="E44" i="13"/>
  <c r="F44" i="13"/>
  <c r="G44" i="13"/>
  <c r="H44" i="13"/>
  <c r="A43" i="14" a="1"/>
  <c r="A43" i="14" s="1"/>
  <c r="C42" i="14"/>
  <c r="B42" i="14"/>
  <c r="D42" i="14"/>
  <c r="B44" i="13"/>
  <c r="A45" i="13" a="1"/>
  <c r="A45" i="13" s="1"/>
  <c r="C44" i="13"/>
  <c r="D44" i="13"/>
  <c r="C45" i="13" l="1"/>
  <c r="G45" i="13"/>
  <c r="H45" i="13"/>
  <c r="E45" i="13"/>
  <c r="F45" i="13"/>
  <c r="E43" i="14"/>
  <c r="F43" i="14"/>
  <c r="G43" i="14"/>
  <c r="H43" i="14"/>
  <c r="B45" i="13"/>
  <c r="A44" i="14" a="1"/>
  <c r="A44" i="14" s="1"/>
  <c r="D43" i="14"/>
  <c r="C43" i="14"/>
  <c r="B43" i="14"/>
  <c r="D45" i="13"/>
  <c r="A46" i="13" a="1"/>
  <c r="A46" i="13" s="1"/>
  <c r="E46" i="13" l="1"/>
  <c r="F46" i="13"/>
  <c r="G46" i="13"/>
  <c r="H46" i="13"/>
  <c r="E44" i="14"/>
  <c r="F44" i="14"/>
  <c r="G44" i="14"/>
  <c r="H44" i="14"/>
  <c r="A45" i="14" a="1"/>
  <c r="A45" i="14" s="1"/>
  <c r="B44" i="14"/>
  <c r="C44" i="14"/>
  <c r="D44" i="14"/>
  <c r="C46" i="13"/>
  <c r="A47" i="13" a="1"/>
  <c r="A47" i="13" s="1"/>
  <c r="D46" i="13"/>
  <c r="B46" i="13"/>
  <c r="D47" i="13" l="1"/>
  <c r="G47" i="13"/>
  <c r="H47" i="13"/>
  <c r="E47" i="13"/>
  <c r="F47" i="13"/>
  <c r="E45" i="14"/>
  <c r="F45" i="14"/>
  <c r="G45" i="14"/>
  <c r="H45" i="14"/>
  <c r="A46" i="14" a="1"/>
  <c r="A46" i="14" s="1"/>
  <c r="B45" i="14"/>
  <c r="C45" i="14"/>
  <c r="D45" i="14"/>
  <c r="B47" i="13"/>
  <c r="A48" i="13" a="1"/>
  <c r="A48" i="13" s="1"/>
  <c r="C47" i="13"/>
  <c r="E48" i="13" l="1"/>
  <c r="F48" i="13"/>
  <c r="G48" i="13"/>
  <c r="H48" i="13"/>
  <c r="E46" i="14"/>
  <c r="F46" i="14"/>
  <c r="G46" i="14"/>
  <c r="H46" i="14"/>
  <c r="C48" i="13"/>
  <c r="D48" i="13"/>
  <c r="A47" i="14" a="1"/>
  <c r="A47" i="14" s="1"/>
  <c r="C46" i="14"/>
  <c r="D46" i="14"/>
  <c r="B46" i="14"/>
  <c r="B48" i="13"/>
  <c r="A49" i="13" a="1"/>
  <c r="A49" i="13" s="1"/>
  <c r="G49" i="13" l="1"/>
  <c r="H49" i="13"/>
  <c r="E49" i="13"/>
  <c r="F49" i="13"/>
  <c r="E47" i="14"/>
  <c r="F47" i="14"/>
  <c r="G47" i="14"/>
  <c r="H47" i="14"/>
  <c r="A48" i="14" a="1"/>
  <c r="A48" i="14" s="1"/>
  <c r="D47" i="14"/>
  <c r="B47" i="14"/>
  <c r="C47" i="14"/>
  <c r="D49" i="13"/>
  <c r="A50" i="13" a="1"/>
  <c r="A50" i="13" s="1"/>
  <c r="C49" i="13"/>
  <c r="B49" i="13"/>
  <c r="E50" i="13" l="1"/>
  <c r="F50" i="13"/>
  <c r="G50" i="13"/>
  <c r="H50" i="13"/>
  <c r="E48" i="14"/>
  <c r="F48" i="14"/>
  <c r="G48" i="14"/>
  <c r="H48" i="14"/>
  <c r="C50" i="13"/>
  <c r="B50" i="13"/>
  <c r="A49" i="14" a="1"/>
  <c r="A49" i="14" s="1"/>
  <c r="B48" i="14"/>
  <c r="C48" i="14"/>
  <c r="D48" i="14"/>
  <c r="A51" i="13" a="1"/>
  <c r="A51" i="13" s="1"/>
  <c r="D50" i="13"/>
  <c r="C51" i="13" l="1"/>
  <c r="G51" i="13"/>
  <c r="H51" i="13"/>
  <c r="E51" i="13"/>
  <c r="F51" i="13"/>
  <c r="E49" i="14"/>
  <c r="F49" i="14"/>
  <c r="G49" i="14"/>
  <c r="H49" i="14"/>
  <c r="A50" i="14" a="1"/>
  <c r="A50" i="14" s="1"/>
  <c r="B49" i="14"/>
  <c r="D49" i="14"/>
  <c r="C49" i="14"/>
  <c r="A52" i="13" a="1"/>
  <c r="A52" i="13" s="1"/>
  <c r="D51" i="13"/>
  <c r="B51" i="13"/>
  <c r="E52" i="13" l="1"/>
  <c r="F52" i="13"/>
  <c r="G52" i="13"/>
  <c r="H52" i="13"/>
  <c r="E50" i="14"/>
  <c r="F50" i="14"/>
  <c r="G50" i="14"/>
  <c r="H50" i="14"/>
  <c r="C52" i="13"/>
  <c r="B52" i="13"/>
  <c r="D52" i="13"/>
  <c r="A51" i="14" a="1"/>
  <c r="A51" i="14" s="1"/>
  <c r="C50" i="14"/>
  <c r="B50" i="14"/>
  <c r="D50" i="14"/>
  <c r="A53" i="13" a="1"/>
  <c r="A53" i="13" s="1"/>
  <c r="G53" i="13" l="1"/>
  <c r="H53" i="13"/>
  <c r="E53" i="13"/>
  <c r="F53" i="13"/>
  <c r="E51" i="14"/>
  <c r="F51" i="14"/>
  <c r="G51" i="14"/>
  <c r="H51" i="14"/>
  <c r="C53" i="13"/>
  <c r="A52" i="14" a="1"/>
  <c r="A52" i="14" s="1"/>
  <c r="D51" i="14"/>
  <c r="B51" i="14"/>
  <c r="C51" i="14"/>
  <c r="B53" i="13"/>
  <c r="A54" i="13" a="1"/>
  <c r="A54" i="13" s="1"/>
  <c r="D53" i="13"/>
  <c r="C54" i="13" l="1"/>
  <c r="E54" i="13"/>
  <c r="F54" i="13"/>
  <c r="G54" i="13"/>
  <c r="H54" i="13"/>
  <c r="E52" i="14"/>
  <c r="F52" i="14"/>
  <c r="G52" i="14"/>
  <c r="H52" i="14"/>
  <c r="A53" i="14" a="1"/>
  <c r="A53" i="14" s="1"/>
  <c r="D52" i="14"/>
  <c r="B52" i="14"/>
  <c r="C52" i="14"/>
  <c r="B54" i="13"/>
  <c r="A55" i="13" a="1"/>
  <c r="A55" i="13" s="1"/>
  <c r="D54" i="13"/>
  <c r="E53" i="14" l="1"/>
  <c r="F53" i="14"/>
  <c r="G53" i="14"/>
  <c r="H53" i="14"/>
  <c r="C55" i="13"/>
  <c r="G55" i="13"/>
  <c r="H55" i="13"/>
  <c r="E55" i="13"/>
  <c r="F55" i="13"/>
  <c r="A54" i="14" a="1"/>
  <c r="A54" i="14" s="1"/>
  <c r="B53" i="14"/>
  <c r="C53" i="14"/>
  <c r="D53" i="14"/>
  <c r="B55" i="13"/>
  <c r="A56" i="13" a="1"/>
  <c r="A56" i="13" s="1"/>
  <c r="D55" i="13"/>
  <c r="C56" i="13" l="1"/>
  <c r="E56" i="13"/>
  <c r="F56" i="13"/>
  <c r="G56" i="13"/>
  <c r="H56" i="13"/>
  <c r="E54" i="14"/>
  <c r="F54" i="14"/>
  <c r="G54" i="14"/>
  <c r="H54" i="14"/>
  <c r="D56" i="13"/>
  <c r="A55" i="14" a="1"/>
  <c r="A55" i="14" s="1"/>
  <c r="C54" i="14"/>
  <c r="B54" i="14"/>
  <c r="D54" i="14"/>
  <c r="B56" i="13"/>
  <c r="A57" i="13" a="1"/>
  <c r="A57" i="13" s="1"/>
  <c r="C57" i="13" l="1"/>
  <c r="G57" i="13"/>
  <c r="H57" i="13"/>
  <c r="E57" i="13"/>
  <c r="F57" i="13"/>
  <c r="E55" i="14"/>
  <c r="F55" i="14"/>
  <c r="G55" i="14"/>
  <c r="H55" i="14"/>
  <c r="D57" i="13"/>
  <c r="A56" i="14" a="1"/>
  <c r="A56" i="14" s="1"/>
  <c r="C55" i="14"/>
  <c r="D55" i="14"/>
  <c r="B55" i="14"/>
  <c r="B57" i="13"/>
  <c r="A58" i="13" a="1"/>
  <c r="A58" i="13" s="1"/>
  <c r="E56" i="14" l="1"/>
  <c r="F56" i="14"/>
  <c r="G56" i="14"/>
  <c r="H56" i="14"/>
  <c r="C58" i="13"/>
  <c r="E58" i="13"/>
  <c r="F58" i="13"/>
  <c r="G58" i="13"/>
  <c r="H58" i="13"/>
  <c r="D58" i="13"/>
  <c r="A57" i="14" a="1"/>
  <c r="A57" i="14" s="1"/>
  <c r="D56" i="14"/>
  <c r="B56" i="14"/>
  <c r="C56" i="14"/>
  <c r="B58" i="13"/>
  <c r="A59" i="13" a="1"/>
  <c r="A59" i="13" s="1"/>
  <c r="E57" i="14" l="1"/>
  <c r="F57" i="14"/>
  <c r="G57" i="14"/>
  <c r="H57" i="14"/>
  <c r="D59" i="13"/>
  <c r="G59" i="13"/>
  <c r="H59" i="13"/>
  <c r="E59" i="13"/>
  <c r="F59" i="13"/>
  <c r="C59" i="13"/>
  <c r="A58" i="14" a="1"/>
  <c r="A58" i="14" s="1"/>
  <c r="B57" i="14"/>
  <c r="C57" i="14"/>
  <c r="D57" i="14"/>
  <c r="B59" i="13"/>
  <c r="A60" i="13" a="1"/>
  <c r="A60" i="13" s="1"/>
  <c r="E60" i="13" l="1"/>
  <c r="F60" i="13"/>
  <c r="G60" i="13"/>
  <c r="H60" i="13"/>
  <c r="E58" i="14"/>
  <c r="F58" i="14"/>
  <c r="G58" i="14"/>
  <c r="H58" i="14"/>
  <c r="A59" i="14" a="1"/>
  <c r="A59" i="14" s="1"/>
  <c r="B58" i="14"/>
  <c r="C58" i="14"/>
  <c r="D58" i="14"/>
  <c r="B60" i="13"/>
  <c r="A61" i="13" a="1"/>
  <c r="A61" i="13" s="1"/>
  <c r="C60" i="13"/>
  <c r="D60" i="13"/>
  <c r="C61" i="13" l="1"/>
  <c r="G61" i="13"/>
  <c r="H61" i="13"/>
  <c r="E61" i="13"/>
  <c r="F61" i="13"/>
  <c r="E59" i="14"/>
  <c r="F59" i="14"/>
  <c r="G59" i="14"/>
  <c r="H59" i="14"/>
  <c r="A60" i="14" a="1"/>
  <c r="A60" i="14" s="1"/>
  <c r="C59" i="14"/>
  <c r="D59" i="14"/>
  <c r="B59" i="14"/>
  <c r="B61" i="13"/>
  <c r="A62" i="13" a="1"/>
  <c r="A62" i="13" s="1"/>
  <c r="D61" i="13"/>
  <c r="C62" i="13" l="1"/>
  <c r="E62" i="13"/>
  <c r="F62" i="13"/>
  <c r="G62" i="13"/>
  <c r="H62" i="13"/>
  <c r="E60" i="14"/>
  <c r="F60" i="14"/>
  <c r="G60" i="14"/>
  <c r="H60" i="14"/>
  <c r="A61" i="14" a="1"/>
  <c r="A61" i="14" s="1"/>
  <c r="D60" i="14"/>
  <c r="B60" i="14"/>
  <c r="C60" i="14"/>
  <c r="B62" i="13"/>
  <c r="A63" i="13" a="1"/>
  <c r="A63" i="13" s="1"/>
  <c r="D62" i="13"/>
  <c r="C63" i="13" l="1"/>
  <c r="G63" i="13"/>
  <c r="H63" i="13"/>
  <c r="E63" i="13"/>
  <c r="F63" i="13"/>
  <c r="E61" i="14"/>
  <c r="F61" i="14"/>
  <c r="G61" i="14"/>
  <c r="H61" i="14"/>
  <c r="B63" i="13"/>
  <c r="A62" i="14" a="1"/>
  <c r="A62" i="14" s="1"/>
  <c r="B61" i="14"/>
  <c r="C61" i="14"/>
  <c r="D61" i="14"/>
  <c r="A64" i="13" a="1"/>
  <c r="A64" i="13" s="1"/>
  <c r="D63" i="13"/>
  <c r="E64" i="13" l="1"/>
  <c r="F64" i="13"/>
  <c r="G64" i="13"/>
  <c r="H64" i="13"/>
  <c r="E62" i="14"/>
  <c r="F62" i="14"/>
  <c r="G62" i="14"/>
  <c r="H62" i="14"/>
  <c r="A63" i="14" a="1"/>
  <c r="A63" i="14" s="1"/>
  <c r="B62" i="14"/>
  <c r="C62" i="14"/>
  <c r="D62" i="14"/>
  <c r="B64" i="13"/>
  <c r="A65" i="13" a="1"/>
  <c r="A65" i="13" s="1"/>
  <c r="C64" i="13"/>
  <c r="D64" i="13"/>
  <c r="G65" i="13" l="1"/>
  <c r="H65" i="13"/>
  <c r="E65" i="13"/>
  <c r="F65" i="13"/>
  <c r="E63" i="14"/>
  <c r="F63" i="14"/>
  <c r="G63" i="14"/>
  <c r="H63" i="14"/>
  <c r="B65" i="13"/>
  <c r="D65" i="13"/>
  <c r="A64" i="14" a="1"/>
  <c r="A64" i="14" s="1"/>
  <c r="C63" i="14"/>
  <c r="D63" i="14"/>
  <c r="B63" i="14"/>
  <c r="A66" i="13" a="1"/>
  <c r="A66" i="13" s="1"/>
  <c r="C65" i="13"/>
  <c r="C66" i="13" l="1"/>
  <c r="E66" i="13"/>
  <c r="F66" i="13"/>
  <c r="G66" i="13"/>
  <c r="H66" i="13"/>
  <c r="E64" i="14"/>
  <c r="F64" i="14"/>
  <c r="G64" i="14"/>
  <c r="H64" i="14"/>
  <c r="A65" i="14" a="1"/>
  <c r="A65" i="14" s="1"/>
  <c r="D64" i="14"/>
  <c r="B64" i="14"/>
  <c r="C64" i="14"/>
  <c r="B66" i="13"/>
  <c r="A67" i="13" a="1"/>
  <c r="A67" i="13" s="1"/>
  <c r="D66" i="13"/>
  <c r="C67" i="13" l="1"/>
  <c r="G67" i="13"/>
  <c r="H67" i="13"/>
  <c r="E67" i="13"/>
  <c r="F67" i="13"/>
  <c r="E65" i="14"/>
  <c r="F65" i="14"/>
  <c r="G65" i="14"/>
  <c r="H65" i="14"/>
  <c r="B67" i="13"/>
  <c r="A66" i="14" a="1"/>
  <c r="A66" i="14" s="1"/>
  <c r="B65" i="14"/>
  <c r="C65" i="14"/>
  <c r="D65" i="14"/>
  <c r="A68" i="13" a="1"/>
  <c r="A68" i="13" s="1"/>
  <c r="D67" i="13"/>
  <c r="C68" i="13" l="1"/>
  <c r="E68" i="13"/>
  <c r="F68" i="13"/>
  <c r="G68" i="13"/>
  <c r="H68" i="13"/>
  <c r="E66" i="14"/>
  <c r="F66" i="14"/>
  <c r="G66" i="14"/>
  <c r="H66" i="14"/>
  <c r="A67" i="14" a="1"/>
  <c r="A67" i="14" s="1"/>
  <c r="B66" i="14"/>
  <c r="C66" i="14"/>
  <c r="D66" i="14"/>
  <c r="B68" i="13"/>
  <c r="A69" i="13" a="1"/>
  <c r="A69" i="13" s="1"/>
  <c r="D68" i="13"/>
  <c r="G69" i="13" l="1"/>
  <c r="H69" i="13"/>
  <c r="E69" i="13"/>
  <c r="F69" i="13"/>
  <c r="E67" i="14"/>
  <c r="F67" i="14"/>
  <c r="G67" i="14"/>
  <c r="H67" i="14"/>
  <c r="B69" i="13"/>
  <c r="A68" i="14" a="1"/>
  <c r="A68" i="14" s="1"/>
  <c r="C67" i="14"/>
  <c r="D67" i="14"/>
  <c r="B67" i="14"/>
  <c r="A70" i="13" a="1"/>
  <c r="A70" i="13" s="1"/>
  <c r="C69" i="13"/>
  <c r="D69" i="13"/>
  <c r="C70" i="13" l="1"/>
  <c r="E70" i="13"/>
  <c r="F70" i="13"/>
  <c r="G70" i="13"/>
  <c r="H70" i="13"/>
  <c r="E68" i="14"/>
  <c r="F68" i="14"/>
  <c r="G68" i="14"/>
  <c r="H68" i="14"/>
  <c r="A69" i="14" a="1"/>
  <c r="A69" i="14" s="1"/>
  <c r="D68" i="14"/>
  <c r="B68" i="14"/>
  <c r="C68" i="14"/>
  <c r="B70" i="13"/>
  <c r="A71" i="13" a="1"/>
  <c r="A71" i="13" s="1"/>
  <c r="D70" i="13"/>
  <c r="D71" i="13" l="1"/>
  <c r="G71" i="13"/>
  <c r="H71" i="13"/>
  <c r="E71" i="13"/>
  <c r="F71" i="13"/>
  <c r="E69" i="14"/>
  <c r="F69" i="14"/>
  <c r="G69" i="14"/>
  <c r="H69" i="14"/>
  <c r="B71" i="13"/>
  <c r="A70" i="14" a="1"/>
  <c r="A70" i="14" s="1"/>
  <c r="B69" i="14"/>
  <c r="C69" i="14"/>
  <c r="D69" i="14"/>
  <c r="A72" i="13" a="1"/>
  <c r="A72" i="13" s="1"/>
  <c r="C71" i="13"/>
  <c r="C72" i="13" l="1"/>
  <c r="E72" i="13"/>
  <c r="F72" i="13"/>
  <c r="G72" i="13"/>
  <c r="H72" i="13"/>
  <c r="E70" i="14"/>
  <c r="F70" i="14"/>
  <c r="G70" i="14"/>
  <c r="H70" i="14"/>
  <c r="A71" i="14" a="1"/>
  <c r="A71" i="14" s="1"/>
  <c r="B70" i="14"/>
  <c r="C70" i="14"/>
  <c r="D70" i="14"/>
  <c r="D72" i="13"/>
  <c r="B72" i="13"/>
  <c r="A73" i="13" a="1"/>
  <c r="A73" i="13" s="1"/>
  <c r="E71" i="14" l="1"/>
  <c r="F71" i="14"/>
  <c r="G71" i="14"/>
  <c r="H71" i="14"/>
  <c r="C73" i="13"/>
  <c r="E73" i="13"/>
  <c r="F73" i="13"/>
  <c r="G73" i="13"/>
  <c r="H73" i="13"/>
  <c r="B73" i="13"/>
  <c r="D73" i="13"/>
  <c r="A72" i="14" a="1"/>
  <c r="A72" i="14" s="1"/>
  <c r="C71" i="14"/>
  <c r="D71" i="14"/>
  <c r="B71" i="14"/>
  <c r="A74" i="13" a="1"/>
  <c r="A74" i="13" s="1"/>
  <c r="C74" i="13" l="1"/>
  <c r="E74" i="13"/>
  <c r="F74" i="13"/>
  <c r="G74" i="13"/>
  <c r="H74" i="13"/>
  <c r="E72" i="14"/>
  <c r="F72" i="14"/>
  <c r="G72" i="14"/>
  <c r="H72" i="14"/>
  <c r="A73" i="14" a="1"/>
  <c r="A73" i="14" s="1"/>
  <c r="D72" i="14"/>
  <c r="B72" i="14"/>
  <c r="C72" i="14"/>
  <c r="D74" i="13"/>
  <c r="B74" i="13"/>
  <c r="A75" i="13" a="1"/>
  <c r="A75" i="13" s="1"/>
  <c r="D75" i="13" l="1"/>
  <c r="E75" i="13"/>
  <c r="F75" i="13"/>
  <c r="G75" i="13"/>
  <c r="H75" i="13"/>
  <c r="E73" i="14"/>
  <c r="F73" i="14"/>
  <c r="G73" i="14"/>
  <c r="H73" i="14"/>
  <c r="B75" i="13"/>
  <c r="A74" i="14" a="1"/>
  <c r="A74" i="14" s="1"/>
  <c r="B73" i="14"/>
  <c r="C73" i="14"/>
  <c r="D73" i="14"/>
  <c r="A76" i="13" a="1"/>
  <c r="A76" i="13" s="1"/>
  <c r="C75" i="13"/>
  <c r="G76" i="13" l="1"/>
  <c r="H76" i="13"/>
  <c r="E76" i="13"/>
  <c r="F76" i="13"/>
  <c r="E74" i="14"/>
  <c r="F74" i="14"/>
  <c r="G74" i="14"/>
  <c r="H74" i="14"/>
  <c r="A75" i="14" a="1"/>
  <c r="A75" i="14" s="1"/>
  <c r="B74" i="14"/>
  <c r="C74" i="14"/>
  <c r="D74" i="14"/>
  <c r="C76" i="13"/>
  <c r="B76" i="13"/>
  <c r="A77" i="13" a="1"/>
  <c r="A77" i="13" s="1"/>
  <c r="D76" i="13"/>
  <c r="C77" i="13" l="1"/>
  <c r="E77" i="13"/>
  <c r="F77" i="13"/>
  <c r="G77" i="13"/>
  <c r="H77" i="13"/>
  <c r="E75" i="14"/>
  <c r="F75" i="14"/>
  <c r="G75" i="14"/>
  <c r="H75" i="14"/>
  <c r="B77" i="13"/>
  <c r="A76" i="14" a="1"/>
  <c r="A76" i="14" s="1"/>
  <c r="C75" i="14"/>
  <c r="D75" i="14"/>
  <c r="B75" i="14"/>
  <c r="A78" i="13" a="1"/>
  <c r="A78" i="13" s="1"/>
  <c r="D77" i="13"/>
  <c r="C78" i="13" l="1"/>
  <c r="G78" i="13"/>
  <c r="H78" i="13"/>
  <c r="E78" i="13"/>
  <c r="F78" i="13"/>
  <c r="E76" i="14"/>
  <c r="F76" i="14"/>
  <c r="G76" i="14"/>
  <c r="H76" i="14"/>
  <c r="B78" i="13"/>
  <c r="A77" i="14" a="1"/>
  <c r="A77" i="14" s="1"/>
  <c r="C76" i="14"/>
  <c r="D76" i="14"/>
  <c r="B76" i="14"/>
  <c r="A79" i="13" a="1"/>
  <c r="A79" i="13" s="1"/>
  <c r="D78" i="13"/>
  <c r="C79" i="13" l="1"/>
  <c r="E79" i="13"/>
  <c r="F79" i="13"/>
  <c r="G79" i="13"/>
  <c r="H79" i="13"/>
  <c r="E77" i="14"/>
  <c r="F77" i="14"/>
  <c r="G77" i="14"/>
  <c r="H77" i="14"/>
  <c r="A78" i="14" a="1"/>
  <c r="A78" i="14" s="1"/>
  <c r="B77" i="14"/>
  <c r="C77" i="14"/>
  <c r="D77" i="14"/>
  <c r="B79" i="13"/>
  <c r="A80" i="13" a="1"/>
  <c r="A80" i="13" s="1"/>
  <c r="D79" i="13"/>
  <c r="E78" i="14" l="1"/>
  <c r="F78" i="14"/>
  <c r="G78" i="14"/>
  <c r="H78" i="14"/>
  <c r="G80" i="13"/>
  <c r="H80" i="13"/>
  <c r="E80" i="13"/>
  <c r="F80" i="13"/>
  <c r="B80" i="13"/>
  <c r="A79" i="14" a="1"/>
  <c r="A79" i="14" s="1"/>
  <c r="C78" i="14"/>
  <c r="B78" i="14"/>
  <c r="D78" i="14"/>
  <c r="A81" i="13" a="1"/>
  <c r="A81" i="13" s="1"/>
  <c r="D80" i="13"/>
  <c r="C80" i="13"/>
  <c r="E81" i="13" l="1"/>
  <c r="F81" i="13"/>
  <c r="G81" i="13"/>
  <c r="H81" i="13"/>
  <c r="E79" i="14"/>
  <c r="F79" i="14"/>
  <c r="G79" i="14"/>
  <c r="H79" i="14"/>
  <c r="A80" i="14" a="1"/>
  <c r="A80" i="14" s="1"/>
  <c r="D79" i="14"/>
  <c r="C79" i="14"/>
  <c r="B79" i="14"/>
  <c r="B81" i="13"/>
  <c r="A82" i="13" a="1"/>
  <c r="A82" i="13" s="1"/>
  <c r="C81" i="13"/>
  <c r="D81" i="13"/>
  <c r="E80" i="14" l="1"/>
  <c r="F80" i="14"/>
  <c r="G80" i="14"/>
  <c r="H80" i="14"/>
  <c r="G82" i="13"/>
  <c r="H82" i="13"/>
  <c r="F82" i="13"/>
  <c r="E82" i="13"/>
  <c r="A81" i="14" a="1"/>
  <c r="A81" i="14" s="1"/>
  <c r="B80" i="14"/>
  <c r="C80" i="14"/>
  <c r="D80" i="14"/>
  <c r="A83" i="13" a="1"/>
  <c r="A83" i="13" s="1"/>
  <c r="C82" i="13"/>
  <c r="B82" i="13"/>
  <c r="D82" i="13"/>
  <c r="E81" i="14" l="1"/>
  <c r="F81" i="14"/>
  <c r="G81" i="14"/>
  <c r="H81" i="14"/>
  <c r="E83" i="13"/>
  <c r="F83" i="13"/>
  <c r="G83" i="13"/>
  <c r="H83" i="13"/>
  <c r="A82" i="14" a="1"/>
  <c r="A82" i="14" s="1"/>
  <c r="B81" i="14"/>
  <c r="C81" i="14"/>
  <c r="D81" i="14"/>
  <c r="A84" i="13" a="1"/>
  <c r="A84" i="13" s="1"/>
  <c r="D83" i="13"/>
  <c r="C83" i="13"/>
  <c r="B83" i="13"/>
  <c r="G84" i="13" l="1"/>
  <c r="H84" i="13"/>
  <c r="E84" i="13"/>
  <c r="F84" i="13"/>
  <c r="E82" i="14"/>
  <c r="F82" i="14"/>
  <c r="G82" i="14"/>
  <c r="H82" i="14"/>
  <c r="A83" i="14" a="1"/>
  <c r="A83" i="14" s="1"/>
  <c r="C82" i="14"/>
  <c r="D82" i="14"/>
  <c r="B82" i="14"/>
  <c r="D84" i="13"/>
  <c r="C84" i="13"/>
  <c r="B84" i="13"/>
  <c r="A85" i="13" a="1"/>
  <c r="A85" i="13" s="1"/>
  <c r="E85" i="13" l="1"/>
  <c r="F85" i="13"/>
  <c r="G85" i="13"/>
  <c r="H85" i="13"/>
  <c r="E83" i="14"/>
  <c r="F83" i="14"/>
  <c r="G83" i="14"/>
  <c r="H83" i="14"/>
  <c r="A84" i="14" a="1"/>
  <c r="A84" i="14" s="1"/>
  <c r="D83" i="14"/>
  <c r="B83" i="14"/>
  <c r="C83" i="14"/>
  <c r="A86" i="13" a="1"/>
  <c r="A86" i="13" s="1"/>
  <c r="D85" i="13"/>
  <c r="B85" i="13"/>
  <c r="C85" i="13"/>
  <c r="E84" i="14" l="1"/>
  <c r="F84" i="14"/>
  <c r="G84" i="14"/>
  <c r="H84" i="14"/>
  <c r="G86" i="13"/>
  <c r="H86" i="13"/>
  <c r="E86" i="13"/>
  <c r="F86" i="13"/>
  <c r="A85" i="14" a="1"/>
  <c r="A85" i="14" s="1"/>
  <c r="B84" i="14"/>
  <c r="C84" i="14"/>
  <c r="D84" i="14"/>
  <c r="D86" i="13"/>
  <c r="C86" i="13"/>
  <c r="B86" i="13"/>
  <c r="A87" i="13" a="1"/>
  <c r="A87" i="13" s="1"/>
  <c r="E87" i="13" l="1"/>
  <c r="F87" i="13"/>
  <c r="G87" i="13"/>
  <c r="H87" i="13"/>
  <c r="E85" i="14"/>
  <c r="F85" i="14"/>
  <c r="G85" i="14"/>
  <c r="H85" i="14"/>
  <c r="A86" i="14" a="1"/>
  <c r="A86" i="14" s="1"/>
  <c r="B85" i="14"/>
  <c r="D85" i="14"/>
  <c r="C85" i="14"/>
  <c r="C87" i="13"/>
  <c r="D87" i="13"/>
  <c r="B87" i="13"/>
  <c r="A88" i="13" a="1"/>
  <c r="A88" i="13" s="1"/>
  <c r="G88" i="13" l="1"/>
  <c r="H88" i="13"/>
  <c r="E88" i="13"/>
  <c r="F88" i="13"/>
  <c r="E86" i="14"/>
  <c r="F86" i="14"/>
  <c r="G86" i="14"/>
  <c r="H86" i="14"/>
  <c r="A87" i="14" a="1"/>
  <c r="A87" i="14" s="1"/>
  <c r="C86" i="14"/>
  <c r="B86" i="14"/>
  <c r="D86" i="14"/>
  <c r="C88" i="13"/>
  <c r="B88" i="13"/>
  <c r="A89" i="13" a="1"/>
  <c r="A89" i="13" s="1"/>
  <c r="D88" i="13"/>
  <c r="D89" i="13" l="1"/>
  <c r="E89" i="13"/>
  <c r="F89" i="13"/>
  <c r="G89" i="13"/>
  <c r="H89" i="13"/>
  <c r="E87" i="14"/>
  <c r="F87" i="14"/>
  <c r="G87" i="14"/>
  <c r="H87" i="14"/>
  <c r="A88" i="14" a="1"/>
  <c r="A88" i="14" s="1"/>
  <c r="D87" i="14"/>
  <c r="B87" i="14"/>
  <c r="C87" i="14"/>
  <c r="C89" i="13"/>
  <c r="B89" i="13"/>
  <c r="A90" i="13" a="1"/>
  <c r="A90" i="13" s="1"/>
  <c r="G90" i="13" l="1"/>
  <c r="H90" i="13"/>
  <c r="E90" i="13"/>
  <c r="F90" i="13"/>
  <c r="E88" i="14"/>
  <c r="F88" i="14"/>
  <c r="G88" i="14"/>
  <c r="H88" i="14"/>
  <c r="A89" i="14" a="1"/>
  <c r="A89" i="14" s="1"/>
  <c r="D88" i="14"/>
  <c r="B88" i="14"/>
  <c r="C88" i="14"/>
  <c r="C90" i="13"/>
  <c r="B90" i="13"/>
  <c r="A91" i="13" a="1"/>
  <c r="A91" i="13" s="1"/>
  <c r="D90" i="13"/>
  <c r="C91" i="13" l="1"/>
  <c r="E91" i="13"/>
  <c r="F91" i="13"/>
  <c r="G91" i="13"/>
  <c r="H91" i="13"/>
  <c r="E89" i="14"/>
  <c r="F89" i="14"/>
  <c r="G89" i="14"/>
  <c r="H89" i="14"/>
  <c r="A90" i="14" a="1"/>
  <c r="A90" i="14" s="1"/>
  <c r="B89" i="14"/>
  <c r="C89" i="14"/>
  <c r="D89" i="14"/>
  <c r="D91" i="13"/>
  <c r="B91" i="13"/>
  <c r="A92" i="13" a="1"/>
  <c r="A92" i="13" s="1"/>
  <c r="C92" i="13" l="1"/>
  <c r="G92" i="13"/>
  <c r="H92" i="13"/>
  <c r="E92" i="13"/>
  <c r="F92" i="13"/>
  <c r="E90" i="14"/>
  <c r="F90" i="14"/>
  <c r="G90" i="14"/>
  <c r="H90" i="14"/>
  <c r="A91" i="14" a="1"/>
  <c r="A91" i="14" s="1"/>
  <c r="C90" i="14"/>
  <c r="B90" i="14"/>
  <c r="D90" i="14"/>
  <c r="B92" i="13"/>
  <c r="D92" i="13"/>
  <c r="A93" i="13" a="1"/>
  <c r="A93" i="13" s="1"/>
  <c r="E93" i="13" l="1"/>
  <c r="F93" i="13"/>
  <c r="G93" i="13"/>
  <c r="H93" i="13"/>
  <c r="E91" i="14"/>
  <c r="F91" i="14"/>
  <c r="G91" i="14"/>
  <c r="H91" i="14"/>
  <c r="A92" i="14" a="1"/>
  <c r="A92" i="14" s="1"/>
  <c r="D91" i="14"/>
  <c r="B91" i="14"/>
  <c r="C91" i="14"/>
  <c r="D93" i="13"/>
  <c r="C93" i="13"/>
  <c r="B93" i="13"/>
  <c r="A94" i="13" a="1"/>
  <c r="A94" i="13" s="1"/>
  <c r="G94" i="13" l="1"/>
  <c r="H94" i="13"/>
  <c r="E94" i="13"/>
  <c r="F94" i="13"/>
  <c r="E92" i="14"/>
  <c r="F92" i="14"/>
  <c r="G92" i="14"/>
  <c r="H92" i="14"/>
  <c r="A93" i="14" a="1"/>
  <c r="A93" i="14" s="1"/>
  <c r="C92" i="14"/>
  <c r="D92" i="14"/>
  <c r="B92" i="14"/>
  <c r="D94" i="13"/>
  <c r="C94" i="13"/>
  <c r="B94" i="13"/>
  <c r="A95" i="13" a="1"/>
  <c r="A95" i="13" s="1"/>
  <c r="D95" i="13" l="1"/>
  <c r="E95" i="13"/>
  <c r="F95" i="13"/>
  <c r="G95" i="13"/>
  <c r="H95" i="13"/>
  <c r="E93" i="14"/>
  <c r="F93" i="14"/>
  <c r="G93" i="14"/>
  <c r="H93" i="14"/>
  <c r="A94" i="14" a="1"/>
  <c r="A94" i="14" s="1"/>
  <c r="B93" i="14"/>
  <c r="C93" i="14"/>
  <c r="D93" i="14"/>
  <c r="C95" i="13"/>
  <c r="B95" i="13"/>
  <c r="A96" i="13" a="1"/>
  <c r="A96" i="13" s="1"/>
  <c r="G96" i="13" l="1"/>
  <c r="H96" i="13"/>
  <c r="E96" i="13"/>
  <c r="F96" i="13"/>
  <c r="E94" i="14"/>
  <c r="F94" i="14"/>
  <c r="G94" i="14"/>
  <c r="H94" i="14"/>
  <c r="A95" i="14" a="1"/>
  <c r="A95" i="14" s="1"/>
  <c r="C94" i="14"/>
  <c r="B94" i="14"/>
  <c r="D94" i="14"/>
  <c r="D96" i="13"/>
  <c r="B96" i="13"/>
  <c r="C96" i="13"/>
  <c r="A97" i="13" a="1"/>
  <c r="A97" i="13" s="1"/>
  <c r="C97" i="13" l="1"/>
  <c r="E97" i="13"/>
  <c r="F97" i="13"/>
  <c r="G97" i="13"/>
  <c r="H97" i="13"/>
  <c r="E95" i="14"/>
  <c r="F95" i="14"/>
  <c r="G95" i="14"/>
  <c r="H95" i="14"/>
  <c r="A96" i="14" a="1"/>
  <c r="A96" i="14" s="1"/>
  <c r="D95" i="14"/>
  <c r="C95" i="14"/>
  <c r="B95" i="14"/>
  <c r="D97" i="13"/>
  <c r="B97" i="13"/>
  <c r="A98" i="13" a="1"/>
  <c r="A98" i="13" s="1"/>
  <c r="G98" i="13" l="1"/>
  <c r="H98" i="13"/>
  <c r="E98" i="13"/>
  <c r="F98" i="13"/>
  <c r="E96" i="14"/>
  <c r="F96" i="14"/>
  <c r="G96" i="14"/>
  <c r="H96" i="14"/>
  <c r="A97" i="14" a="1"/>
  <c r="A97" i="14" s="1"/>
  <c r="C96" i="14"/>
  <c r="D96" i="14"/>
  <c r="B96" i="14"/>
  <c r="D98" i="13"/>
  <c r="C98" i="13"/>
  <c r="B98" i="13"/>
  <c r="A99" i="13" a="1"/>
  <c r="A99" i="13" s="1"/>
  <c r="D99" i="13" l="1"/>
  <c r="E99" i="13"/>
  <c r="F99" i="13"/>
  <c r="G99" i="13"/>
  <c r="H99" i="13"/>
  <c r="E97" i="14"/>
  <c r="F97" i="14"/>
  <c r="G97" i="14"/>
  <c r="H97" i="14"/>
  <c r="A98" i="14" a="1"/>
  <c r="A98" i="14" s="1"/>
  <c r="B97" i="14"/>
  <c r="D97" i="14"/>
  <c r="C97" i="14"/>
  <c r="C99" i="13"/>
  <c r="B99" i="13"/>
  <c r="A100" i="13" a="1"/>
  <c r="A100" i="13" s="1"/>
  <c r="G100" i="13" l="1"/>
  <c r="H100" i="13"/>
  <c r="E100" i="13"/>
  <c r="F100" i="13"/>
  <c r="E98" i="14"/>
  <c r="F98" i="14"/>
  <c r="G98" i="14"/>
  <c r="H98" i="14"/>
  <c r="A99" i="14" a="1"/>
  <c r="A99" i="14" s="1"/>
  <c r="C98" i="14"/>
  <c r="D98" i="14"/>
  <c r="B98" i="14"/>
  <c r="A101" i="13" a="1"/>
  <c r="A101" i="13" s="1"/>
  <c r="D100" i="13"/>
  <c r="C100" i="13"/>
  <c r="B100" i="13"/>
  <c r="E99" i="14" l="1"/>
  <c r="F99" i="14"/>
  <c r="G99" i="14"/>
  <c r="H99" i="14"/>
  <c r="E101" i="13"/>
  <c r="F101" i="13"/>
  <c r="G101" i="13"/>
  <c r="H101" i="13"/>
  <c r="A100" i="14" a="1"/>
  <c r="A100" i="14" s="1"/>
  <c r="D99" i="14"/>
  <c r="C99" i="14"/>
  <c r="B99" i="14"/>
  <c r="A102" i="13" a="1"/>
  <c r="A102" i="13" s="1"/>
  <c r="C101" i="13"/>
  <c r="D101" i="13"/>
  <c r="B101" i="13"/>
  <c r="E100" i="14" l="1"/>
  <c r="F100" i="14"/>
  <c r="G100" i="14"/>
  <c r="H100" i="14"/>
  <c r="G102" i="13"/>
  <c r="H102" i="13"/>
  <c r="E102" i="13"/>
  <c r="F102" i="13"/>
  <c r="A101" i="14" a="1"/>
  <c r="A101" i="14" s="1"/>
  <c r="B100" i="14"/>
  <c r="D100" i="14"/>
  <c r="C100" i="14"/>
  <c r="C102" i="13"/>
  <c r="B102" i="13"/>
  <c r="D102" i="13"/>
  <c r="A103" i="13" a="1"/>
  <c r="A103" i="13" s="1"/>
  <c r="E103" i="13" l="1"/>
  <c r="F103" i="13"/>
  <c r="G103" i="13"/>
  <c r="H103" i="13"/>
  <c r="E101" i="14"/>
  <c r="F101" i="14"/>
  <c r="G101" i="14"/>
  <c r="H101" i="14"/>
  <c r="A102" i="14" a="1"/>
  <c r="A102" i="14" s="1"/>
  <c r="B101" i="14"/>
  <c r="D101" i="14"/>
  <c r="C101" i="14"/>
  <c r="B103" i="13"/>
  <c r="D103" i="13"/>
  <c r="A104" i="13" a="1"/>
  <c r="A104" i="13" s="1"/>
  <c r="C103" i="13"/>
  <c r="D104" i="13" l="1"/>
  <c r="G104" i="13"/>
  <c r="H104" i="13"/>
  <c r="E104" i="13"/>
  <c r="F104" i="13"/>
  <c r="E102" i="14"/>
  <c r="F102" i="14"/>
  <c r="G102" i="14"/>
  <c r="H102" i="14"/>
  <c r="A103" i="14" a="1"/>
  <c r="A103" i="14" s="1"/>
  <c r="C102" i="14"/>
  <c r="D102" i="14"/>
  <c r="B102" i="14"/>
  <c r="C104" i="13"/>
  <c r="B104" i="13"/>
  <c r="A105" i="13" a="1"/>
  <c r="A105" i="13" s="1"/>
  <c r="E105" i="13" l="1"/>
  <c r="F105" i="13"/>
  <c r="G105" i="13"/>
  <c r="H105" i="13"/>
  <c r="E103" i="14"/>
  <c r="F103" i="14"/>
  <c r="G103" i="14"/>
  <c r="H103" i="14"/>
  <c r="A104" i="14" a="1"/>
  <c r="A104" i="14" s="1"/>
  <c r="D103" i="14"/>
  <c r="B103" i="14"/>
  <c r="C103" i="14"/>
  <c r="A106" i="13" a="1"/>
  <c r="A106" i="13" s="1"/>
  <c r="D105" i="13"/>
  <c r="C105" i="13"/>
  <c r="B105" i="13"/>
  <c r="E104" i="14" l="1"/>
  <c r="F104" i="14"/>
  <c r="G104" i="14"/>
  <c r="H104" i="14"/>
  <c r="D106" i="13"/>
  <c r="G106" i="13"/>
  <c r="H106" i="13"/>
  <c r="F106" i="13"/>
  <c r="E106" i="13"/>
  <c r="A105" i="14" a="1"/>
  <c r="A105" i="14" s="1"/>
  <c r="D104" i="14"/>
  <c r="B104" i="14"/>
  <c r="C104" i="14"/>
  <c r="C106" i="13"/>
  <c r="B106" i="13"/>
  <c r="A107" i="13" a="1"/>
  <c r="A107" i="13" s="1"/>
  <c r="E107" i="13" l="1"/>
  <c r="F107" i="13"/>
  <c r="G107" i="13"/>
  <c r="H107" i="13"/>
  <c r="E105" i="14"/>
  <c r="F105" i="14"/>
  <c r="G105" i="14"/>
  <c r="H105" i="14"/>
  <c r="A106" i="14" a="1"/>
  <c r="A106" i="14" s="1"/>
  <c r="B105" i="14"/>
  <c r="D105" i="14"/>
  <c r="C105" i="14"/>
  <c r="A108" i="13" a="1"/>
  <c r="A108" i="13" s="1"/>
  <c r="D107" i="13"/>
  <c r="B107" i="13"/>
  <c r="C107" i="13"/>
  <c r="E106" i="14" l="1"/>
  <c r="F106" i="14"/>
  <c r="G106" i="14"/>
  <c r="H106" i="14"/>
  <c r="G108" i="13"/>
  <c r="H108" i="13"/>
  <c r="E108" i="13"/>
  <c r="F108" i="13"/>
  <c r="A107" i="14" a="1"/>
  <c r="A107" i="14" s="1"/>
  <c r="C106" i="14"/>
  <c r="B106" i="14"/>
  <c r="D106" i="14"/>
  <c r="C108" i="13"/>
  <c r="D108" i="13"/>
  <c r="B108" i="13"/>
  <c r="A109" i="13" a="1"/>
  <c r="A109" i="13" s="1"/>
  <c r="E109" i="13" l="1"/>
  <c r="F109" i="13"/>
  <c r="G109" i="13"/>
  <c r="H109" i="13"/>
  <c r="E107" i="14"/>
  <c r="F107" i="14"/>
  <c r="G107" i="14"/>
  <c r="H107" i="14"/>
  <c r="A108" i="14" a="1"/>
  <c r="A108" i="14" s="1"/>
  <c r="D107" i="14"/>
  <c r="B107" i="14"/>
  <c r="C107" i="14"/>
  <c r="C109" i="13"/>
  <c r="B109" i="13"/>
  <c r="D109" i="13"/>
  <c r="A110" i="13" a="1"/>
  <c r="A110" i="13" s="1"/>
  <c r="G110" i="13" l="1"/>
  <c r="H110" i="13"/>
  <c r="E110" i="13"/>
  <c r="F110" i="13"/>
  <c r="E108" i="14"/>
  <c r="F108" i="14"/>
  <c r="G108" i="14"/>
  <c r="H108" i="14"/>
  <c r="A109" i="14" a="1"/>
  <c r="A109" i="14" s="1"/>
  <c r="D108" i="14"/>
  <c r="B108" i="14"/>
  <c r="C108" i="14"/>
  <c r="D110" i="13"/>
  <c r="C110" i="13"/>
  <c r="B110" i="13"/>
  <c r="A111" i="13" a="1"/>
  <c r="A111" i="13" s="1"/>
  <c r="D111" i="13" l="1"/>
  <c r="E111" i="13"/>
  <c r="F111" i="13"/>
  <c r="G111" i="13"/>
  <c r="H111" i="13"/>
  <c r="E109" i="14"/>
  <c r="F109" i="14"/>
  <c r="G109" i="14"/>
  <c r="H109" i="14"/>
  <c r="A110" i="14" a="1"/>
  <c r="A110" i="14" s="1"/>
  <c r="B109" i="14"/>
  <c r="C109" i="14"/>
  <c r="D109" i="14"/>
  <c r="C111" i="13"/>
  <c r="B111" i="13"/>
  <c r="A112" i="13" a="1"/>
  <c r="A112" i="13" s="1"/>
  <c r="G112" i="13" l="1"/>
  <c r="H112" i="13"/>
  <c r="E112" i="13"/>
  <c r="F112" i="13"/>
  <c r="E110" i="14"/>
  <c r="F110" i="14"/>
  <c r="G110" i="14"/>
  <c r="H110" i="14"/>
  <c r="A111" i="14" a="1"/>
  <c r="A111" i="14" s="1"/>
  <c r="C110" i="14"/>
  <c r="B110" i="14"/>
  <c r="D110" i="14"/>
  <c r="D112" i="13"/>
  <c r="C112" i="13"/>
  <c r="B112" i="13"/>
  <c r="A113" i="13" a="1"/>
  <c r="A113" i="13" s="1"/>
  <c r="D113" i="13" l="1"/>
  <c r="E113" i="13"/>
  <c r="F113" i="13"/>
  <c r="G113" i="13"/>
  <c r="H113" i="13"/>
  <c r="E111" i="14"/>
  <c r="F111" i="14"/>
  <c r="G111" i="14"/>
  <c r="H111" i="14"/>
  <c r="A112" i="14" a="1"/>
  <c r="A112" i="14" s="1"/>
  <c r="D111" i="14"/>
  <c r="B111" i="14"/>
  <c r="C111" i="14"/>
  <c r="C113" i="13"/>
  <c r="B113" i="13"/>
  <c r="A114" i="13" a="1"/>
  <c r="A114" i="13" s="1"/>
  <c r="D114" i="13" l="1"/>
  <c r="G114" i="13"/>
  <c r="H114" i="13"/>
  <c r="E114" i="13"/>
  <c r="F114" i="13"/>
  <c r="E112" i="14"/>
  <c r="F112" i="14"/>
  <c r="G112" i="14"/>
  <c r="H112" i="14"/>
  <c r="A113" i="14" a="1"/>
  <c r="A113" i="14" s="1"/>
  <c r="C112" i="14"/>
  <c r="B112" i="14"/>
  <c r="D112" i="14"/>
  <c r="C114" i="13"/>
  <c r="B114" i="13"/>
  <c r="A115" i="13" a="1"/>
  <c r="A115" i="13" s="1"/>
  <c r="E115" i="13" l="1"/>
  <c r="F115" i="13"/>
  <c r="G115" i="13"/>
  <c r="H115" i="13"/>
  <c r="E113" i="14"/>
  <c r="F113" i="14"/>
  <c r="G113" i="14"/>
  <c r="H113" i="14"/>
  <c r="A114" i="14" a="1"/>
  <c r="A114" i="14" s="1"/>
  <c r="B113" i="14"/>
  <c r="C113" i="14"/>
  <c r="D113" i="14"/>
  <c r="C115" i="13"/>
  <c r="B115" i="13"/>
  <c r="D115" i="13"/>
  <c r="A116" i="13" a="1"/>
  <c r="A116" i="13" s="1"/>
  <c r="G116" i="13" l="1"/>
  <c r="H116" i="13"/>
  <c r="E116" i="13"/>
  <c r="F116" i="13"/>
  <c r="E114" i="14"/>
  <c r="F114" i="14"/>
  <c r="G114" i="14"/>
  <c r="H114" i="14"/>
  <c r="A115" i="14" a="1"/>
  <c r="A115" i="14" s="1"/>
  <c r="C114" i="14"/>
  <c r="B114" i="14"/>
  <c r="D114" i="14"/>
  <c r="A117" i="13" a="1"/>
  <c r="A117" i="13" s="1"/>
  <c r="D116" i="13"/>
  <c r="C116" i="13"/>
  <c r="B116" i="13"/>
  <c r="E117" i="13" l="1"/>
  <c r="F117" i="13"/>
  <c r="G117" i="13"/>
  <c r="H117" i="13"/>
  <c r="E115" i="14"/>
  <c r="F115" i="14"/>
  <c r="G115" i="14"/>
  <c r="H115" i="14"/>
  <c r="A116" i="14" a="1"/>
  <c r="A116" i="14" s="1"/>
  <c r="D115" i="14"/>
  <c r="C115" i="14"/>
  <c r="B115" i="14"/>
  <c r="D117" i="13"/>
  <c r="B117" i="13"/>
  <c r="C117" i="13"/>
  <c r="A118" i="13" a="1"/>
  <c r="A118" i="13" s="1"/>
  <c r="G118" i="13" l="1"/>
  <c r="H118" i="13"/>
  <c r="E118" i="13"/>
  <c r="F118" i="13"/>
  <c r="E116" i="14"/>
  <c r="F116" i="14"/>
  <c r="G116" i="14"/>
  <c r="H116" i="14"/>
  <c r="A117" i="14" a="1"/>
  <c r="A117" i="14" s="1"/>
  <c r="B116" i="14"/>
  <c r="C116" i="14"/>
  <c r="D116" i="14"/>
  <c r="A119" i="13" a="1"/>
  <c r="A119" i="13" s="1"/>
  <c r="C118" i="13"/>
  <c r="B118" i="13"/>
  <c r="D118" i="13"/>
  <c r="E117" i="14" l="1"/>
  <c r="F117" i="14"/>
  <c r="G117" i="14"/>
  <c r="H117" i="14"/>
  <c r="A120" i="13" a="1"/>
  <c r="A120" i="13" s="1"/>
  <c r="C120" i="13" s="1"/>
  <c r="E119" i="13"/>
  <c r="F119" i="13"/>
  <c r="G119" i="13"/>
  <c r="H119" i="13"/>
  <c r="A118" i="14" a="1"/>
  <c r="A118" i="14" s="1"/>
  <c r="B117" i="14"/>
  <c r="C117" i="14"/>
  <c r="D117" i="14"/>
  <c r="C119" i="13"/>
  <c r="B119" i="13"/>
  <c r="D119" i="13"/>
  <c r="A121" i="13" l="1" a="1"/>
  <c r="A121" i="13" s="1"/>
  <c r="B121" i="13" s="1"/>
  <c r="D120" i="13"/>
  <c r="G120" i="13"/>
  <c r="H120" i="13"/>
  <c r="E120" i="13"/>
  <c r="F120" i="13"/>
  <c r="B120" i="13"/>
  <c r="E118" i="14"/>
  <c r="F118" i="14"/>
  <c r="G118" i="14"/>
  <c r="H118" i="14"/>
  <c r="A119" i="14" a="1"/>
  <c r="A119" i="14" s="1"/>
  <c r="C118" i="14"/>
  <c r="B118" i="14"/>
  <c r="D118" i="14"/>
  <c r="A122" i="13" l="1" a="1"/>
  <c r="A122" i="13" s="1"/>
  <c r="B122" i="13" s="1"/>
  <c r="D121" i="13"/>
  <c r="C121" i="13"/>
  <c r="E119" i="14"/>
  <c r="F119" i="14"/>
  <c r="G119" i="14"/>
  <c r="H119" i="14"/>
  <c r="E121" i="13"/>
  <c r="F121" i="13"/>
  <c r="G121" i="13"/>
  <c r="H121" i="13"/>
  <c r="A120" i="14" a="1"/>
  <c r="A120" i="14" s="1"/>
  <c r="D119" i="14"/>
  <c r="C119" i="14"/>
  <c r="B119" i="14"/>
  <c r="A123" i="13" l="1" a="1"/>
  <c r="A123" i="13" s="1"/>
  <c r="B123" i="13" s="1"/>
  <c r="D122" i="13"/>
  <c r="C122" i="13"/>
  <c r="E120" i="14"/>
  <c r="F120" i="14"/>
  <c r="G120" i="14"/>
  <c r="H120" i="14"/>
  <c r="G122" i="13"/>
  <c r="H122" i="13"/>
  <c r="F122" i="13"/>
  <c r="E122" i="13"/>
  <c r="A121" i="14" a="1"/>
  <c r="A121" i="14" s="1"/>
  <c r="B120" i="14"/>
  <c r="C120" i="14"/>
  <c r="D120" i="14"/>
  <c r="A124" i="13" l="1" a="1"/>
  <c r="A124" i="13" s="1"/>
  <c r="D123" i="13"/>
  <c r="C123" i="13"/>
  <c r="E121" i="14"/>
  <c r="F121" i="14"/>
  <c r="G121" i="14"/>
  <c r="H121" i="14"/>
  <c r="E123" i="13"/>
  <c r="F123" i="13"/>
  <c r="G123" i="13"/>
  <c r="H123" i="13"/>
  <c r="A122" i="14" a="1"/>
  <c r="A122" i="14" s="1"/>
  <c r="B121" i="14"/>
  <c r="C121" i="14"/>
  <c r="D121" i="14"/>
  <c r="G124" i="13" l="1"/>
  <c r="H124" i="13"/>
  <c r="E124" i="13"/>
  <c r="F124" i="13"/>
  <c r="C124" i="13"/>
  <c r="D124" i="13"/>
  <c r="E122" i="14"/>
  <c r="F122" i="14"/>
  <c r="G122" i="14"/>
  <c r="H122" i="14"/>
  <c r="B124" i="13"/>
  <c r="A125" i="13" a="1"/>
  <c r="A125" i="13" s="1"/>
  <c r="B125" i="13" s="1"/>
  <c r="A123" i="14" a="1"/>
  <c r="A123" i="14" s="1"/>
  <c r="C122" i="14"/>
  <c r="D122" i="14"/>
  <c r="B122" i="14"/>
  <c r="C125" i="13" l="1"/>
  <c r="E123" i="14"/>
  <c r="F123" i="14"/>
  <c r="G123" i="14"/>
  <c r="H123" i="14"/>
  <c r="E125" i="13"/>
  <c r="F125" i="13"/>
  <c r="G125" i="13"/>
  <c r="H125" i="13"/>
  <c r="A126" i="13" a="1"/>
  <c r="A126" i="13" s="1"/>
  <c r="D125" i="13"/>
  <c r="A124" i="14" a="1"/>
  <c r="A124" i="14" s="1"/>
  <c r="D123" i="14"/>
  <c r="B123" i="14"/>
  <c r="C123" i="14"/>
  <c r="G126" i="13" l="1"/>
  <c r="H126" i="13"/>
  <c r="E126" i="13"/>
  <c r="F126" i="13"/>
  <c r="D126" i="13"/>
  <c r="C126" i="13"/>
  <c r="E124" i="14"/>
  <c r="F124" i="14"/>
  <c r="G124" i="14"/>
  <c r="H124" i="14"/>
  <c r="B126" i="13"/>
  <c r="A127" i="13" a="1"/>
  <c r="A127" i="13" s="1"/>
  <c r="A125" i="14" a="1"/>
  <c r="A125" i="14" s="1"/>
  <c r="B124" i="14"/>
  <c r="C124" i="14"/>
  <c r="D124" i="14"/>
  <c r="E127" i="13" l="1"/>
  <c r="F127" i="13"/>
  <c r="G127" i="13"/>
  <c r="H127" i="13"/>
  <c r="D127" i="13"/>
  <c r="C127" i="13"/>
  <c r="E125" i="14"/>
  <c r="F125" i="14"/>
  <c r="G125" i="14"/>
  <c r="H125" i="14"/>
  <c r="B127" i="13"/>
  <c r="A128" i="13" a="1"/>
  <c r="A128" i="13" s="1"/>
  <c r="A126" i="14" a="1"/>
  <c r="A126" i="14" s="1"/>
  <c r="B125" i="14"/>
  <c r="D125" i="14"/>
  <c r="C125" i="14"/>
  <c r="E126" i="14" l="1"/>
  <c r="F126" i="14"/>
  <c r="G126" i="14"/>
  <c r="H126" i="14"/>
  <c r="G128" i="13"/>
  <c r="H128" i="13"/>
  <c r="E128" i="13"/>
  <c r="F128" i="13"/>
  <c r="A129" i="13" a="1"/>
  <c r="A129" i="13" s="1"/>
  <c r="B129" i="13" s="1"/>
  <c r="B128" i="13"/>
  <c r="D128" i="13"/>
  <c r="C128" i="13"/>
  <c r="A127" i="14" a="1"/>
  <c r="A127" i="14" s="1"/>
  <c r="C126" i="14"/>
  <c r="B126" i="14"/>
  <c r="D126" i="14"/>
  <c r="A130" i="13" l="1" a="1"/>
  <c r="A130" i="13" s="1"/>
  <c r="A131" i="13" s="1" a="1"/>
  <c r="A131" i="13" s="1"/>
  <c r="C129" i="13"/>
  <c r="D129" i="13"/>
  <c r="E127" i="14"/>
  <c r="F127" i="14"/>
  <c r="G127" i="14"/>
  <c r="H127" i="14"/>
  <c r="E129" i="13"/>
  <c r="F129" i="13"/>
  <c r="G129" i="13"/>
  <c r="H129" i="13"/>
  <c r="A128" i="14" a="1"/>
  <c r="A128" i="14" s="1"/>
  <c r="D127" i="14"/>
  <c r="B127" i="14"/>
  <c r="C127" i="14"/>
  <c r="E131" i="13" l="1"/>
  <c r="F131" i="13"/>
  <c r="G131" i="13"/>
  <c r="H131" i="13"/>
  <c r="D130" i="13"/>
  <c r="C130" i="13"/>
  <c r="E128" i="14"/>
  <c r="F128" i="14"/>
  <c r="G128" i="14"/>
  <c r="H128" i="14"/>
  <c r="B130" i="13"/>
  <c r="G130" i="13"/>
  <c r="H130" i="13"/>
  <c r="E130" i="13"/>
  <c r="F130" i="13"/>
  <c r="A129" i="14" a="1"/>
  <c r="A129" i="14" s="1"/>
  <c r="D128" i="14"/>
  <c r="B128" i="14"/>
  <c r="C128" i="14"/>
  <c r="C131" i="13"/>
  <c r="D131" i="13"/>
  <c r="A132" i="13" a="1"/>
  <c r="A132" i="13" s="1"/>
  <c r="B131" i="13"/>
  <c r="E129" i="14" l="1"/>
  <c r="F129" i="14"/>
  <c r="G129" i="14"/>
  <c r="H129" i="14"/>
  <c r="G132" i="13"/>
  <c r="H132" i="13"/>
  <c r="E132" i="13"/>
  <c r="F132" i="13"/>
  <c r="A130" i="14" a="1"/>
  <c r="A130" i="14" s="1"/>
  <c r="B129" i="14"/>
  <c r="C129" i="14"/>
  <c r="D129" i="14"/>
  <c r="C132" i="13"/>
  <c r="D132" i="13"/>
  <c r="A133" i="13" a="1"/>
  <c r="A133" i="13" s="1"/>
  <c r="B132" i="13"/>
  <c r="E130" i="14" l="1"/>
  <c r="F130" i="14"/>
  <c r="G130" i="14"/>
  <c r="H130" i="14"/>
  <c r="E133" i="13"/>
  <c r="F133" i="13"/>
  <c r="G133" i="13"/>
  <c r="H133" i="13"/>
  <c r="A131" i="14" a="1"/>
  <c r="A131" i="14" s="1"/>
  <c r="C130" i="14"/>
  <c r="B130" i="14"/>
  <c r="D130" i="14"/>
  <c r="C133" i="13"/>
  <c r="D133" i="13"/>
  <c r="A134" i="13" a="1"/>
  <c r="A134" i="13" s="1"/>
  <c r="B133" i="13"/>
  <c r="E131" i="14" l="1"/>
  <c r="F131" i="14"/>
  <c r="G131" i="14"/>
  <c r="H131" i="14"/>
  <c r="G134" i="13"/>
  <c r="H134" i="13"/>
  <c r="E134" i="13"/>
  <c r="F134" i="13"/>
  <c r="A132" i="14" a="1"/>
  <c r="A132" i="14" s="1"/>
  <c r="D131" i="14"/>
  <c r="B131" i="14"/>
  <c r="C131" i="14"/>
  <c r="C134" i="13"/>
  <c r="D134" i="13"/>
  <c r="A135" i="13" a="1"/>
  <c r="A135" i="13" s="1"/>
  <c r="B134" i="13"/>
  <c r="E132" i="14" l="1"/>
  <c r="F132" i="14"/>
  <c r="G132" i="14"/>
  <c r="H132" i="14"/>
  <c r="E135" i="13"/>
  <c r="F135" i="13"/>
  <c r="G135" i="13"/>
  <c r="H135" i="13"/>
  <c r="A133" i="14" a="1"/>
  <c r="A133" i="14" s="1"/>
  <c r="C132" i="14"/>
  <c r="D132" i="14"/>
  <c r="B132" i="14"/>
  <c r="C135" i="13"/>
  <c r="D135" i="13"/>
  <c r="A136" i="13" a="1"/>
  <c r="A136" i="13" s="1"/>
  <c r="B135" i="13"/>
  <c r="E133" i="14" l="1"/>
  <c r="F133" i="14"/>
  <c r="G133" i="14"/>
  <c r="H133" i="14"/>
  <c r="G136" i="13"/>
  <c r="H136" i="13"/>
  <c r="E136" i="13"/>
  <c r="F136" i="13"/>
  <c r="A134" i="14" a="1"/>
  <c r="A134" i="14" s="1"/>
  <c r="B133" i="14"/>
  <c r="C133" i="14"/>
  <c r="D133" i="14"/>
  <c r="C136" i="13"/>
  <c r="D136" i="13"/>
  <c r="A137" i="13" a="1"/>
  <c r="A137" i="13" s="1"/>
  <c r="B136" i="13"/>
  <c r="E137" i="13" l="1"/>
  <c r="F137" i="13"/>
  <c r="G137" i="13"/>
  <c r="H137" i="13"/>
  <c r="E134" i="14"/>
  <c r="F134" i="14"/>
  <c r="G134" i="14"/>
  <c r="H134" i="14"/>
  <c r="A135" i="14" a="1"/>
  <c r="A135" i="14" s="1"/>
  <c r="C134" i="14"/>
  <c r="B134" i="14"/>
  <c r="D134" i="14"/>
  <c r="C137" i="13"/>
  <c r="D137" i="13"/>
  <c r="A138" i="13" a="1"/>
  <c r="A138" i="13" s="1"/>
  <c r="B137" i="13"/>
  <c r="G138" i="13" l="1"/>
  <c r="H138" i="13"/>
  <c r="E138" i="13"/>
  <c r="F138" i="13"/>
  <c r="E135" i="14"/>
  <c r="F135" i="14"/>
  <c r="G135" i="14"/>
  <c r="H135" i="14"/>
  <c r="A136" i="14" a="1"/>
  <c r="A136" i="14" s="1"/>
  <c r="D135" i="14"/>
  <c r="C135" i="14"/>
  <c r="B135" i="14"/>
  <c r="C138" i="13"/>
  <c r="D138" i="13"/>
  <c r="A139" i="13" a="1"/>
  <c r="A139" i="13" s="1"/>
  <c r="B138" i="13"/>
  <c r="E139" i="13" l="1"/>
  <c r="F139" i="13"/>
  <c r="G139" i="13"/>
  <c r="H139" i="13"/>
  <c r="E136" i="14"/>
  <c r="F136" i="14"/>
  <c r="G136" i="14"/>
  <c r="H136" i="14"/>
  <c r="A137" i="14" a="1"/>
  <c r="A137" i="14" s="1"/>
  <c r="B136" i="14"/>
  <c r="C136" i="14"/>
  <c r="D136" i="14"/>
  <c r="C139" i="13"/>
  <c r="D139" i="13"/>
  <c r="A140" i="13" a="1"/>
  <c r="A140" i="13" s="1"/>
  <c r="B139" i="13"/>
  <c r="E137" i="14" l="1"/>
  <c r="F137" i="14"/>
  <c r="G137" i="14"/>
  <c r="H137" i="14"/>
  <c r="G140" i="13"/>
  <c r="H140" i="13"/>
  <c r="E140" i="13"/>
  <c r="F140" i="13"/>
  <c r="A138" i="14" a="1"/>
  <c r="A138" i="14" s="1"/>
  <c r="B137" i="14"/>
  <c r="C137" i="14"/>
  <c r="D137" i="14"/>
  <c r="C140" i="13"/>
  <c r="D140" i="13"/>
  <c r="B140" i="13"/>
  <c r="A141" i="13" a="1"/>
  <c r="A141" i="13" s="1"/>
  <c r="E141" i="13" l="1"/>
  <c r="F141" i="13"/>
  <c r="G141" i="13"/>
  <c r="H141" i="13"/>
  <c r="E138" i="14"/>
  <c r="F138" i="14"/>
  <c r="G138" i="14"/>
  <c r="H138" i="14"/>
  <c r="A139" i="14" a="1"/>
  <c r="A139" i="14" s="1"/>
  <c r="C138" i="14"/>
  <c r="D138" i="14"/>
  <c r="B138" i="14"/>
  <c r="C141" i="13"/>
  <c r="D141" i="13"/>
  <c r="A142" i="13" a="1"/>
  <c r="A142" i="13" s="1"/>
  <c r="B141" i="13"/>
  <c r="E139" i="14" l="1"/>
  <c r="F139" i="14"/>
  <c r="G139" i="14"/>
  <c r="H139" i="14"/>
  <c r="G142" i="13"/>
  <c r="H142" i="13"/>
  <c r="E142" i="13"/>
  <c r="F142" i="13"/>
  <c r="A140" i="14" a="1"/>
  <c r="A140" i="14" s="1"/>
  <c r="D139" i="14"/>
  <c r="B139" i="14"/>
  <c r="C139" i="14"/>
  <c r="C142" i="13"/>
  <c r="D142" i="13"/>
  <c r="A143" i="13" a="1"/>
  <c r="A143" i="13" s="1"/>
  <c r="B142" i="13"/>
  <c r="E143" i="13" l="1"/>
  <c r="F143" i="13"/>
  <c r="G143" i="13"/>
  <c r="H143" i="13"/>
  <c r="E140" i="14"/>
  <c r="F140" i="14"/>
  <c r="G140" i="14"/>
  <c r="H140" i="14"/>
  <c r="A141" i="14" a="1"/>
  <c r="A141" i="14" s="1"/>
  <c r="B140" i="14"/>
  <c r="C140" i="14"/>
  <c r="D140" i="14"/>
  <c r="C143" i="13"/>
  <c r="D143" i="13"/>
  <c r="A144" i="13" a="1"/>
  <c r="A144" i="13" s="1"/>
  <c r="B143" i="13"/>
  <c r="E141" i="14" l="1"/>
  <c r="F141" i="14"/>
  <c r="G141" i="14"/>
  <c r="H141" i="14"/>
  <c r="G144" i="13"/>
  <c r="H144" i="13"/>
  <c r="E144" i="13"/>
  <c r="F144" i="13"/>
  <c r="A142" i="14" a="1"/>
  <c r="A142" i="14" s="1"/>
  <c r="B141" i="14"/>
  <c r="D141" i="14"/>
  <c r="C141" i="14"/>
  <c r="C144" i="13"/>
  <c r="D144" i="13"/>
  <c r="A145" i="13" a="1"/>
  <c r="A145" i="13" s="1"/>
  <c r="B144" i="13"/>
  <c r="E142" i="14" l="1"/>
  <c r="F142" i="14"/>
  <c r="G142" i="14"/>
  <c r="H142" i="14"/>
  <c r="E145" i="13"/>
  <c r="F145" i="13"/>
  <c r="G145" i="13"/>
  <c r="H145" i="13"/>
  <c r="A143" i="14" a="1"/>
  <c r="A143" i="14" s="1"/>
  <c r="C142" i="14"/>
  <c r="B142" i="14"/>
  <c r="D142" i="14"/>
  <c r="C145" i="13"/>
  <c r="D145" i="13"/>
  <c r="A146" i="13" a="1"/>
  <c r="A146" i="13" s="1"/>
  <c r="B145" i="13"/>
  <c r="G146" i="13" l="1"/>
  <c r="H146" i="13"/>
  <c r="F146" i="13"/>
  <c r="E146" i="13"/>
  <c r="E143" i="14"/>
  <c r="F143" i="14"/>
  <c r="G143" i="14"/>
  <c r="H143" i="14"/>
  <c r="A144" i="14" a="1"/>
  <c r="A144" i="14" s="1"/>
  <c r="D143" i="14"/>
  <c r="B143" i="14"/>
  <c r="C143" i="14"/>
  <c r="C146" i="13"/>
  <c r="D146" i="13"/>
  <c r="A147" i="13" a="1"/>
  <c r="A147" i="13" s="1"/>
  <c r="B146" i="13"/>
  <c r="E144" i="14" l="1"/>
  <c r="F144" i="14"/>
  <c r="G144" i="14"/>
  <c r="H144" i="14"/>
  <c r="E147" i="13"/>
  <c r="F147" i="13"/>
  <c r="G147" i="13"/>
  <c r="H147" i="13"/>
  <c r="A145" i="14" a="1"/>
  <c r="A145" i="14" s="1"/>
  <c r="D144" i="14"/>
  <c r="B144" i="14"/>
  <c r="C144" i="14"/>
  <c r="C147" i="13"/>
  <c r="D147" i="13"/>
  <c r="A148" i="13" a="1"/>
  <c r="A148" i="13" s="1"/>
  <c r="B147" i="13"/>
  <c r="E145" i="14" l="1"/>
  <c r="F145" i="14"/>
  <c r="G145" i="14"/>
  <c r="H145" i="14"/>
  <c r="G148" i="13"/>
  <c r="H148" i="13"/>
  <c r="E148" i="13"/>
  <c r="F148" i="13"/>
  <c r="A146" i="14" a="1"/>
  <c r="A146" i="14" s="1"/>
  <c r="B145" i="14"/>
  <c r="C145" i="14"/>
  <c r="D145" i="14"/>
  <c r="C148" i="13"/>
  <c r="D148" i="13"/>
  <c r="A149" i="13" a="1"/>
  <c r="A149" i="13" s="1"/>
  <c r="B148" i="13"/>
  <c r="E146" i="14" l="1"/>
  <c r="F146" i="14"/>
  <c r="G146" i="14"/>
  <c r="H146" i="14"/>
  <c r="E149" i="13"/>
  <c r="F149" i="13"/>
  <c r="G149" i="13"/>
  <c r="H149" i="13"/>
  <c r="A147" i="14" a="1"/>
  <c r="A147" i="14" s="1"/>
  <c r="C146" i="14"/>
  <c r="B146" i="14"/>
  <c r="D146" i="14"/>
  <c r="D149" i="13"/>
  <c r="C149" i="13"/>
  <c r="A150" i="13" a="1"/>
  <c r="A150" i="13" s="1"/>
  <c r="B149" i="13"/>
  <c r="G150" i="13" l="1"/>
  <c r="H150" i="13"/>
  <c r="E150" i="13"/>
  <c r="F150" i="13"/>
  <c r="E147" i="14"/>
  <c r="F147" i="14"/>
  <c r="G147" i="14"/>
  <c r="H147" i="14"/>
  <c r="A148" i="14" a="1"/>
  <c r="A148" i="14" s="1"/>
  <c r="D147" i="14"/>
  <c r="B147" i="14"/>
  <c r="C147" i="14"/>
  <c r="C150" i="13"/>
  <c r="D150" i="13"/>
  <c r="A151" i="13" a="1"/>
  <c r="A151" i="13" s="1"/>
  <c r="B150" i="13"/>
  <c r="E148" i="14" l="1"/>
  <c r="F148" i="14"/>
  <c r="G148" i="14"/>
  <c r="H148" i="14"/>
  <c r="E151" i="13"/>
  <c r="F151" i="13"/>
  <c r="G151" i="13"/>
  <c r="H151" i="13"/>
  <c r="A149" i="14" a="1"/>
  <c r="A149" i="14" s="1"/>
  <c r="C148" i="14"/>
  <c r="D148" i="14"/>
  <c r="B148" i="14"/>
  <c r="D151" i="13"/>
  <c r="C151" i="13"/>
  <c r="A152" i="13" a="1"/>
  <c r="A152" i="13" s="1"/>
  <c r="B151" i="13"/>
  <c r="E149" i="14" l="1"/>
  <c r="F149" i="14"/>
  <c r="G149" i="14"/>
  <c r="H149" i="14"/>
  <c r="G152" i="13"/>
  <c r="H152" i="13"/>
  <c r="E152" i="13"/>
  <c r="F152" i="13"/>
  <c r="A150" i="14" a="1"/>
  <c r="A150" i="14" s="1"/>
  <c r="B149" i="14"/>
  <c r="C149" i="14"/>
  <c r="D149" i="14"/>
  <c r="C152" i="13"/>
  <c r="D152" i="13"/>
  <c r="A153" i="13" a="1"/>
  <c r="A153" i="13" s="1"/>
  <c r="B152" i="13"/>
  <c r="E150" i="14" l="1"/>
  <c r="F150" i="14"/>
  <c r="G150" i="14"/>
  <c r="H150" i="14"/>
  <c r="E153" i="13"/>
  <c r="F153" i="13"/>
  <c r="G153" i="13"/>
  <c r="H153" i="13"/>
  <c r="A151" i="14" a="1"/>
  <c r="A151" i="14" s="1"/>
  <c r="C150" i="14"/>
  <c r="B150" i="14"/>
  <c r="D150" i="14"/>
  <c r="C153" i="13"/>
  <c r="D153" i="13"/>
  <c r="A154" i="13" a="1"/>
  <c r="A154" i="13" s="1"/>
  <c r="B153" i="13"/>
  <c r="E151" i="14" l="1"/>
  <c r="F151" i="14"/>
  <c r="G151" i="14"/>
  <c r="H151" i="14"/>
  <c r="G154" i="13"/>
  <c r="H154" i="13"/>
  <c r="E154" i="13"/>
  <c r="F154" i="13"/>
  <c r="A152" i="14" a="1"/>
  <c r="A152" i="14" s="1"/>
  <c r="D151" i="14"/>
  <c r="C151" i="14"/>
  <c r="B151" i="14"/>
  <c r="C154" i="13"/>
  <c r="D154" i="13"/>
  <c r="A155" i="13" a="1"/>
  <c r="A155" i="13" s="1"/>
  <c r="B154" i="13"/>
  <c r="E152" i="14" l="1"/>
  <c r="F152" i="14"/>
  <c r="G152" i="14"/>
  <c r="H152" i="14"/>
  <c r="E155" i="13"/>
  <c r="F155" i="13"/>
  <c r="G155" i="13"/>
  <c r="H155" i="13"/>
  <c r="A153" i="14" a="1"/>
  <c r="A153" i="14" s="1"/>
  <c r="B152" i="14"/>
  <c r="C152" i="14"/>
  <c r="D152" i="14"/>
  <c r="C155" i="13"/>
  <c r="D155" i="13"/>
  <c r="A156" i="13" a="1"/>
  <c r="A156" i="13" s="1"/>
  <c r="B155" i="13"/>
  <c r="E153" i="14" l="1"/>
  <c r="F153" i="14"/>
  <c r="G153" i="14"/>
  <c r="H153" i="14"/>
  <c r="G156" i="13"/>
  <c r="H156" i="13"/>
  <c r="E156" i="13"/>
  <c r="F156" i="13"/>
  <c r="A154" i="14" a="1"/>
  <c r="A154" i="14" s="1"/>
  <c r="B153" i="14"/>
  <c r="C153" i="14"/>
  <c r="D153" i="14"/>
  <c r="C156" i="13"/>
  <c r="D156" i="13"/>
  <c r="A157" i="13" a="1"/>
  <c r="A157" i="13" s="1"/>
  <c r="B156" i="13"/>
  <c r="E154" i="14" l="1"/>
  <c r="F154" i="14"/>
  <c r="G154" i="14"/>
  <c r="H154" i="14"/>
  <c r="E157" i="13"/>
  <c r="F157" i="13"/>
  <c r="G157" i="13"/>
  <c r="H157" i="13"/>
  <c r="A155" i="14" a="1"/>
  <c r="A155" i="14" s="1"/>
  <c r="C154" i="14"/>
  <c r="D154" i="14"/>
  <c r="B154" i="14"/>
  <c r="C157" i="13"/>
  <c r="D157" i="13"/>
  <c r="A158" i="13" a="1"/>
  <c r="A158" i="13" s="1"/>
  <c r="B157" i="13"/>
  <c r="G158" i="13" l="1"/>
  <c r="H158" i="13"/>
  <c r="E158" i="13"/>
  <c r="F158" i="13"/>
  <c r="E155" i="14"/>
  <c r="F155" i="14"/>
  <c r="G155" i="14"/>
  <c r="H155" i="14"/>
  <c r="A156" i="14" a="1"/>
  <c r="A156" i="14" s="1"/>
  <c r="D155" i="14"/>
  <c r="B155" i="14"/>
  <c r="C155" i="14"/>
  <c r="C158" i="13"/>
  <c r="D158" i="13"/>
  <c r="A159" i="13" a="1"/>
  <c r="A159" i="13" s="1"/>
  <c r="B158" i="13"/>
  <c r="E159" i="13" l="1"/>
  <c r="F159" i="13"/>
  <c r="G159" i="13"/>
  <c r="H159" i="13"/>
  <c r="E156" i="14"/>
  <c r="F156" i="14"/>
  <c r="G156" i="14"/>
  <c r="H156" i="14"/>
  <c r="A157" i="14" a="1"/>
  <c r="A157" i="14" s="1"/>
  <c r="B156" i="14"/>
  <c r="C156" i="14"/>
  <c r="D156" i="14"/>
  <c r="C159" i="13"/>
  <c r="D159" i="13"/>
  <c r="A160" i="13" a="1"/>
  <c r="A160" i="13" s="1"/>
  <c r="B159" i="13"/>
  <c r="E157" i="14" l="1"/>
  <c r="F157" i="14"/>
  <c r="G157" i="14"/>
  <c r="H157" i="14"/>
  <c r="G160" i="13"/>
  <c r="H160" i="13"/>
  <c r="E160" i="13"/>
  <c r="F160" i="13"/>
  <c r="A158" i="14" a="1"/>
  <c r="A158" i="14" s="1"/>
  <c r="B157" i="14"/>
  <c r="D157" i="14"/>
  <c r="C157" i="14"/>
  <c r="C160" i="13"/>
  <c r="D160" i="13"/>
  <c r="A161" i="13" a="1"/>
  <c r="A161" i="13" s="1"/>
  <c r="B160" i="13"/>
  <c r="E158" i="14" l="1"/>
  <c r="F158" i="14"/>
  <c r="G158" i="14"/>
  <c r="H158" i="14"/>
  <c r="E161" i="13"/>
  <c r="F161" i="13"/>
  <c r="G161" i="13"/>
  <c r="H161" i="13"/>
  <c r="A159" i="14" a="1"/>
  <c r="A159" i="14" s="1"/>
  <c r="C158" i="14"/>
  <c r="B158" i="14"/>
  <c r="D158" i="14"/>
  <c r="D161" i="13"/>
  <c r="C161" i="13"/>
  <c r="A162" i="13" a="1"/>
  <c r="A162" i="13" s="1"/>
  <c r="B161" i="13"/>
  <c r="E159" i="14" l="1"/>
  <c r="F159" i="14"/>
  <c r="G159" i="14"/>
  <c r="H159" i="14"/>
  <c r="G162" i="13"/>
  <c r="H162" i="13"/>
  <c r="E162" i="13"/>
  <c r="F162" i="13"/>
  <c r="A160" i="14" a="1"/>
  <c r="A160" i="14" s="1"/>
  <c r="B159" i="14"/>
  <c r="C159" i="14"/>
  <c r="D159" i="14"/>
  <c r="C162" i="13"/>
  <c r="D162" i="13"/>
  <c r="A163" i="13" a="1"/>
  <c r="A163" i="13" s="1"/>
  <c r="B162" i="13"/>
  <c r="E163" i="13" l="1"/>
  <c r="F163" i="13"/>
  <c r="G163" i="13"/>
  <c r="H163" i="13"/>
  <c r="E160" i="14"/>
  <c r="F160" i="14"/>
  <c r="G160" i="14"/>
  <c r="H160" i="14"/>
  <c r="A161" i="14" a="1"/>
  <c r="A161" i="14" s="1"/>
  <c r="B160" i="14"/>
  <c r="C160" i="14"/>
  <c r="D160" i="14"/>
  <c r="C163" i="13"/>
  <c r="D163" i="13"/>
  <c r="A164" i="13" a="1"/>
  <c r="A164" i="13" s="1"/>
  <c r="B163" i="13"/>
  <c r="G164" i="13" l="1"/>
  <c r="H164" i="13"/>
  <c r="E164" i="13"/>
  <c r="F164" i="13"/>
  <c r="E161" i="14"/>
  <c r="F161" i="14"/>
  <c r="G161" i="14"/>
  <c r="H161" i="14"/>
  <c r="A162" i="14" a="1"/>
  <c r="A162" i="14" s="1"/>
  <c r="C161" i="14"/>
  <c r="D161" i="14"/>
  <c r="B161" i="14"/>
  <c r="C164" i="13"/>
  <c r="D164" i="13"/>
  <c r="A165" i="13" a="1"/>
  <c r="A165" i="13" s="1"/>
  <c r="B164" i="13"/>
  <c r="E162" i="14" l="1"/>
  <c r="F162" i="14"/>
  <c r="G162" i="14"/>
  <c r="H162" i="14"/>
  <c r="E165" i="13"/>
  <c r="F165" i="13"/>
  <c r="G165" i="13"/>
  <c r="H165" i="13"/>
  <c r="A163" i="14" a="1"/>
  <c r="A163" i="14" s="1"/>
  <c r="D162" i="14"/>
  <c r="B162" i="14"/>
  <c r="C162" i="14"/>
  <c r="C165" i="13"/>
  <c r="D165" i="13"/>
  <c r="A166" i="13" a="1"/>
  <c r="A166" i="13" s="1"/>
  <c r="B165" i="13"/>
  <c r="E163" i="14" l="1"/>
  <c r="F163" i="14"/>
  <c r="G163" i="14"/>
  <c r="H163" i="14"/>
  <c r="G166" i="13"/>
  <c r="H166" i="13"/>
  <c r="E166" i="13"/>
  <c r="F166" i="13"/>
  <c r="A164" i="14" a="1"/>
  <c r="A164" i="14" s="1"/>
  <c r="B163" i="14"/>
  <c r="C163" i="14"/>
  <c r="D163" i="14"/>
  <c r="C166" i="13"/>
  <c r="D166" i="13"/>
  <c r="A167" i="13" a="1"/>
  <c r="A167" i="13" s="1"/>
  <c r="B166" i="13"/>
  <c r="E164" i="14" l="1"/>
  <c r="F164" i="14"/>
  <c r="G164" i="14"/>
  <c r="H164" i="14"/>
  <c r="E167" i="13"/>
  <c r="F167" i="13"/>
  <c r="G167" i="13"/>
  <c r="H167" i="13"/>
  <c r="A165" i="14" a="1"/>
  <c r="A165" i="14" s="1"/>
  <c r="B164" i="14"/>
  <c r="C164" i="14"/>
  <c r="D164" i="14"/>
  <c r="C167" i="13"/>
  <c r="D167" i="13"/>
  <c r="A168" i="13" a="1"/>
  <c r="A168" i="13" s="1"/>
  <c r="B167" i="13"/>
  <c r="E165" i="14" l="1"/>
  <c r="F165" i="14"/>
  <c r="G165" i="14"/>
  <c r="H165" i="14"/>
  <c r="G168" i="13"/>
  <c r="H168" i="13"/>
  <c r="E168" i="13"/>
  <c r="F168" i="13"/>
  <c r="A166" i="14" a="1"/>
  <c r="A166" i="14" s="1"/>
  <c r="C165" i="14"/>
  <c r="D165" i="14"/>
  <c r="B165" i="14"/>
  <c r="C168" i="13"/>
  <c r="D168" i="13"/>
  <c r="A169" i="13" a="1"/>
  <c r="A169" i="13" s="1"/>
  <c r="B168" i="13"/>
  <c r="E166" i="14" l="1"/>
  <c r="F166" i="14"/>
  <c r="G166" i="14"/>
  <c r="H166" i="14"/>
  <c r="E169" i="13"/>
  <c r="F169" i="13"/>
  <c r="G169" i="13"/>
  <c r="H169" i="13"/>
  <c r="A167" i="14" a="1"/>
  <c r="A167" i="14" s="1"/>
  <c r="D166" i="14"/>
  <c r="B166" i="14"/>
  <c r="C166" i="14"/>
  <c r="C169" i="13"/>
  <c r="D169" i="13"/>
  <c r="A170" i="13" a="1"/>
  <c r="A170" i="13" s="1"/>
  <c r="B169" i="13"/>
  <c r="G170" i="13" l="1"/>
  <c r="H170" i="13"/>
  <c r="F170" i="13"/>
  <c r="E170" i="13"/>
  <c r="E167" i="14"/>
  <c r="F167" i="14"/>
  <c r="G167" i="14"/>
  <c r="H167" i="14"/>
  <c r="A168" i="14" a="1"/>
  <c r="A168" i="14" s="1"/>
  <c r="B167" i="14"/>
  <c r="C167" i="14"/>
  <c r="D167" i="14"/>
  <c r="C170" i="13"/>
  <c r="D170" i="13"/>
  <c r="A171" i="13" a="1"/>
  <c r="A171" i="13" s="1"/>
  <c r="B170" i="13"/>
  <c r="E171" i="13" l="1"/>
  <c r="F171" i="13"/>
  <c r="G171" i="13"/>
  <c r="H171" i="13"/>
  <c r="E168" i="14"/>
  <c r="F168" i="14"/>
  <c r="G168" i="14"/>
  <c r="H168" i="14"/>
  <c r="A169" i="14" a="1"/>
  <c r="A169" i="14" s="1"/>
  <c r="B168" i="14"/>
  <c r="C168" i="14"/>
  <c r="D168" i="14"/>
  <c r="D171" i="13"/>
  <c r="C171" i="13"/>
  <c r="A172" i="13" a="1"/>
  <c r="A172" i="13" s="1"/>
  <c r="B171" i="13"/>
  <c r="G172" i="13" l="1"/>
  <c r="H172" i="13"/>
  <c r="E172" i="13"/>
  <c r="F172" i="13"/>
  <c r="E169" i="14"/>
  <c r="F169" i="14"/>
  <c r="G169" i="14"/>
  <c r="H169" i="14"/>
  <c r="A170" i="14" a="1"/>
  <c r="A170" i="14" s="1"/>
  <c r="C169" i="14"/>
  <c r="D169" i="14"/>
  <c r="B169" i="14"/>
  <c r="C172" i="13"/>
  <c r="D172" i="13"/>
  <c r="A173" i="13" a="1"/>
  <c r="A173" i="13" s="1"/>
  <c r="B172" i="13"/>
  <c r="E170" i="14" l="1"/>
  <c r="F170" i="14"/>
  <c r="G170" i="14"/>
  <c r="H170" i="14"/>
  <c r="E173" i="13"/>
  <c r="F173" i="13"/>
  <c r="G173" i="13"/>
  <c r="H173" i="13"/>
  <c r="A171" i="14" a="1"/>
  <c r="A171" i="14" s="1"/>
  <c r="D170" i="14"/>
  <c r="B170" i="14"/>
  <c r="C170" i="14"/>
  <c r="C173" i="13"/>
  <c r="D173" i="13"/>
  <c r="A174" i="13" a="1"/>
  <c r="A174" i="13" s="1"/>
  <c r="B173" i="13"/>
  <c r="G174" i="13" l="1"/>
  <c r="H174" i="13"/>
  <c r="E174" i="13"/>
  <c r="F174" i="13"/>
  <c r="E171" i="14"/>
  <c r="F171" i="14"/>
  <c r="G171" i="14"/>
  <c r="H171" i="14"/>
  <c r="A172" i="14" a="1"/>
  <c r="A172" i="14" s="1"/>
  <c r="B171" i="14"/>
  <c r="C171" i="14"/>
  <c r="D171" i="14"/>
  <c r="C174" i="13"/>
  <c r="D174" i="13"/>
  <c r="A175" i="13" a="1"/>
  <c r="A175" i="13" s="1"/>
  <c r="B174" i="13"/>
  <c r="E175" i="13" l="1"/>
  <c r="F175" i="13"/>
  <c r="G175" i="13"/>
  <c r="H175" i="13"/>
  <c r="E172" i="14"/>
  <c r="F172" i="14"/>
  <c r="G172" i="14"/>
  <c r="H172" i="14"/>
  <c r="A173" i="14" a="1"/>
  <c r="A173" i="14" s="1"/>
  <c r="B172" i="14"/>
  <c r="C172" i="14"/>
  <c r="D172" i="14"/>
  <c r="C175" i="13"/>
  <c r="D175" i="13"/>
  <c r="A176" i="13" a="1"/>
  <c r="A176" i="13" s="1"/>
  <c r="B175" i="13"/>
  <c r="G176" i="13" l="1"/>
  <c r="H176" i="13"/>
  <c r="E176" i="13"/>
  <c r="F176" i="13"/>
  <c r="E173" i="14"/>
  <c r="F173" i="14"/>
  <c r="G173" i="14"/>
  <c r="H173" i="14"/>
  <c r="A174" i="14" a="1"/>
  <c r="A174" i="14" s="1"/>
  <c r="C173" i="14"/>
  <c r="D173" i="14"/>
  <c r="B173" i="14"/>
  <c r="C176" i="13"/>
  <c r="D176" i="13"/>
  <c r="A177" i="13" a="1"/>
  <c r="A177" i="13" s="1"/>
  <c r="B176" i="13"/>
  <c r="E177" i="13" l="1"/>
  <c r="F177" i="13"/>
  <c r="G177" i="13"/>
  <c r="H177" i="13"/>
  <c r="E174" i="14"/>
  <c r="F174" i="14"/>
  <c r="G174" i="14"/>
  <c r="H174" i="14"/>
  <c r="A175" i="14" a="1"/>
  <c r="A175" i="14" s="1"/>
  <c r="D174" i="14"/>
  <c r="B174" i="14"/>
  <c r="C174" i="14"/>
  <c r="C177" i="13"/>
  <c r="D177" i="13"/>
  <c r="A178" i="13" a="1"/>
  <c r="A178" i="13" s="1"/>
  <c r="B177" i="13"/>
  <c r="E175" i="14" l="1"/>
  <c r="F175" i="14"/>
  <c r="G175" i="14"/>
  <c r="H175" i="14"/>
  <c r="G178" i="13"/>
  <c r="H178" i="13"/>
  <c r="E178" i="13"/>
  <c r="F178" i="13"/>
  <c r="A176" i="14" a="1"/>
  <c r="A176" i="14" s="1"/>
  <c r="B175" i="14"/>
  <c r="C175" i="14"/>
  <c r="D175" i="14"/>
  <c r="C178" i="13"/>
  <c r="D178" i="13"/>
  <c r="A179" i="13" a="1"/>
  <c r="A179" i="13" s="1"/>
  <c r="B178" i="13"/>
  <c r="E179" i="13" l="1"/>
  <c r="F179" i="13"/>
  <c r="G179" i="13"/>
  <c r="H179" i="13"/>
  <c r="E176" i="14"/>
  <c r="F176" i="14"/>
  <c r="G176" i="14"/>
  <c r="H176" i="14"/>
  <c r="A177" i="14" a="1"/>
  <c r="A177" i="14" s="1"/>
  <c r="B176" i="14"/>
  <c r="C176" i="14"/>
  <c r="D176" i="14"/>
  <c r="C179" i="13"/>
  <c r="D179" i="13"/>
  <c r="A180" i="13" a="1"/>
  <c r="A180" i="13" s="1"/>
  <c r="B179" i="13"/>
  <c r="G180" i="13" l="1"/>
  <c r="H180" i="13"/>
  <c r="E180" i="13"/>
  <c r="F180" i="13"/>
  <c r="G177" i="14"/>
  <c r="H177" i="14"/>
  <c r="E177" i="14"/>
  <c r="F177" i="14"/>
  <c r="A178" i="14" a="1"/>
  <c r="A178" i="14" s="1"/>
  <c r="C177" i="14"/>
  <c r="D177" i="14"/>
  <c r="B177" i="14"/>
  <c r="C180" i="13"/>
  <c r="D180" i="13"/>
  <c r="A181" i="13" a="1"/>
  <c r="A181" i="13" s="1"/>
  <c r="B180" i="13"/>
  <c r="E181" i="13" l="1"/>
  <c r="F181" i="13"/>
  <c r="G181" i="13"/>
  <c r="H181" i="13"/>
  <c r="E178" i="14"/>
  <c r="F178" i="14"/>
  <c r="G178" i="14"/>
  <c r="H178" i="14"/>
  <c r="A179" i="14" a="1"/>
  <c r="A179" i="14" s="1"/>
  <c r="D178" i="14"/>
  <c r="B178" i="14"/>
  <c r="C178" i="14"/>
  <c r="D181" i="13"/>
  <c r="C181" i="13"/>
  <c r="A182" i="13" a="1"/>
  <c r="A182" i="13" s="1"/>
  <c r="B181" i="13"/>
  <c r="G182" i="13" l="1"/>
  <c r="H182" i="13"/>
  <c r="E182" i="13"/>
  <c r="F182" i="13"/>
  <c r="G179" i="14"/>
  <c r="H179" i="14"/>
  <c r="E179" i="14"/>
  <c r="F179" i="14"/>
  <c r="A180" i="14" a="1"/>
  <c r="A180" i="14" s="1"/>
  <c r="B179" i="14"/>
  <c r="C179" i="14"/>
  <c r="D179" i="14"/>
  <c r="C182" i="13"/>
  <c r="D182" i="13"/>
  <c r="A183" i="13" a="1"/>
  <c r="A183" i="13" s="1"/>
  <c r="B182" i="13"/>
  <c r="E183" i="13" l="1"/>
  <c r="F183" i="13"/>
  <c r="G183" i="13"/>
  <c r="H183" i="13"/>
  <c r="E180" i="14"/>
  <c r="F180" i="14"/>
  <c r="G180" i="14"/>
  <c r="H180" i="14"/>
  <c r="A181" i="14" a="1"/>
  <c r="A181" i="14" s="1"/>
  <c r="B180" i="14"/>
  <c r="C180" i="14"/>
  <c r="D180" i="14"/>
  <c r="C183" i="13"/>
  <c r="D183" i="13"/>
  <c r="A184" i="13" a="1"/>
  <c r="A184" i="13" s="1"/>
  <c r="B183" i="13"/>
  <c r="G184" i="13" l="1"/>
  <c r="H184" i="13"/>
  <c r="E184" i="13"/>
  <c r="F184" i="13"/>
  <c r="G181" i="14"/>
  <c r="H181" i="14"/>
  <c r="E181" i="14"/>
  <c r="F181" i="14"/>
  <c r="A182" i="14" a="1"/>
  <c r="A182" i="14" s="1"/>
  <c r="C181" i="14"/>
  <c r="D181" i="14"/>
  <c r="B181" i="14"/>
  <c r="C184" i="13"/>
  <c r="D184" i="13"/>
  <c r="A185" i="13" a="1"/>
  <c r="A185" i="13" s="1"/>
  <c r="B184" i="13"/>
  <c r="E185" i="13" l="1"/>
  <c r="F185" i="13"/>
  <c r="G185" i="13"/>
  <c r="H185" i="13"/>
  <c r="E182" i="14"/>
  <c r="F182" i="14"/>
  <c r="G182" i="14"/>
  <c r="H182" i="14"/>
  <c r="A183" i="14" a="1"/>
  <c r="A183" i="14" s="1"/>
  <c r="D182" i="14"/>
  <c r="B182" i="14"/>
  <c r="C182" i="14"/>
  <c r="C185" i="13"/>
  <c r="D185" i="13"/>
  <c r="A186" i="13" a="1"/>
  <c r="A186" i="13" s="1"/>
  <c r="B185" i="13"/>
  <c r="G183" i="14" l="1"/>
  <c r="H183" i="14"/>
  <c r="E183" i="14"/>
  <c r="F183" i="14"/>
  <c r="G186" i="13"/>
  <c r="H186" i="13"/>
  <c r="E186" i="13"/>
  <c r="F186" i="13"/>
  <c r="A184" i="14" a="1"/>
  <c r="A184" i="14" s="1"/>
  <c r="B183" i="14"/>
  <c r="C183" i="14"/>
  <c r="D183" i="14"/>
  <c r="C186" i="13"/>
  <c r="D186" i="13"/>
  <c r="A187" i="13" a="1"/>
  <c r="A187" i="13" s="1"/>
  <c r="B186" i="13"/>
  <c r="E187" i="13" l="1"/>
  <c r="F187" i="13"/>
  <c r="G187" i="13"/>
  <c r="H187" i="13"/>
  <c r="E184" i="14"/>
  <c r="F184" i="14"/>
  <c r="G184" i="14"/>
  <c r="H184" i="14"/>
  <c r="A185" i="14" a="1"/>
  <c r="A185" i="14" s="1"/>
  <c r="B184" i="14"/>
  <c r="C184" i="14"/>
  <c r="D184" i="14"/>
  <c r="C187" i="13"/>
  <c r="D187" i="13"/>
  <c r="A188" i="13" a="1"/>
  <c r="A188" i="13" s="1"/>
  <c r="B187" i="13"/>
  <c r="G188" i="13" l="1"/>
  <c r="H188" i="13"/>
  <c r="E188" i="13"/>
  <c r="F188" i="13"/>
  <c r="G185" i="14"/>
  <c r="H185" i="14"/>
  <c r="E185" i="14"/>
  <c r="F185" i="14"/>
  <c r="A186" i="14" a="1"/>
  <c r="A186" i="14" s="1"/>
  <c r="C185" i="14"/>
  <c r="D185" i="14"/>
  <c r="B185" i="14"/>
  <c r="C188" i="13"/>
  <c r="D188" i="13"/>
  <c r="A189" i="13" a="1"/>
  <c r="A189" i="13" s="1"/>
  <c r="B188" i="13"/>
  <c r="E189" i="13" l="1"/>
  <c r="F189" i="13"/>
  <c r="G189" i="13"/>
  <c r="H189" i="13"/>
  <c r="E186" i="14"/>
  <c r="F186" i="14"/>
  <c r="G186" i="14"/>
  <c r="H186" i="14"/>
  <c r="A187" i="14" a="1"/>
  <c r="A187" i="14" s="1"/>
  <c r="D186" i="14"/>
  <c r="B186" i="14"/>
  <c r="C186" i="14"/>
  <c r="C189" i="13"/>
  <c r="D189" i="13"/>
  <c r="A190" i="13" a="1"/>
  <c r="A190" i="13" s="1"/>
  <c r="B189" i="13"/>
  <c r="G190" i="13" l="1"/>
  <c r="H190" i="13"/>
  <c r="E190" i="13"/>
  <c r="F190" i="13"/>
  <c r="G187" i="14"/>
  <c r="H187" i="14"/>
  <c r="E187" i="14"/>
  <c r="F187" i="14"/>
  <c r="A188" i="14" a="1"/>
  <c r="A188" i="14" s="1"/>
  <c r="B187" i="14"/>
  <c r="C187" i="14"/>
  <c r="D187" i="14"/>
  <c r="C190" i="13"/>
  <c r="D190" i="13"/>
  <c r="A191" i="13" a="1"/>
  <c r="A191" i="13" s="1"/>
  <c r="B190" i="13"/>
  <c r="E191" i="13" l="1"/>
  <c r="F191" i="13"/>
  <c r="G191" i="13"/>
  <c r="H191" i="13"/>
  <c r="E188" i="14"/>
  <c r="F188" i="14"/>
  <c r="G188" i="14"/>
  <c r="H188" i="14"/>
  <c r="A189" i="14" a="1"/>
  <c r="A189" i="14" s="1"/>
  <c r="B188" i="14"/>
  <c r="C188" i="14"/>
  <c r="D188" i="14"/>
  <c r="C191" i="13"/>
  <c r="D191" i="13"/>
  <c r="A192" i="13" a="1"/>
  <c r="A192" i="13" s="1"/>
  <c r="B191" i="13"/>
  <c r="G192" i="13" l="1"/>
  <c r="H192" i="13"/>
  <c r="E192" i="13"/>
  <c r="F192" i="13"/>
  <c r="G189" i="14"/>
  <c r="H189" i="14"/>
  <c r="E189" i="14"/>
  <c r="F189" i="14"/>
  <c r="A190" i="14" a="1"/>
  <c r="A190" i="14" s="1"/>
  <c r="C189" i="14"/>
  <c r="D189" i="14"/>
  <c r="B189" i="14"/>
  <c r="C192" i="13"/>
  <c r="D192" i="13"/>
  <c r="A193" i="13" a="1"/>
  <c r="A193" i="13" s="1"/>
  <c r="B192" i="13"/>
  <c r="E193" i="13" l="1"/>
  <c r="F193" i="13"/>
  <c r="G193" i="13"/>
  <c r="H193" i="13"/>
  <c r="E190" i="14"/>
  <c r="F190" i="14"/>
  <c r="G190" i="14"/>
  <c r="H190" i="14"/>
  <c r="A191" i="14" a="1"/>
  <c r="A191" i="14" s="1"/>
  <c r="D190" i="14"/>
  <c r="B190" i="14"/>
  <c r="C190" i="14"/>
  <c r="D193" i="13"/>
  <c r="C193" i="13"/>
  <c r="A194" i="13" a="1"/>
  <c r="A194" i="13" s="1"/>
  <c r="B193" i="13"/>
  <c r="G194" i="13" l="1"/>
  <c r="H194" i="13"/>
  <c r="E194" i="13"/>
  <c r="F194" i="13"/>
  <c r="G191" i="14"/>
  <c r="H191" i="14"/>
  <c r="E191" i="14"/>
  <c r="F191" i="14"/>
  <c r="A192" i="14" a="1"/>
  <c r="A192" i="14" s="1"/>
  <c r="B191" i="14"/>
  <c r="C191" i="14"/>
  <c r="D191" i="14"/>
  <c r="C194" i="13"/>
  <c r="D194" i="13"/>
  <c r="A195" i="13" a="1"/>
  <c r="A195" i="13" s="1"/>
  <c r="B194" i="13"/>
  <c r="E195" i="13" l="1"/>
  <c r="F195" i="13"/>
  <c r="G195" i="13"/>
  <c r="H195" i="13"/>
  <c r="E192" i="14"/>
  <c r="F192" i="14"/>
  <c r="G192" i="14"/>
  <c r="H192" i="14"/>
  <c r="A193" i="14" a="1"/>
  <c r="A193" i="14" s="1"/>
  <c r="B192" i="14"/>
  <c r="C192" i="14"/>
  <c r="D192" i="14"/>
  <c r="C195" i="13"/>
  <c r="D195" i="13"/>
  <c r="A196" i="13" a="1"/>
  <c r="A196" i="13" s="1"/>
  <c r="B195" i="13"/>
  <c r="G196" i="13" l="1"/>
  <c r="H196" i="13"/>
  <c r="E196" i="13"/>
  <c r="F196" i="13"/>
  <c r="G193" i="14"/>
  <c r="H193" i="14"/>
  <c r="E193" i="14"/>
  <c r="F193" i="14"/>
  <c r="A194" i="14" a="1"/>
  <c r="A194" i="14" s="1"/>
  <c r="D193" i="14"/>
  <c r="C193" i="14"/>
  <c r="B193" i="14"/>
  <c r="C196" i="13"/>
  <c r="D196" i="13"/>
  <c r="A197" i="13" a="1"/>
  <c r="A197" i="13" s="1"/>
  <c r="B196" i="13"/>
  <c r="E197" i="13" l="1"/>
  <c r="F197" i="13"/>
  <c r="G197" i="13"/>
  <c r="H197" i="13"/>
  <c r="E194" i="14"/>
  <c r="F194" i="14"/>
  <c r="G194" i="14"/>
  <c r="H194" i="14"/>
  <c r="A195" i="14" a="1"/>
  <c r="A195" i="14" s="1"/>
  <c r="B194" i="14"/>
  <c r="D194" i="14"/>
  <c r="C194" i="14"/>
  <c r="C197" i="13"/>
  <c r="D197" i="13"/>
  <c r="A198" i="13" a="1"/>
  <c r="A198" i="13" s="1"/>
  <c r="B197" i="13"/>
  <c r="G198" i="13" l="1"/>
  <c r="H198" i="13"/>
  <c r="E198" i="13"/>
  <c r="F198" i="13"/>
  <c r="G195" i="14"/>
  <c r="H195" i="14"/>
  <c r="E195" i="14"/>
  <c r="F195" i="14"/>
  <c r="A196" i="14" a="1"/>
  <c r="A196" i="14" s="1"/>
  <c r="B195" i="14"/>
  <c r="C195" i="14"/>
  <c r="D195" i="14"/>
  <c r="C198" i="13"/>
  <c r="D198" i="13"/>
  <c r="A199" i="13" a="1"/>
  <c r="A199" i="13" s="1"/>
  <c r="B198" i="13"/>
  <c r="E199" i="13" l="1"/>
  <c r="F199" i="13"/>
  <c r="G199" i="13"/>
  <c r="H199" i="13"/>
  <c r="E196" i="14"/>
  <c r="F196" i="14"/>
  <c r="G196" i="14"/>
  <c r="H196" i="14"/>
  <c r="A197" i="14" a="1"/>
  <c r="A197" i="14" s="1"/>
  <c r="C196" i="14"/>
  <c r="D196" i="14"/>
  <c r="B196" i="14"/>
  <c r="C199" i="13"/>
  <c r="D199" i="13"/>
  <c r="A200" i="13" a="1"/>
  <c r="A200" i="13" s="1"/>
  <c r="B199" i="13"/>
  <c r="G197" i="14" l="1"/>
  <c r="H197" i="14"/>
  <c r="E197" i="14"/>
  <c r="F197" i="14"/>
  <c r="G200" i="13"/>
  <c r="H200" i="13"/>
  <c r="E200" i="13"/>
  <c r="F200" i="13"/>
  <c r="A198" i="14" a="1"/>
  <c r="A198" i="14" s="1"/>
  <c r="D197" i="14"/>
  <c r="B197" i="14"/>
  <c r="C197" i="14"/>
  <c r="C200" i="13"/>
  <c r="D200" i="13"/>
  <c r="A201" i="13" a="1"/>
  <c r="A201" i="13" s="1"/>
  <c r="B200" i="13"/>
  <c r="E201" i="13" l="1"/>
  <c r="F201" i="13"/>
  <c r="G201" i="13"/>
  <c r="H201" i="13"/>
  <c r="E198" i="14"/>
  <c r="F198" i="14"/>
  <c r="G198" i="14"/>
  <c r="H198" i="14"/>
  <c r="A199" i="14" a="1"/>
  <c r="A199" i="14" s="1"/>
  <c r="C198" i="14"/>
  <c r="B198" i="14"/>
  <c r="D198" i="14"/>
  <c r="C201" i="13"/>
  <c r="D201" i="13"/>
  <c r="A202" i="13" a="1"/>
  <c r="A202" i="13" s="1"/>
  <c r="B201" i="13"/>
  <c r="G199" i="14" l="1"/>
  <c r="H199" i="14"/>
  <c r="E199" i="14"/>
  <c r="F199" i="14"/>
  <c r="H202" i="13"/>
  <c r="G202" i="13"/>
  <c r="F202" i="13"/>
  <c r="E202" i="13"/>
  <c r="A200" i="14" a="1"/>
  <c r="A200" i="14" s="1"/>
  <c r="B199" i="14"/>
  <c r="D199" i="14"/>
  <c r="C199" i="14"/>
  <c r="C202" i="13"/>
  <c r="D202" i="13"/>
  <c r="A203" i="13" a="1"/>
  <c r="A203" i="13" s="1"/>
  <c r="B202" i="13"/>
  <c r="E203" i="13" l="1"/>
  <c r="G203" i="13"/>
  <c r="H203" i="13"/>
  <c r="F203" i="13"/>
  <c r="E200" i="14"/>
  <c r="F200" i="14"/>
  <c r="G200" i="14"/>
  <c r="H200" i="14"/>
  <c r="A201" i="14" a="1"/>
  <c r="A201" i="14" s="1"/>
  <c r="C200" i="14"/>
  <c r="B200" i="14"/>
  <c r="D200" i="14"/>
  <c r="C203" i="13"/>
  <c r="D203" i="13"/>
  <c r="A204" i="13" a="1"/>
  <c r="A204" i="13" s="1"/>
  <c r="B203" i="13"/>
  <c r="H204" i="13" l="1"/>
  <c r="E204" i="13"/>
  <c r="F204" i="13"/>
  <c r="G204" i="13"/>
  <c r="G201" i="14"/>
  <c r="H201" i="14"/>
  <c r="E201" i="14"/>
  <c r="F201" i="14"/>
  <c r="A202" i="14" a="1"/>
  <c r="A202" i="14" s="1"/>
  <c r="D201" i="14"/>
  <c r="C201" i="14"/>
  <c r="B201" i="14"/>
  <c r="C204" i="13"/>
  <c r="D204" i="13"/>
  <c r="A205" i="13" a="1"/>
  <c r="A205" i="13" s="1"/>
  <c r="B204" i="13"/>
  <c r="E205" i="13" l="1"/>
  <c r="G205" i="13"/>
  <c r="H205" i="13"/>
  <c r="F205" i="13"/>
  <c r="E202" i="14"/>
  <c r="F202" i="14"/>
  <c r="G202" i="14"/>
  <c r="H202" i="14"/>
  <c r="A203" i="14" a="1"/>
  <c r="A203" i="14" s="1"/>
  <c r="D202" i="14"/>
  <c r="B202" i="14"/>
  <c r="C202" i="14"/>
  <c r="C205" i="13"/>
  <c r="D205" i="13"/>
  <c r="A206" i="13" a="1"/>
  <c r="A206" i="13" s="1"/>
  <c r="B205" i="13"/>
  <c r="G206" i="13" l="1"/>
  <c r="E206" i="13"/>
  <c r="H206" i="13"/>
  <c r="F206" i="13"/>
  <c r="G203" i="14"/>
  <c r="H203" i="14"/>
  <c r="E203" i="14"/>
  <c r="F203" i="14"/>
  <c r="A204" i="14" a="1"/>
  <c r="A204" i="14" s="1"/>
  <c r="B203" i="14"/>
  <c r="C203" i="14"/>
  <c r="D203" i="14"/>
  <c r="C206" i="13"/>
  <c r="D206" i="13"/>
  <c r="A207" i="13" a="1"/>
  <c r="A207" i="13" s="1"/>
  <c r="B206" i="13"/>
  <c r="G207" i="13" l="1"/>
  <c r="E207" i="13"/>
  <c r="F207" i="13"/>
  <c r="H207" i="13"/>
  <c r="E204" i="14"/>
  <c r="F204" i="14"/>
  <c r="G204" i="14"/>
  <c r="H204" i="14"/>
  <c r="A205" i="14" a="1"/>
  <c r="A205" i="14" s="1"/>
  <c r="C204" i="14"/>
  <c r="D204" i="14"/>
  <c r="B204" i="14"/>
  <c r="C207" i="13"/>
  <c r="D207" i="13"/>
  <c r="A208" i="13" a="1"/>
  <c r="A208" i="13" s="1"/>
  <c r="B207" i="13"/>
  <c r="G205" i="14" l="1"/>
  <c r="H205" i="14"/>
  <c r="E205" i="14"/>
  <c r="F205" i="14"/>
  <c r="H208" i="13"/>
  <c r="G208" i="13"/>
  <c r="E208" i="13"/>
  <c r="F208" i="13"/>
  <c r="A206" i="14" a="1"/>
  <c r="A206" i="14" s="1"/>
  <c r="D205" i="14"/>
  <c r="B205" i="14"/>
  <c r="C205" i="14"/>
  <c r="C208" i="13"/>
  <c r="D208" i="13"/>
  <c r="A209" i="13" a="1"/>
  <c r="A209" i="13" s="1"/>
  <c r="B208" i="13"/>
  <c r="E209" i="13" l="1"/>
  <c r="F209" i="13"/>
  <c r="G209" i="13"/>
  <c r="H209" i="13"/>
  <c r="E206" i="14"/>
  <c r="F206" i="14"/>
  <c r="G206" i="14"/>
  <c r="H206" i="14"/>
  <c r="A207" i="14" a="1"/>
  <c r="A207" i="14" s="1"/>
  <c r="C206" i="14"/>
  <c r="D206" i="14"/>
  <c r="B206" i="14"/>
  <c r="C209" i="13"/>
  <c r="D209" i="13"/>
  <c r="A210" i="13" a="1"/>
  <c r="A210" i="13" s="1"/>
  <c r="B209" i="13"/>
  <c r="H210" i="13" l="1"/>
  <c r="F210" i="13"/>
  <c r="G210" i="13"/>
  <c r="E210" i="13"/>
  <c r="G207" i="14"/>
  <c r="H207" i="14"/>
  <c r="E207" i="14"/>
  <c r="F207" i="14"/>
  <c r="A208" i="14" a="1"/>
  <c r="A208" i="14" s="1"/>
  <c r="B207" i="14"/>
  <c r="D207" i="14"/>
  <c r="C207" i="14"/>
  <c r="C210" i="13"/>
  <c r="D210" i="13"/>
  <c r="A211" i="13" a="1"/>
  <c r="A211" i="13" s="1"/>
  <c r="B210" i="13"/>
  <c r="E211" i="13" l="1"/>
  <c r="F211" i="13"/>
  <c r="G211" i="13"/>
  <c r="H211" i="13"/>
  <c r="E208" i="14"/>
  <c r="F208" i="14"/>
  <c r="G208" i="14"/>
  <c r="H208" i="14"/>
  <c r="A209" i="14" a="1"/>
  <c r="A209" i="14" s="1"/>
  <c r="C208" i="14"/>
  <c r="B208" i="14"/>
  <c r="D208" i="14"/>
  <c r="C211" i="13"/>
  <c r="D211" i="13"/>
  <c r="A212" i="13" a="1"/>
  <c r="A212" i="13" s="1"/>
  <c r="B211" i="13"/>
  <c r="H212" i="13" l="1"/>
  <c r="F212" i="13"/>
  <c r="G212" i="13"/>
  <c r="E212" i="13"/>
  <c r="G209" i="14"/>
  <c r="H209" i="14"/>
  <c r="E209" i="14"/>
  <c r="F209" i="14"/>
  <c r="A210" i="14" a="1"/>
  <c r="A210" i="14" s="1"/>
  <c r="D209" i="14"/>
  <c r="C209" i="14"/>
  <c r="B209" i="14"/>
  <c r="C212" i="13"/>
  <c r="D212" i="13"/>
  <c r="A213" i="13" a="1"/>
  <c r="A213" i="13" s="1"/>
  <c r="B212" i="13"/>
  <c r="E213" i="13" l="1"/>
  <c r="F213" i="13"/>
  <c r="G213" i="13"/>
  <c r="H213" i="13"/>
  <c r="E210" i="14"/>
  <c r="F210" i="14"/>
  <c r="G210" i="14"/>
  <c r="H210" i="14"/>
  <c r="A211" i="14" a="1"/>
  <c r="A211" i="14" s="1"/>
  <c r="B210" i="14"/>
  <c r="D210" i="14"/>
  <c r="C210" i="14"/>
  <c r="D213" i="13"/>
  <c r="C213" i="13"/>
  <c r="A214" i="13" a="1"/>
  <c r="A214" i="13" s="1"/>
  <c r="B213" i="13"/>
  <c r="H214" i="13" l="1"/>
  <c r="F214" i="13"/>
  <c r="E214" i="13"/>
  <c r="G214" i="13"/>
  <c r="G211" i="14"/>
  <c r="H211" i="14"/>
  <c r="E211" i="14"/>
  <c r="F211" i="14"/>
  <c r="A212" i="14" a="1"/>
  <c r="A212" i="14" s="1"/>
  <c r="B211" i="14"/>
  <c r="C211" i="14"/>
  <c r="D211" i="14"/>
  <c r="C214" i="13"/>
  <c r="D214" i="13"/>
  <c r="A215" i="13" a="1"/>
  <c r="A215" i="13" s="1"/>
  <c r="B214" i="13"/>
  <c r="E212" i="14" l="1"/>
  <c r="F212" i="14"/>
  <c r="G212" i="14"/>
  <c r="H212" i="14"/>
  <c r="E215" i="13"/>
  <c r="F215" i="13"/>
  <c r="G215" i="13"/>
  <c r="H215" i="13"/>
  <c r="A213" i="14" a="1"/>
  <c r="A213" i="14" s="1"/>
  <c r="C212" i="14"/>
  <c r="D212" i="14"/>
  <c r="B212" i="14"/>
  <c r="D215" i="13"/>
  <c r="C215" i="13"/>
  <c r="A216" i="13" a="1"/>
  <c r="A216" i="13" s="1"/>
  <c r="B215" i="13"/>
  <c r="H216" i="13" l="1"/>
  <c r="G216" i="13"/>
  <c r="E216" i="13"/>
  <c r="F216" i="13"/>
  <c r="G213" i="14"/>
  <c r="H213" i="14"/>
  <c r="E213" i="14"/>
  <c r="F213" i="14"/>
  <c r="A214" i="14" a="1"/>
  <c r="A214" i="14" s="1"/>
  <c r="D213" i="14"/>
  <c r="B213" i="14"/>
  <c r="C213" i="14"/>
  <c r="C216" i="13"/>
  <c r="D216" i="13"/>
  <c r="A217" i="13" a="1"/>
  <c r="A217" i="13" s="1"/>
  <c r="B216" i="13"/>
  <c r="E217" i="13" l="1"/>
  <c r="F217" i="13"/>
  <c r="G217" i="13"/>
  <c r="H217" i="13"/>
  <c r="E214" i="14"/>
  <c r="F214" i="14"/>
  <c r="G214" i="14"/>
  <c r="H214" i="14"/>
  <c r="A215" i="14" a="1"/>
  <c r="A215" i="14" s="1"/>
  <c r="C214" i="14"/>
  <c r="B214" i="14"/>
  <c r="D214" i="14"/>
  <c r="C217" i="13"/>
  <c r="D217" i="13"/>
  <c r="A218" i="13" a="1"/>
  <c r="A218" i="13" s="1"/>
  <c r="B217" i="13"/>
  <c r="H218" i="13" l="1"/>
  <c r="F218" i="13"/>
  <c r="G218" i="13"/>
  <c r="E218" i="13"/>
  <c r="G215" i="14"/>
  <c r="H215" i="14"/>
  <c r="E215" i="14"/>
  <c r="F215" i="14"/>
  <c r="A216" i="14" a="1"/>
  <c r="A216" i="14" s="1"/>
  <c r="B215" i="14"/>
  <c r="D215" i="14"/>
  <c r="C215" i="14"/>
  <c r="C218" i="13"/>
  <c r="D218" i="13"/>
  <c r="A219" i="13" a="1"/>
  <c r="A219" i="13" s="1"/>
  <c r="B218" i="13"/>
  <c r="E216" i="14" l="1"/>
  <c r="F216" i="14"/>
  <c r="G216" i="14"/>
  <c r="H216" i="14"/>
  <c r="E219" i="13"/>
  <c r="F219" i="13"/>
  <c r="G219" i="13"/>
  <c r="H219" i="13"/>
  <c r="A217" i="14" a="1"/>
  <c r="A217" i="14" s="1"/>
  <c r="C216" i="14"/>
  <c r="B216" i="14"/>
  <c r="D216" i="14"/>
  <c r="C219" i="13"/>
  <c r="D219" i="13"/>
  <c r="A220" i="13" a="1"/>
  <c r="A220" i="13" s="1"/>
  <c r="B219" i="13"/>
  <c r="G217" i="14" l="1"/>
  <c r="H217" i="14"/>
  <c r="E217" i="14"/>
  <c r="F217" i="14"/>
  <c r="H220" i="13"/>
  <c r="F220" i="13"/>
  <c r="G220" i="13"/>
  <c r="E220" i="13"/>
  <c r="A218" i="14" a="1"/>
  <c r="A218" i="14" s="1"/>
  <c r="D217" i="14"/>
  <c r="C217" i="14"/>
  <c r="B217" i="14"/>
  <c r="C220" i="13"/>
  <c r="D220" i="13"/>
  <c r="A221" i="13" a="1"/>
  <c r="A221" i="13" s="1"/>
  <c r="B220" i="13"/>
  <c r="E221" i="13" l="1"/>
  <c r="F221" i="13"/>
  <c r="G221" i="13"/>
  <c r="H221" i="13"/>
  <c r="E218" i="14"/>
  <c r="F218" i="14"/>
  <c r="G218" i="14"/>
  <c r="H218" i="14"/>
  <c r="A219" i="14" a="1"/>
  <c r="A219" i="14" s="1"/>
  <c r="D218" i="14"/>
  <c r="B218" i="14"/>
  <c r="C218" i="14"/>
  <c r="C221" i="13"/>
  <c r="D221" i="13"/>
  <c r="A222" i="13" a="1"/>
  <c r="A222" i="13" s="1"/>
  <c r="B221" i="13"/>
  <c r="H222" i="13" l="1"/>
  <c r="F222" i="13"/>
  <c r="E222" i="13"/>
  <c r="G222" i="13"/>
  <c r="G219" i="14"/>
  <c r="H219" i="14"/>
  <c r="E219" i="14"/>
  <c r="F219" i="14"/>
  <c r="A220" i="14" a="1"/>
  <c r="A220" i="14" s="1"/>
  <c r="B219" i="14"/>
  <c r="C219" i="14"/>
  <c r="D219" i="14"/>
  <c r="C222" i="13"/>
  <c r="D222" i="13"/>
  <c r="A223" i="13" a="1"/>
  <c r="A223" i="13" s="1"/>
  <c r="B222" i="13"/>
  <c r="E223" i="13" l="1"/>
  <c r="F223" i="13"/>
  <c r="G223" i="13"/>
  <c r="H223" i="13"/>
  <c r="E220" i="14"/>
  <c r="F220" i="14"/>
  <c r="G220" i="14"/>
  <c r="H220" i="14"/>
  <c r="A221" i="14" a="1"/>
  <c r="A221" i="14" s="1"/>
  <c r="C220" i="14"/>
  <c r="D220" i="14"/>
  <c r="B220" i="14"/>
  <c r="C223" i="13"/>
  <c r="D223" i="13"/>
  <c r="A224" i="13" a="1"/>
  <c r="A224" i="13" s="1"/>
  <c r="B223" i="13"/>
  <c r="G221" i="14" l="1"/>
  <c r="H221" i="14"/>
  <c r="E221" i="14"/>
  <c r="F221" i="14"/>
  <c r="H224" i="13"/>
  <c r="F224" i="13"/>
  <c r="G224" i="13"/>
  <c r="E224" i="13"/>
  <c r="A222" i="14" a="1"/>
  <c r="A222" i="14" s="1"/>
  <c r="D221" i="14"/>
  <c r="B221" i="14"/>
  <c r="C221" i="14"/>
  <c r="C224" i="13"/>
  <c r="D224" i="13"/>
  <c r="A225" i="13" a="1"/>
  <c r="A225" i="13" s="1"/>
  <c r="B224" i="13"/>
  <c r="E222" i="14" l="1"/>
  <c r="F222" i="14"/>
  <c r="G222" i="14"/>
  <c r="H222" i="14"/>
  <c r="E225" i="13"/>
  <c r="F225" i="13"/>
  <c r="G225" i="13"/>
  <c r="H225" i="13"/>
  <c r="A223" i="14" a="1"/>
  <c r="A223" i="14" s="1"/>
  <c r="C222" i="14"/>
  <c r="D222" i="14"/>
  <c r="B222" i="14"/>
  <c r="D225" i="13"/>
  <c r="C225" i="13"/>
  <c r="A226" i="13" a="1"/>
  <c r="A226" i="13" s="1"/>
  <c r="B225" i="13"/>
  <c r="G223" i="14" l="1"/>
  <c r="H223" i="14"/>
  <c r="E223" i="14"/>
  <c r="F223" i="14"/>
  <c r="H226" i="13"/>
  <c r="E226" i="13"/>
  <c r="F226" i="13"/>
  <c r="G226" i="13"/>
  <c r="A224" i="14" a="1"/>
  <c r="A224" i="14" s="1"/>
  <c r="B223" i="14"/>
  <c r="D223" i="14"/>
  <c r="C223" i="14"/>
  <c r="C226" i="13"/>
  <c r="D226" i="13"/>
  <c r="A227" i="13" a="1"/>
  <c r="A227" i="13" s="1"/>
  <c r="B226" i="13"/>
  <c r="E224" i="14" l="1"/>
  <c r="F224" i="14"/>
  <c r="G224" i="14"/>
  <c r="H224" i="14"/>
  <c r="E227" i="13"/>
  <c r="F227" i="13"/>
  <c r="G227" i="13"/>
  <c r="H227" i="13"/>
  <c r="A225" i="14" a="1"/>
  <c r="A225" i="14" s="1"/>
  <c r="C224" i="14"/>
  <c r="B224" i="14"/>
  <c r="D224" i="14"/>
  <c r="C227" i="13"/>
  <c r="D227" i="13"/>
  <c r="A228" i="13" a="1"/>
  <c r="A228" i="13" s="1"/>
  <c r="B227" i="13"/>
  <c r="H228" i="13" l="1"/>
  <c r="F228" i="13"/>
  <c r="G228" i="13"/>
  <c r="E228" i="13"/>
  <c r="G225" i="14"/>
  <c r="H225" i="14"/>
  <c r="E225" i="14"/>
  <c r="F225" i="14"/>
  <c r="A226" i="14" a="1"/>
  <c r="A226" i="14" s="1"/>
  <c r="D225" i="14"/>
  <c r="C225" i="14"/>
  <c r="B225" i="14"/>
  <c r="C228" i="13"/>
  <c r="D228" i="13"/>
  <c r="A229" i="13" a="1"/>
  <c r="A229" i="13" s="1"/>
  <c r="B228" i="13"/>
  <c r="E226" i="14" l="1"/>
  <c r="F226" i="14"/>
  <c r="G226" i="14"/>
  <c r="H226" i="14"/>
  <c r="E229" i="13"/>
  <c r="F229" i="13"/>
  <c r="G229" i="13"/>
  <c r="H229" i="13"/>
  <c r="A227" i="14" a="1"/>
  <c r="A227" i="14" s="1"/>
  <c r="B226" i="14"/>
  <c r="D226" i="14"/>
  <c r="C226" i="14"/>
  <c r="C229" i="13"/>
  <c r="D229" i="13"/>
  <c r="A230" i="13" a="1"/>
  <c r="A230" i="13" s="1"/>
  <c r="B229" i="13"/>
  <c r="H230" i="13" l="1"/>
  <c r="F230" i="13"/>
  <c r="G230" i="13"/>
  <c r="E230" i="13"/>
  <c r="G227" i="14"/>
  <c r="H227" i="14"/>
  <c r="E227" i="14"/>
  <c r="F227" i="14"/>
  <c r="A228" i="14" a="1"/>
  <c r="A228" i="14" s="1"/>
  <c r="B227" i="14"/>
  <c r="C227" i="14"/>
  <c r="D227" i="14"/>
  <c r="C230" i="13"/>
  <c r="D230" i="13"/>
  <c r="A231" i="13" a="1"/>
  <c r="A231" i="13" s="1"/>
  <c r="B230" i="13"/>
  <c r="E231" i="13" l="1"/>
  <c r="F231" i="13"/>
  <c r="G231" i="13"/>
  <c r="H231" i="13"/>
  <c r="E228" i="14"/>
  <c r="F228" i="14"/>
  <c r="G228" i="14"/>
  <c r="H228" i="14"/>
  <c r="A229" i="14" a="1"/>
  <c r="A229" i="14" s="1"/>
  <c r="C228" i="14"/>
  <c r="D228" i="14"/>
  <c r="B228" i="14"/>
  <c r="C231" i="13"/>
  <c r="D231" i="13"/>
  <c r="A232" i="13" a="1"/>
  <c r="A232" i="13" s="1"/>
  <c r="B231" i="13"/>
  <c r="G229" i="14" l="1"/>
  <c r="H229" i="14"/>
  <c r="F229" i="14"/>
  <c r="E229" i="14"/>
  <c r="H232" i="13"/>
  <c r="F232" i="13"/>
  <c r="G232" i="13"/>
  <c r="E232" i="13"/>
  <c r="A230" i="14" a="1"/>
  <c r="A230" i="14" s="1"/>
  <c r="D229" i="14"/>
  <c r="B229" i="14"/>
  <c r="C229" i="14"/>
  <c r="C232" i="13"/>
  <c r="D232" i="13"/>
  <c r="A233" i="13" a="1"/>
  <c r="A233" i="13" s="1"/>
  <c r="B232" i="13"/>
  <c r="E230" i="14" l="1"/>
  <c r="F230" i="14"/>
  <c r="G230" i="14"/>
  <c r="H230" i="14"/>
  <c r="E233" i="13"/>
  <c r="F233" i="13"/>
  <c r="G233" i="13"/>
  <c r="H233" i="13"/>
  <c r="A231" i="14" a="1"/>
  <c r="A231" i="14" s="1"/>
  <c r="C230" i="14"/>
  <c r="B230" i="14"/>
  <c r="D230" i="14"/>
  <c r="C233" i="13"/>
  <c r="D233" i="13"/>
  <c r="A234" i="13" a="1"/>
  <c r="A234" i="13" s="1"/>
  <c r="B233" i="13"/>
  <c r="G231" i="14" l="1"/>
  <c r="H231" i="14"/>
  <c r="E231" i="14"/>
  <c r="F231" i="14"/>
  <c r="H234" i="13"/>
  <c r="G234" i="13"/>
  <c r="E234" i="13"/>
  <c r="F234" i="13"/>
  <c r="A232" i="14" a="1"/>
  <c r="A232" i="14" s="1"/>
  <c r="B231" i="14"/>
  <c r="D231" i="14"/>
  <c r="C231" i="14"/>
  <c r="C234" i="13"/>
  <c r="D234" i="13"/>
  <c r="A235" i="13" a="1"/>
  <c r="A235" i="13" s="1"/>
  <c r="B234" i="13"/>
  <c r="E232" i="14" l="1"/>
  <c r="F232" i="14"/>
  <c r="G232" i="14"/>
  <c r="H232" i="14"/>
  <c r="E235" i="13"/>
  <c r="F235" i="13"/>
  <c r="G235" i="13"/>
  <c r="H235" i="13"/>
  <c r="A233" i="14" a="1"/>
  <c r="A233" i="14" s="1"/>
  <c r="C232" i="14"/>
  <c r="B232" i="14"/>
  <c r="D232" i="14"/>
  <c r="C235" i="13"/>
  <c r="D235" i="13"/>
  <c r="A236" i="13" a="1"/>
  <c r="A236" i="13" s="1"/>
  <c r="B235" i="13"/>
  <c r="G233" i="14" l="1"/>
  <c r="H233" i="14"/>
  <c r="E233" i="14"/>
  <c r="F233" i="14"/>
  <c r="H236" i="13"/>
  <c r="G236" i="13"/>
  <c r="F236" i="13"/>
  <c r="E236" i="13"/>
  <c r="A234" i="14" a="1"/>
  <c r="A234" i="14" s="1"/>
  <c r="D233" i="14"/>
  <c r="C233" i="14"/>
  <c r="B233" i="14"/>
  <c r="C236" i="13"/>
  <c r="D236" i="13"/>
  <c r="A237" i="13" a="1"/>
  <c r="A237" i="13" s="1"/>
  <c r="B236" i="13"/>
  <c r="E237" i="13" l="1"/>
  <c r="F237" i="13"/>
  <c r="G237" i="13"/>
  <c r="H237" i="13"/>
  <c r="E234" i="14"/>
  <c r="F234" i="14"/>
  <c r="G234" i="14"/>
  <c r="H234" i="14"/>
  <c r="A235" i="14" a="1"/>
  <c r="A235" i="14" s="1"/>
  <c r="D234" i="14"/>
  <c r="B234" i="14"/>
  <c r="C234" i="14"/>
  <c r="C237" i="13"/>
  <c r="D237" i="13"/>
  <c r="A238" i="13" a="1"/>
  <c r="A238" i="13" s="1"/>
  <c r="B237" i="13"/>
  <c r="G235" i="14" l="1"/>
  <c r="H235" i="14"/>
  <c r="E235" i="14"/>
  <c r="F235" i="14"/>
  <c r="H238" i="13"/>
  <c r="F238" i="13"/>
  <c r="G238" i="13"/>
  <c r="E238" i="13"/>
  <c r="A236" i="14" a="1"/>
  <c r="A236" i="14" s="1"/>
  <c r="B235" i="14"/>
  <c r="C235" i="14"/>
  <c r="D235" i="14"/>
  <c r="C238" i="13"/>
  <c r="D238" i="13"/>
  <c r="A239" i="13" a="1"/>
  <c r="A239" i="13" s="1"/>
  <c r="B238" i="13"/>
  <c r="E236" i="14" l="1"/>
  <c r="F236" i="14"/>
  <c r="G236" i="14"/>
  <c r="H236" i="14"/>
  <c r="E239" i="13"/>
  <c r="F239" i="13"/>
  <c r="G239" i="13"/>
  <c r="H239" i="13"/>
  <c r="A237" i="14" a="1"/>
  <c r="A237" i="14" s="1"/>
  <c r="C236" i="14"/>
  <c r="D236" i="14"/>
  <c r="B236" i="14"/>
  <c r="C239" i="13"/>
  <c r="D239" i="13"/>
  <c r="A240" i="13" a="1"/>
  <c r="A240" i="13" s="1"/>
  <c r="B239" i="13"/>
  <c r="G237" i="14" l="1"/>
  <c r="H237" i="14"/>
  <c r="E237" i="14"/>
  <c r="F237" i="14"/>
  <c r="H240" i="13"/>
  <c r="F240" i="13"/>
  <c r="G240" i="13"/>
  <c r="E240" i="13"/>
  <c r="A238" i="14" a="1"/>
  <c r="A238" i="14" s="1"/>
  <c r="D237" i="14"/>
  <c r="B237" i="14"/>
  <c r="C237" i="14"/>
  <c r="C240" i="13"/>
  <c r="D240" i="13"/>
  <c r="A241" i="13" a="1"/>
  <c r="A241" i="13" s="1"/>
  <c r="B240" i="13"/>
  <c r="E238" i="14" l="1"/>
  <c r="F238" i="14"/>
  <c r="G238" i="14"/>
  <c r="H238" i="14"/>
  <c r="E241" i="13"/>
  <c r="F241" i="13"/>
  <c r="G241" i="13"/>
  <c r="H241" i="13"/>
  <c r="A239" i="14" a="1"/>
  <c r="A239" i="14" s="1"/>
  <c r="C238" i="14"/>
  <c r="D238" i="14"/>
  <c r="B238" i="14"/>
  <c r="C241" i="13"/>
  <c r="D241" i="13"/>
  <c r="A242" i="13" a="1"/>
  <c r="A242" i="13" s="1"/>
  <c r="B241" i="13"/>
  <c r="G239" i="14" l="1"/>
  <c r="H239" i="14"/>
  <c r="E239" i="14"/>
  <c r="F239" i="14"/>
  <c r="H242" i="13"/>
  <c r="G242" i="13"/>
  <c r="E242" i="13"/>
  <c r="F242" i="13"/>
  <c r="A240" i="14" a="1"/>
  <c r="A240" i="14" s="1"/>
  <c r="B239" i="14"/>
  <c r="D239" i="14"/>
  <c r="C239" i="14"/>
  <c r="C242" i="13"/>
  <c r="D242" i="13"/>
  <c r="A243" i="13" a="1"/>
  <c r="A243" i="13" s="1"/>
  <c r="B242" i="13"/>
  <c r="E243" i="13" l="1"/>
  <c r="F243" i="13"/>
  <c r="G243" i="13"/>
  <c r="H243" i="13"/>
  <c r="E240" i="14"/>
  <c r="F240" i="14"/>
  <c r="G240" i="14"/>
  <c r="H240" i="14"/>
  <c r="A241" i="14" a="1"/>
  <c r="A241" i="14" s="1"/>
  <c r="C240" i="14"/>
  <c r="B240" i="14"/>
  <c r="D240" i="14"/>
  <c r="C243" i="13"/>
  <c r="D243" i="13"/>
  <c r="A244" i="13" a="1"/>
  <c r="A244" i="13" s="1"/>
  <c r="B243" i="13"/>
  <c r="H244" i="13" l="1"/>
  <c r="F244" i="13"/>
  <c r="E244" i="13"/>
  <c r="G244" i="13"/>
  <c r="G241" i="14"/>
  <c r="H241" i="14"/>
  <c r="E241" i="14"/>
  <c r="F241" i="14"/>
  <c r="A242" i="14" a="1"/>
  <c r="A242" i="14" s="1"/>
  <c r="B241" i="14"/>
  <c r="D241" i="14"/>
  <c r="C241" i="14"/>
  <c r="C244" i="13"/>
  <c r="D244" i="13"/>
  <c r="A245" i="13" a="1"/>
  <c r="A245" i="13" s="1"/>
  <c r="B244" i="13"/>
  <c r="E245" i="13" l="1"/>
  <c r="F245" i="13"/>
  <c r="G245" i="13"/>
  <c r="H245" i="13"/>
  <c r="E242" i="14"/>
  <c r="F242" i="14"/>
  <c r="G242" i="14"/>
  <c r="H242" i="14"/>
  <c r="A243" i="14" a="1"/>
  <c r="A243" i="14" s="1"/>
  <c r="C242" i="14"/>
  <c r="D242" i="14"/>
  <c r="B242" i="14"/>
  <c r="C245" i="13"/>
  <c r="D245" i="13"/>
  <c r="A246" i="13" a="1"/>
  <c r="A246" i="13" s="1"/>
  <c r="B245" i="13"/>
  <c r="G243" i="14" l="1"/>
  <c r="H243" i="14"/>
  <c r="E243" i="14"/>
  <c r="F243" i="14"/>
  <c r="H246" i="13"/>
  <c r="F246" i="13"/>
  <c r="G246" i="13"/>
  <c r="E246" i="13"/>
  <c r="A244" i="14" a="1"/>
  <c r="A244" i="14" s="1"/>
  <c r="D243" i="14"/>
  <c r="B243" i="14"/>
  <c r="C243" i="14"/>
  <c r="C246" i="13"/>
  <c r="D246" i="13"/>
  <c r="A247" i="13" a="1"/>
  <c r="A247" i="13" s="1"/>
  <c r="B246" i="13"/>
  <c r="E247" i="13" l="1"/>
  <c r="F247" i="13"/>
  <c r="G247" i="13"/>
  <c r="H247" i="13"/>
  <c r="E244" i="14"/>
  <c r="F244" i="14"/>
  <c r="G244" i="14"/>
  <c r="H244" i="14"/>
  <c r="A245" i="14" a="1"/>
  <c r="A245" i="14" s="1"/>
  <c r="C244" i="14"/>
  <c r="B244" i="14"/>
  <c r="D244" i="14"/>
  <c r="C247" i="13"/>
  <c r="D247" i="13"/>
  <c r="A248" i="13" a="1"/>
  <c r="A248" i="13" s="1"/>
  <c r="B247" i="13"/>
  <c r="H248" i="13" l="1"/>
  <c r="F248" i="13"/>
  <c r="G248" i="13"/>
  <c r="E248" i="13"/>
  <c r="G245" i="14"/>
  <c r="H245" i="14"/>
  <c r="E245" i="14"/>
  <c r="F245" i="14"/>
  <c r="A246" i="14" a="1"/>
  <c r="A246" i="14" s="1"/>
  <c r="B245" i="14"/>
  <c r="D245" i="14"/>
  <c r="C245" i="14"/>
  <c r="C248" i="13"/>
  <c r="D248" i="13"/>
  <c r="A249" i="13" a="1"/>
  <c r="A249" i="13" s="1"/>
  <c r="B248" i="13"/>
  <c r="E249" i="13" l="1"/>
  <c r="F249" i="13"/>
  <c r="G249" i="13"/>
  <c r="H249" i="13"/>
  <c r="E246" i="14"/>
  <c r="F246" i="14"/>
  <c r="G246" i="14"/>
  <c r="H246" i="14"/>
  <c r="A247" i="14" a="1"/>
  <c r="A247" i="14" s="1"/>
  <c r="C246" i="14"/>
  <c r="D246" i="14"/>
  <c r="B246" i="14"/>
  <c r="C249" i="13"/>
  <c r="D249" i="13"/>
  <c r="A250" i="13" a="1"/>
  <c r="A250" i="13" s="1"/>
  <c r="B249" i="13"/>
  <c r="H250" i="13" l="1"/>
  <c r="G250" i="13"/>
  <c r="E250" i="13"/>
  <c r="F250" i="13"/>
  <c r="G247" i="14"/>
  <c r="H247" i="14"/>
  <c r="E247" i="14"/>
  <c r="F247" i="14"/>
  <c r="A248" i="14" a="1"/>
  <c r="A248" i="14" s="1"/>
  <c r="D247" i="14"/>
  <c r="B247" i="14"/>
  <c r="C247" i="14"/>
  <c r="C250" i="13"/>
  <c r="D250" i="13"/>
  <c r="A251" i="13" a="1"/>
  <c r="A251" i="13" s="1"/>
  <c r="B250" i="13"/>
  <c r="E251" i="13" l="1"/>
  <c r="F251" i="13"/>
  <c r="G251" i="13"/>
  <c r="H251" i="13"/>
  <c r="E248" i="14"/>
  <c r="F248" i="14"/>
  <c r="G248" i="14"/>
  <c r="H248" i="14"/>
  <c r="A249" i="14" a="1"/>
  <c r="A249" i="14" s="1"/>
  <c r="C248" i="14"/>
  <c r="B248" i="14"/>
  <c r="D248" i="14"/>
  <c r="C251" i="13"/>
  <c r="D251" i="13"/>
  <c r="A252" i="13" a="1"/>
  <c r="A252" i="13" s="1"/>
  <c r="B251" i="13"/>
  <c r="H252" i="13" l="1"/>
  <c r="F252" i="13"/>
  <c r="G252" i="13"/>
  <c r="E252" i="13"/>
  <c r="G249" i="14"/>
  <c r="H249" i="14"/>
  <c r="E249" i="14"/>
  <c r="F249" i="14"/>
  <c r="A250" i="14" a="1"/>
  <c r="A250" i="14" s="1"/>
  <c r="B249" i="14"/>
  <c r="D249" i="14"/>
  <c r="C249" i="14"/>
  <c r="C252" i="13"/>
  <c r="D252" i="13"/>
  <c r="A253" i="13" a="1"/>
  <c r="A253" i="13" s="1"/>
  <c r="B252" i="13"/>
  <c r="E253" i="13" l="1"/>
  <c r="F253" i="13"/>
  <c r="G253" i="13"/>
  <c r="H253" i="13"/>
  <c r="E250" i="14"/>
  <c r="F250" i="14"/>
  <c r="G250" i="14"/>
  <c r="H250" i="14"/>
  <c r="A251" i="14" a="1"/>
  <c r="A251" i="14" s="1"/>
  <c r="C250" i="14"/>
  <c r="D250" i="14"/>
  <c r="B250" i="14"/>
  <c r="C253" i="13"/>
  <c r="D253" i="13"/>
  <c r="A254" i="13" a="1"/>
  <c r="A254" i="13" s="1"/>
  <c r="B253" i="13"/>
  <c r="H254" i="13" l="1"/>
  <c r="F254" i="13"/>
  <c r="G254" i="13"/>
  <c r="E254" i="13"/>
  <c r="G251" i="14"/>
  <c r="H251" i="14"/>
  <c r="E251" i="14"/>
  <c r="F251" i="14"/>
  <c r="A252" i="14" a="1"/>
  <c r="A252" i="14" s="1"/>
  <c r="D251" i="14"/>
  <c r="B251" i="14"/>
  <c r="C251" i="14"/>
  <c r="C254" i="13"/>
  <c r="D254" i="13"/>
  <c r="B254" i="13"/>
  <c r="E252" i="14" l="1"/>
  <c r="F252" i="14"/>
  <c r="G252" i="14"/>
  <c r="H252" i="14"/>
  <c r="A253" i="14" a="1"/>
  <c r="A253" i="14" s="1"/>
  <c r="B252" i="14"/>
  <c r="C252" i="14"/>
  <c r="D252" i="14"/>
  <c r="G253" i="14" l="1"/>
  <c r="H253" i="14"/>
  <c r="E253" i="14"/>
  <c r="F253" i="14"/>
  <c r="A254" i="14" a="1"/>
  <c r="A254" i="14" s="1"/>
  <c r="B253" i="14"/>
  <c r="C253" i="14"/>
  <c r="D253" i="14"/>
  <c r="E254" i="14" l="1"/>
  <c r="F254" i="14"/>
  <c r="G254" i="14"/>
  <c r="H254" i="14"/>
  <c r="C254" i="14"/>
  <c r="D254" i="14"/>
  <c r="B254" i="14"/>
</calcChain>
</file>

<file path=xl/sharedStrings.xml><?xml version="1.0" encoding="utf-8"?>
<sst xmlns="http://schemas.openxmlformats.org/spreadsheetml/2006/main" count="2729" uniqueCount="882">
  <si>
    <t>Closed LLFCs</t>
  </si>
  <si>
    <t>Notes:</t>
  </si>
  <si>
    <t>[Add DNO specific notes relevant to charges]</t>
  </si>
  <si>
    <t>All times are UK clock-time.</t>
  </si>
  <si>
    <t>[Add DNO specific notes]</t>
  </si>
  <si>
    <t>Metered voltage, respective periods and associated LLFCs</t>
  </si>
  <si>
    <t>Period 1</t>
  </si>
  <si>
    <t>Period 2</t>
  </si>
  <si>
    <t>Period 3</t>
  </si>
  <si>
    <t>Period 4</t>
  </si>
  <si>
    <t>Associated LLFC</t>
  </si>
  <si>
    <t>Site</t>
  </si>
  <si>
    <t>Site 1</t>
  </si>
  <si>
    <t>Site 2</t>
  </si>
  <si>
    <t>Site 3</t>
  </si>
  <si>
    <t>Site 4</t>
  </si>
  <si>
    <t>Site 5</t>
  </si>
  <si>
    <t>Demand</t>
  </si>
  <si>
    <t>Generation</t>
  </si>
  <si>
    <t>Time periods</t>
  </si>
  <si>
    <t>(Name 1)</t>
  </si>
  <si>
    <t>(Name 2)</t>
  </si>
  <si>
    <t>(Name 3)</t>
  </si>
  <si>
    <t>(Name 4)</t>
  </si>
  <si>
    <t>Notes</t>
  </si>
  <si>
    <t>All the above times are in UK Clock time</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</si>
  <si>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</si>
  <si>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</si>
  <si>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</si>
  <si>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</si>
  <si>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</si>
  <si>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</si>
  <si>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</si>
  <si>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</si>
  <si>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</si>
  <si>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</si>
  <si>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</si>
  <si>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</si>
  <si>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</si>
  <si>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</si>
  <si>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EDCM Import 1</t>
  </si>
  <si>
    <t>EDCM Import 2</t>
  </si>
  <si>
    <t>EDCM Import 3</t>
  </si>
  <si>
    <t>EDCM Import 4</t>
  </si>
  <si>
    <t>EDCM Import 5</t>
  </si>
  <si>
    <t>EDCM Import 6</t>
  </si>
  <si>
    <t>EDCM Import 7</t>
  </si>
  <si>
    <t>EDCM Import 8</t>
  </si>
  <si>
    <t>EDCM Import 9</t>
  </si>
  <si>
    <t>EDCM Import 10</t>
  </si>
  <si>
    <t>Annex 5 LLFs</t>
  </si>
  <si>
    <t>EDCM Export 1</t>
  </si>
  <si>
    <t>EDCM Export 2</t>
  </si>
  <si>
    <t>EDCM Export 3</t>
  </si>
  <si>
    <t>EDCM Export 4</t>
  </si>
  <si>
    <t>EDCM Export 5</t>
  </si>
  <si>
    <t>EDCM Export 6</t>
  </si>
  <si>
    <t>EDCM Export 7</t>
  </si>
  <si>
    <t>EDCM Export 8</t>
  </si>
  <si>
    <t>EDCM Export 9</t>
  </si>
  <si>
    <t>EDCM Export 10</t>
  </si>
  <si>
    <t>Name</t>
  </si>
  <si>
    <t>Note: The list of MPANs / MSIDs provided may be incomplete; the DNO reserves the right to apply the listed charges to any other MPANs / MSIDs associated with the site.</t>
  </si>
  <si>
    <t>Nodal prices</t>
  </si>
  <si>
    <t>Reactive power charge
p/kVArh</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</si>
  <si>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</si>
  <si>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</si>
  <si>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</si>
  <si>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</si>
  <si>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</si>
  <si>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</si>
  <si>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Unit charges in the red time band apply – between [xx:xx] and [xx:xx], Monday to Friday including bank holidays.</t>
  </si>
  <si>
    <t>Unit charges in the amber time band apply – between [xx:xx] and [xx:xx], Monday to Friday including bank holidays.</t>
  </si>
  <si>
    <t>Unit charges in the green time band apply – between [xx:xx] and [xx:xx], Monday to Friday including bank holidays, and [xx:xx] and [xx:xx] Saturday and Sunday.</t>
  </si>
  <si>
    <t>Generic demand and generation LLFs</t>
  </si>
  <si>
    <t>Metered voltage</t>
  </si>
  <si>
    <t>EHV site specific LLFs</t>
  </si>
  <si>
    <t>EDCM import 1</t>
  </si>
  <si>
    <t>EDCM export 1</t>
  </si>
  <si>
    <t>EDCM import 2</t>
  </si>
  <si>
    <t>EDCM import 3</t>
  </si>
  <si>
    <t>EDCM import 4</t>
  </si>
  <si>
    <t>EDCM import 5</t>
  </si>
  <si>
    <t>EDCM import 6</t>
  </si>
  <si>
    <t>EDCM import 7</t>
  </si>
  <si>
    <t>EDCM import 8</t>
  </si>
  <si>
    <t>EDCM import 9</t>
  </si>
  <si>
    <t>EDCM import 10</t>
  </si>
  <si>
    <t>EDCM export 2</t>
  </si>
  <si>
    <t>EDCM export 3</t>
  </si>
  <si>
    <t>EDCM export 4</t>
  </si>
  <si>
    <t>EDCM export 5</t>
  </si>
  <si>
    <t>EDCM export 6</t>
  </si>
  <si>
    <t>EDCM export 7</t>
  </si>
  <si>
    <t>EDCM export 8</t>
  </si>
  <si>
    <t>EDCM export 9</t>
  </si>
  <si>
    <t>EDCM export 10</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</si>
  <si>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</si>
  <si>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</si>
  <si>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</si>
  <si>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</si>
  <si>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</si>
  <si>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</si>
  <si>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</si>
  <si>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</si>
  <si>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</si>
  <si>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</si>
  <si>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</si>
  <si>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</si>
  <si>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</si>
  <si>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</si>
  <si>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 xml:space="preserve">Please use this spreadsheet with reference to the LC14 use of system charging statement. </t>
  </si>
  <si>
    <t>Saturday and Sunday
All year</t>
  </si>
  <si>
    <t>Note: The list of MPANs / MSIDs provided may be incomplete; the DNO reserves the right to apply the listed charges to any other MPANs / MSIDs associated with the site.
Note: This table is automatically populated based on the content of the tab entitled 'Annex 2 EHV Charges'. The timebands are as shown in Annex 2.</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</si>
  <si>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</si>
  <si>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</si>
  <si>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</si>
  <si>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</si>
  <si>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</si>
  <si>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</si>
  <si>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</si>
  <si>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</si>
  <si>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</si>
  <si>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</si>
  <si>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</si>
  <si>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</si>
  <si>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</si>
  <si>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</si>
  <si>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</si>
  <si>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</si>
  <si>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</si>
  <si>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</si>
  <si>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</si>
  <si>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</si>
  <si>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</si>
  <si>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</si>
  <si>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</si>
  <si>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</si>
  <si>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</si>
  <si>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</si>
  <si>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</si>
  <si>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</si>
  <si>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</si>
  <si>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</si>
  <si>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</si>
  <si>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</si>
  <si>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</si>
  <si>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</si>
  <si>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</si>
  <si>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</si>
  <si>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</si>
  <si>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</si>
  <si>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</si>
  <si>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</si>
  <si>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</si>
  <si>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</si>
  <si>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</si>
  <si>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</si>
  <si>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</si>
  <si>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Export
LLF
period 1</t>
  </si>
  <si>
    <t>Export
LLF
period 2</t>
  </si>
  <si>
    <t>Export
LLF
period 3</t>
  </si>
  <si>
    <t>Export
LLF
period 4</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</si>
  <si>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</si>
  <si>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</si>
  <si>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</si>
  <si>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</si>
  <si>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</si>
  <si>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</si>
  <si>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</si>
  <si>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</si>
  <si>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Copy EDCM table 5001 range starting B101 and paste into G11.  Extend or reduce print area as required.</t>
  </si>
  <si>
    <t>Copy from CDCM table 3701 "Tariffs!A42:I84" and paste values into A14</t>
  </si>
  <si>
    <t>Year</t>
  </si>
  <si>
    <t>Tariff name</t>
  </si>
  <si>
    <t>Copy from EDCM table 6005 "LDNORev!B549:G683" and paste values into D57</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</si>
  <si>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</si>
  <si>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</si>
  <si>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</si>
  <si>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</si>
  <si>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</si>
  <si>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</si>
  <si>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</si>
  <si>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'DNOs paste value cells A15:J47 from CDCM 3701 into cells A14:J46</t>
  </si>
  <si>
    <t>This table has intentionally been left blank. The line loss factors that are approved by the BSC Panel for the applicable year and consequently published on the Elexon website will take precedence and be used in Settlement. This annex will be re-published once these values are available.</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</si>
  <si>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</si>
  <si>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</si>
  <si>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</si>
  <si>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</si>
  <si>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</si>
  <si>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Domestic Aggregated</t>
  </si>
  <si>
    <t>Domestic Aggregated (related MPAN)</t>
  </si>
  <si>
    <t>Non-Domestic Aggregated</t>
  </si>
  <si>
    <t>Non-Domestic Aggregated (related MPAN)</t>
  </si>
  <si>
    <t>LV Site Specific</t>
  </si>
  <si>
    <t>LV Sub Site Specific</t>
  </si>
  <si>
    <t>HV Site Specific</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</si>
  <si>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</si>
  <si>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</si>
  <si>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</si>
  <si>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</si>
  <si>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</si>
  <si>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</si>
  <si>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</si>
  <si>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</si>
  <si>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</si>
  <si>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Site Specific preserved charges/additional LLFCs</t>
  </si>
  <si>
    <t>Time Bands for LV and HV Designated Properties</t>
  </si>
  <si>
    <t>Time Bands for Unmetered Properties</t>
  </si>
  <si>
    <t>Supercustomer preserved charges/additional LLFCs</t>
  </si>
  <si>
    <t>Red/black unit charge
p/kWh</t>
  </si>
  <si>
    <t>Green unit charge
p/kWh</t>
  </si>
  <si>
    <t>Amber/yellow unit charge
p/kWh</t>
  </si>
  <si>
    <t>Annex 1 contains the charges to LV and HV Designated Properties and Unmetered Supplies.</t>
  </si>
  <si>
    <t>LV and HV designated properties and Unmetered Supplies tariff calculator</t>
  </si>
  <si>
    <t>EHV designated property calculator</t>
  </si>
  <si>
    <t>Red unit charge
p/kWh</t>
  </si>
  <si>
    <t>Black unit charge
p/kWh</t>
  </si>
  <si>
    <t>Amber unit charge
p/kWh</t>
  </si>
  <si>
    <t>Yellow unit charge
p/kWh</t>
  </si>
  <si>
    <t>Fixed charge 
p/MPAN/day</t>
  </si>
  <si>
    <t>Capacity charge 
p/kVA/day</t>
  </si>
  <si>
    <t>Exceeded Capacity charge 
p/kVA/day</t>
  </si>
  <si>
    <t>n/a</t>
  </si>
  <si>
    <t>Annex 1 LV, HV and Unmetered Supplies charges</t>
  </si>
  <si>
    <t>Standard Settlement Configuration Id</t>
  </si>
  <si>
    <t>Standard Settlement Configuration Desc</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</si>
  <si>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</si>
  <si>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</si>
  <si>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</si>
  <si>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</si>
  <si>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</si>
  <si>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</si>
  <si>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</si>
  <si>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</si>
  <si>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</si>
  <si>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</si>
  <si>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</si>
  <si>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</si>
  <si>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</si>
  <si>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</si>
  <si>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</si>
  <si>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Key Meter pseudo 2-rate</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</si>
  <si>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</si>
  <si>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</si>
  <si>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</si>
  <si>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</si>
  <si>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</si>
  <si>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</si>
  <si>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</si>
  <si>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</si>
  <si>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</si>
  <si>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</si>
  <si>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</si>
  <si>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</si>
  <si>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</si>
  <si>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</si>
  <si>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</si>
  <si>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</si>
  <si>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</si>
  <si>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</si>
  <si>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</si>
  <si>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</si>
  <si>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</si>
  <si>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</si>
  <si>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</si>
  <si>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</si>
  <si>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</si>
  <si>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</si>
  <si>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</si>
  <si>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</si>
  <si>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</si>
  <si>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</si>
  <si>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</si>
  <si>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</si>
  <si>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</si>
  <si>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</si>
  <si>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</si>
  <si>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</si>
  <si>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</si>
  <si>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</si>
  <si>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</si>
  <si>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</si>
  <si>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</si>
  <si>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</si>
  <si>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</si>
  <si>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</si>
  <si>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</si>
  <si>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</si>
  <si>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</si>
  <si>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</si>
  <si>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</si>
  <si>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</si>
  <si>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</si>
  <si>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</si>
  <si>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</si>
  <si>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</si>
  <si>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</si>
  <si>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</si>
  <si>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</si>
  <si>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</si>
  <si>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</si>
  <si>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</si>
  <si>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</si>
  <si>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</si>
  <si>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</si>
  <si>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</si>
  <si>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</si>
  <si>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</si>
  <si>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</si>
  <si>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</si>
  <si>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</si>
  <si>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</si>
  <si>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</si>
  <si>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</si>
  <si>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</si>
  <si>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</si>
  <si>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</si>
  <si>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</si>
  <si>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</si>
  <si>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</si>
  <si>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</si>
  <si>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</si>
  <si>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</si>
  <si>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</si>
  <si>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</si>
  <si>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</si>
  <si>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</si>
  <si>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</si>
  <si>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</si>
  <si>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</si>
  <si>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</si>
  <si>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</si>
  <si>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</si>
  <si>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</si>
  <si>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</si>
  <si>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</si>
  <si>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</si>
  <si>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</si>
  <si>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</si>
  <si>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</si>
  <si>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</si>
  <si>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</si>
  <si>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</si>
  <si>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</si>
  <si>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</si>
  <si>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</si>
  <si>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</si>
  <si>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</si>
  <si>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</si>
  <si>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</si>
  <si>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</si>
  <si>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</si>
  <si>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</si>
  <si>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</si>
  <si>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</si>
  <si>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</si>
  <si>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</si>
  <si>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</si>
  <si>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</si>
  <si>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</si>
  <si>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</si>
  <si>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</si>
  <si>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</si>
  <si>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</si>
  <si>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</si>
  <si>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</si>
  <si>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</si>
  <si>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</si>
  <si>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</si>
  <si>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</si>
  <si>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</si>
  <si>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</si>
  <si>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</si>
  <si>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</si>
  <si>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</si>
  <si>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</si>
  <si>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</si>
  <si>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</si>
  <si>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</si>
  <si>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</si>
  <si>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</si>
  <si>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</si>
  <si>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</si>
  <si>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</si>
  <si>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</si>
  <si>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</si>
  <si>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</si>
  <si>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</si>
  <si>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</si>
  <si>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</si>
  <si>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</si>
  <si>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</si>
  <si>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</si>
  <si>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</si>
  <si>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</si>
  <si>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</si>
  <si>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</si>
  <si>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</si>
  <si>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</si>
  <si>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</si>
  <si>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</si>
  <si>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</si>
  <si>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</si>
  <si>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</si>
  <si>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</si>
  <si>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</si>
  <si>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</si>
  <si>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</si>
  <si>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</si>
  <si>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</si>
  <si>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</si>
  <si>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</si>
  <si>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</si>
  <si>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</si>
  <si>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</si>
  <si>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</si>
  <si>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</si>
  <si>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</si>
  <si>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</si>
  <si>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</si>
  <si>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</si>
  <si>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</si>
  <si>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</si>
  <si>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</si>
  <si>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</si>
  <si>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</si>
  <si>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</si>
  <si>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</si>
  <si>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</si>
  <si>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</si>
  <si>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</si>
  <si>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</si>
  <si>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</si>
  <si>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</si>
  <si>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</si>
  <si>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</si>
  <si>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</si>
  <si>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</si>
  <si>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</si>
  <si>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</si>
  <si>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</si>
  <si>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</si>
  <si>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</si>
  <si>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</si>
  <si>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</si>
  <si>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</si>
  <si>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</si>
  <si>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</si>
  <si>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</si>
  <si>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</si>
  <si>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</si>
  <si>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</si>
  <si>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Common Decode</t>
  </si>
  <si>
    <t>Change implemented</t>
  </si>
  <si>
    <t>Date</t>
  </si>
  <si>
    <t>Comments</t>
  </si>
  <si>
    <t>U</t>
  </si>
  <si>
    <t>G</t>
  </si>
  <si>
    <t>Notes updated</t>
  </si>
  <si>
    <t>Updated to reflect DCP 268 which delinks all tariffs from the TPR bands</t>
  </si>
  <si>
    <t>A</t>
  </si>
  <si>
    <t>A/R</t>
  </si>
  <si>
    <t>Code O changed to A/R</t>
  </si>
  <si>
    <t>Code 1 &amp; 2 changed to A</t>
  </si>
  <si>
    <t>Removed TPR</t>
  </si>
  <si>
    <t>Removed TPR lookup element as this no longer effects which rate to apply</t>
  </si>
  <si>
    <t>2</t>
  </si>
  <si>
    <t>4</t>
  </si>
  <si>
    <t>0, 1 or 8</t>
  </si>
  <si>
    <t>Open LLFCs / LDNO unique billing identifier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</si>
  <si>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</si>
  <si>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</si>
  <si>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</si>
  <si>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</si>
  <si>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</si>
  <si>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</si>
  <si>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</si>
  <si>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</si>
  <si>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</si>
  <si>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</si>
  <si>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</si>
  <si>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</si>
  <si>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</si>
  <si>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</si>
  <si>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</si>
  <si>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</si>
  <si>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</si>
  <si>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</si>
  <si>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</si>
  <si>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</si>
  <si>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</si>
  <si>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</si>
  <si>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</si>
  <si>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</si>
  <si>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</si>
  <si>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</si>
  <si>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</si>
  <si>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</si>
  <si>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</si>
  <si>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</si>
  <si>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</si>
  <si>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</si>
  <si>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</si>
  <si>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</si>
  <si>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</si>
  <si>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</si>
  <si>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</si>
  <si>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</si>
  <si>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</si>
  <si>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</si>
  <si>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</si>
  <si>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</si>
  <si>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</si>
  <si>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</si>
  <si>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</si>
  <si>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</si>
  <si>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Unique billing identifier</t>
  </si>
  <si>
    <t>Supplier of Last Resort 
Fixed charge adder*
p/MPAN/day</t>
  </si>
  <si>
    <t>Eligible Bad Debt
Fixed charge adder***
p/MPAN/day</t>
  </si>
  <si>
    <t>Annex 7  Fixed adders for Supplier of Last Resort and Eligible Bad Debt pass-through costs</t>
  </si>
  <si>
    <t>Annex 7 contains the fixed adders to recover Supplier of Last Resort and Eligible Bad Debt pass-through costs.
The Excess Supplier of Last Resort fixed adder relates to an increase to previously published charges only.</t>
  </si>
  <si>
    <t>Domestic Aggregated (Related MPAN)</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</si>
  <si>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</si>
  <si>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</si>
  <si>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</si>
  <si>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</si>
  <si>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</si>
  <si>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</si>
  <si>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</si>
  <si>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</si>
  <si>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</si>
  <si>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</si>
  <si>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</si>
  <si>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</si>
  <si>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</si>
  <si>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</si>
  <si>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</si>
  <si>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</si>
  <si>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</si>
  <si>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</si>
  <si>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</si>
  <si>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</si>
  <si>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</si>
  <si>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</si>
  <si>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</si>
  <si>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</si>
  <si>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</si>
  <si>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</si>
  <si>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</si>
  <si>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</si>
  <si>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</si>
  <si>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</si>
  <si>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</si>
  <si>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</si>
  <si>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</si>
  <si>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</si>
  <si>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</si>
  <si>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</si>
  <si>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</si>
  <si>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</si>
  <si>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</si>
  <si>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</si>
  <si>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</si>
  <si>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</si>
  <si>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</si>
  <si>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</si>
  <si>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</si>
  <si>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</si>
  <si>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</si>
  <si>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</si>
  <si>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</si>
  <si>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</si>
  <si>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</si>
  <si>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</si>
  <si>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</si>
  <si>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</si>
  <si>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</si>
  <si>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</si>
  <si>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</si>
  <si>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</si>
  <si>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</si>
  <si>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</si>
  <si>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</si>
  <si>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</si>
  <si>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</si>
  <si>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</si>
  <si>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</si>
  <si>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</si>
  <si>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</si>
  <si>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</si>
  <si>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</si>
  <si>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</si>
  <si>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</si>
  <si>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</si>
  <si>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</si>
  <si>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</si>
  <si>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</si>
  <si>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</si>
  <si>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</si>
  <si>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</si>
  <si>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</si>
  <si>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</si>
  <si>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</si>
  <si>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</si>
  <si>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</si>
  <si>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</si>
  <si>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</si>
  <si>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</si>
  <si>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</si>
  <si>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</si>
  <si>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</si>
  <si>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</si>
  <si>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</si>
  <si>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</si>
  <si>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</si>
  <si>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</si>
  <si>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</si>
  <si>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</si>
  <si>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</si>
  <si>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</si>
  <si>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</si>
  <si>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</si>
  <si>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</si>
  <si>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</si>
  <si>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</si>
  <si>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</si>
  <si>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</si>
  <si>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</si>
  <si>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</si>
  <si>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</si>
  <si>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</si>
  <si>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</si>
  <si>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</si>
  <si>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Residual Charging Bandings</t>
  </si>
  <si>
    <t>Band</t>
  </si>
  <si>
    <t>Contains the four Residual charging band allocation for Customers</t>
  </si>
  <si>
    <t>Single band</t>
  </si>
  <si>
    <t>-</t>
  </si>
  <si>
    <t>Voltage of Connection</t>
  </si>
  <si>
    <t>0, 3, 4, 5-8</t>
  </si>
  <si>
    <t>0, 1, 2</t>
  </si>
  <si>
    <t>Units</t>
  </si>
  <si>
    <t>kWh</t>
  </si>
  <si>
    <t>kVA</t>
  </si>
  <si>
    <t>∞</t>
  </si>
  <si>
    <t>Lower Threshold*</t>
  </si>
  <si>
    <t>Upper Threshold*</t>
  </si>
  <si>
    <t>* All boundaries are inclusive of the upper threshold and exclusive of the lower threshold i.e. Lower &lt; x ≤ Upper.</t>
  </si>
  <si>
    <t>Residual Charge per MPAN (£)</t>
  </si>
  <si>
    <t>Designated Properties connected at LV, billing with no MIC</t>
  </si>
  <si>
    <t>Designated EHV Properties</t>
  </si>
  <si>
    <t>Designated Properties connected at HV</t>
  </si>
  <si>
    <t>Designated Properties connected at LV, billing with MIC</t>
  </si>
  <si>
    <t>Residual Charging Band</t>
  </si>
  <si>
    <t>Non-Domestic Aggregated or CT No Residual</t>
  </si>
  <si>
    <t>Non-Domestic Aggregated or CT Band 1</t>
  </si>
  <si>
    <t>Non-Domestic Aggregated or CT Band 2</t>
  </si>
  <si>
    <t>Non-Domestic Aggregated or CT Band 3</t>
  </si>
  <si>
    <t>Non-Domestic Aggregated or CT Band 4</t>
  </si>
  <si>
    <t>LDNO LV: Domestic Aggregated or CT with Residual</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</si>
  <si>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</si>
  <si>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</si>
  <si>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</si>
  <si>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</si>
  <si>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</si>
  <si>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</si>
  <si>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</si>
  <si>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</si>
  <si>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</si>
  <si>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</si>
  <si>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</si>
  <si>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</si>
  <si>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</si>
  <si>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</si>
  <si>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</si>
  <si>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</si>
  <si>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</si>
  <si>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</si>
  <si>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</si>
  <si>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</si>
  <si>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</si>
  <si>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</si>
  <si>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</si>
  <si>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</si>
  <si>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</si>
  <si>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</si>
  <si>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</si>
  <si>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</si>
  <si>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</si>
  <si>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</si>
  <si>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</si>
  <si>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</si>
  <si>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</si>
  <si>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</si>
  <si>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</si>
  <si>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</si>
  <si>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</si>
  <si>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</si>
  <si>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</si>
  <si>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</si>
  <si>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</si>
  <si>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LDNO LV: Domestic Aggregated (related MPAN)</t>
  </si>
  <si>
    <t>LDNO HVplus: Domestic Aggregated (related MPAN)</t>
  </si>
  <si>
    <t>LDNO EHV: Domestic Aggregated (related MPAN)</t>
  </si>
  <si>
    <t>LDNO 132kV/EHV: Domestic Aggregated (related MPAN)</t>
  </si>
  <si>
    <t>LDNO 132kV: Domestic Aggregated (related MPAN)</t>
  </si>
  <si>
    <t>LDNO 0000: Domestic Aggregated (related MPAN)</t>
  </si>
  <si>
    <t>Domestic Aggregated or CT with Residual</t>
  </si>
  <si>
    <t>DUoS Tariff name</t>
  </si>
  <si>
    <t>TNUoS Site Charging Band</t>
  </si>
  <si>
    <t>Domestic</t>
  </si>
  <si>
    <t>n/a (Non-Final Demand Site)</t>
  </si>
  <si>
    <t>LV_NoMIC_1</t>
  </si>
  <si>
    <t>LV_NoMIC_2</t>
  </si>
  <si>
    <t>LV_NoMIC_3</t>
  </si>
  <si>
    <t>LV_NoMIC_4</t>
  </si>
  <si>
    <t>LV1</t>
  </si>
  <si>
    <t>LV2</t>
  </si>
  <si>
    <t>LV3</t>
  </si>
  <si>
    <t>LV4</t>
  </si>
  <si>
    <t>HV1</t>
  </si>
  <si>
    <t>HV2</t>
  </si>
  <si>
    <t>HV3</t>
  </si>
  <si>
    <t>HV4</t>
  </si>
  <si>
    <t>n/a (p/kWh charge)</t>
  </si>
  <si>
    <t>EHV1</t>
  </si>
  <si>
    <t>EHV2</t>
  </si>
  <si>
    <t>EHV3</t>
  </si>
  <si>
    <t>EHV4</t>
  </si>
  <si>
    <t>Designated EHV Site Specific No Residual</t>
  </si>
  <si>
    <t>Designated EHV Site Specific Band 1</t>
  </si>
  <si>
    <t>Designated EHV Site Specific Band 2</t>
  </si>
  <si>
    <t>Designated EHV Site Specific Band 3</t>
  </si>
  <si>
    <t>Designated EHV Site Specific Band 4</t>
  </si>
  <si>
    <t>Annex 2 Designated EHV charges</t>
  </si>
  <si>
    <t>SSC unit rate lookup</t>
  </si>
  <si>
    <t>Contains a mapping of Standard Settlement Configurations to common decodings</t>
  </si>
  <si>
    <t>TNUoS Mapping</t>
  </si>
  <si>
    <t>Contains a mapping of DUoS Tariffs to TNUoS Site Charging Bands</t>
  </si>
  <si>
    <t>*Supplier of Last Resort pass-through costs allocated to all domestic tariffs with a fixed charge (including LDNO)</t>
  </si>
  <si>
    <t>**Eligible Bad Debt pass-through costs allocated to all metered demand tariffs (including LDNO)</t>
  </si>
  <si>
    <t>1 April 2025</t>
  </si>
  <si>
    <t>2025/26</t>
  </si>
  <si>
    <t>16:00 - 19:00</t>
  </si>
  <si>
    <t>07:30 to 16:00
19:00 to 21:00</t>
  </si>
  <si>
    <t>00:00 to 07:30
21:00 to 24:00</t>
  </si>
  <si>
    <t>00:00 to 24:00</t>
  </si>
  <si>
    <t>Monday to Friday 
(Including Bank Holidays)
Nov to Feb Inclusive</t>
  </si>
  <si>
    <t>Monday to Friday 
(Including Bank Holidays)
Mar to Oct Inclusive</t>
  </si>
  <si>
    <t>16:00 to 19:00</t>
  </si>
  <si>
    <t>07:30 to 21:00</t>
  </si>
  <si>
    <t/>
  </si>
  <si>
    <t>Monday to Friday 
Mar to Oct</t>
  </si>
  <si>
    <t>00:30 – 07:30</t>
  </si>
  <si>
    <t>07:30 – 00:30</t>
  </si>
  <si>
    <t>Monday to Friday 
Nov to Feb</t>
  </si>
  <si>
    <t>16:00 – 19:00</t>
  </si>
  <si>
    <t>07:30 – 16:00
19:00 – 20:00</t>
  </si>
  <si>
    <t>20:00 – 00:30</t>
  </si>
  <si>
    <t>132kV connected</t>
  </si>
  <si>
    <t>132/EHV connected</t>
  </si>
  <si>
    <t>132/HV connected</t>
  </si>
  <si>
    <t>EHV connected</t>
  </si>
  <si>
    <t>High Voltage Substation</t>
  </si>
  <si>
    <t>High Voltage Network</t>
  </si>
  <si>
    <t>Low Voltage Substation</t>
  </si>
  <si>
    <t>Low Voltage Network</t>
  </si>
  <si>
    <t>Location name/ID</t>
  </si>
  <si>
    <t>Parent location</t>
  </si>
  <si>
    <t>Local charge 1
£/kVA/year</t>
  </si>
  <si>
    <t>Remote charge 1
£/kVA/year</t>
  </si>
  <si>
    <t>Aidien Limited - GSP_E</t>
  </si>
  <si>
    <t>E01,E02,E03</t>
  </si>
  <si>
    <t>E04,E05,E06</t>
  </si>
  <si>
    <t>E07,E08,E09</t>
  </si>
  <si>
    <t>E10,E11,E12</t>
  </si>
  <si>
    <t>E13,E14,E15</t>
  </si>
  <si>
    <t>E16,E17,E18</t>
  </si>
  <si>
    <t>E19,E20,E21</t>
  </si>
  <si>
    <t>E22,E23,E24</t>
  </si>
  <si>
    <t>E25,E26,E27</t>
  </si>
  <si>
    <t>E28,E29,E30</t>
  </si>
  <si>
    <t>E31,E32,E33</t>
  </si>
  <si>
    <t>E34,E35,E36</t>
  </si>
  <si>
    <t>E37,E38,E39</t>
  </si>
  <si>
    <t>E40,E41</t>
  </si>
  <si>
    <t>E42,E43</t>
  </si>
  <si>
    <t>E44,E45</t>
  </si>
  <si>
    <t>E46,E47</t>
  </si>
  <si>
    <t>E48,E49</t>
  </si>
  <si>
    <t>E50,E51</t>
  </si>
  <si>
    <t>E52,E53</t>
  </si>
  <si>
    <t>E54,E55</t>
  </si>
  <si>
    <t>E56,E57</t>
  </si>
  <si>
    <t>E58,E59</t>
  </si>
  <si>
    <t>E60,E61,E62</t>
  </si>
  <si>
    <t>E63,E64,E65</t>
  </si>
  <si>
    <t>E66,E67</t>
  </si>
  <si>
    <t>E68,E69,E70</t>
  </si>
  <si>
    <t>E71,E72,E73</t>
  </si>
  <si>
    <t>E74,E75</t>
  </si>
  <si>
    <t>E76,E77</t>
  </si>
  <si>
    <t>E78,E79</t>
  </si>
  <si>
    <t>E80,E81</t>
  </si>
  <si>
    <t>E01</t>
  </si>
  <si>
    <t>E04</t>
  </si>
  <si>
    <t>E07</t>
  </si>
  <si>
    <t>E10</t>
  </si>
  <si>
    <t>E13</t>
  </si>
  <si>
    <t>E16</t>
  </si>
  <si>
    <t>E19</t>
  </si>
  <si>
    <t>E22</t>
  </si>
  <si>
    <t>E25</t>
  </si>
  <si>
    <t>E28</t>
  </si>
  <si>
    <t>E31</t>
  </si>
  <si>
    <t>E34</t>
  </si>
  <si>
    <t>E37</t>
  </si>
  <si>
    <t>E60</t>
  </si>
  <si>
    <t>E63</t>
  </si>
  <si>
    <t>E68</t>
  </si>
  <si>
    <t>E02</t>
  </si>
  <si>
    <t>E05</t>
  </si>
  <si>
    <t>E08</t>
  </si>
  <si>
    <t>E11</t>
  </si>
  <si>
    <t>E14</t>
  </si>
  <si>
    <t>E17</t>
  </si>
  <si>
    <t>E20</t>
  </si>
  <si>
    <t>E23</t>
  </si>
  <si>
    <t>E26</t>
  </si>
  <si>
    <t>E29</t>
  </si>
  <si>
    <t>E32</t>
  </si>
  <si>
    <t>E35</t>
  </si>
  <si>
    <t>E38</t>
  </si>
  <si>
    <t>E40</t>
  </si>
  <si>
    <t>E42</t>
  </si>
  <si>
    <t>E44</t>
  </si>
  <si>
    <t>E46</t>
  </si>
  <si>
    <t>E48</t>
  </si>
  <si>
    <t>E50</t>
  </si>
  <si>
    <t>E52</t>
  </si>
  <si>
    <t>E54</t>
  </si>
  <si>
    <t>E56</t>
  </si>
  <si>
    <t>E58</t>
  </si>
  <si>
    <t>E61</t>
  </si>
  <si>
    <t>E64</t>
  </si>
  <si>
    <t>E66</t>
  </si>
  <si>
    <t>E69</t>
  </si>
  <si>
    <t>E74</t>
  </si>
  <si>
    <t>E78</t>
  </si>
  <si>
    <t>E03</t>
  </si>
  <si>
    <t>E06</t>
  </si>
  <si>
    <t>E09</t>
  </si>
  <si>
    <t>E12</t>
  </si>
  <si>
    <t>E15</t>
  </si>
  <si>
    <t>E18</t>
  </si>
  <si>
    <t>E21</t>
  </si>
  <si>
    <t>E24</t>
  </si>
  <si>
    <t>E27</t>
  </si>
  <si>
    <t>E30</t>
  </si>
  <si>
    <t>E33</t>
  </si>
  <si>
    <t>E36</t>
  </si>
  <si>
    <t>E39</t>
  </si>
  <si>
    <t>E41</t>
  </si>
  <si>
    <t>E43</t>
  </si>
  <si>
    <t>E45</t>
  </si>
  <si>
    <t>E47</t>
  </si>
  <si>
    <t>E49</t>
  </si>
  <si>
    <t>E51</t>
  </si>
  <si>
    <t>E53</t>
  </si>
  <si>
    <t>E55</t>
  </si>
  <si>
    <t>E57</t>
  </si>
  <si>
    <t>E59</t>
  </si>
  <si>
    <t>E62</t>
  </si>
  <si>
    <t>E65</t>
  </si>
  <si>
    <t>E67</t>
  </si>
  <si>
    <t>E70</t>
  </si>
  <si>
    <t>E75</t>
  </si>
  <si>
    <t>E79</t>
  </si>
  <si>
    <t>E01,E02,E03,E04,E05,E06,E07,E08,E09,E10,E11,E12,E13,E14,E15,E16,E17,E18,E19,E20,E21,E22,E23,E24,E25,E26,E27,E28,E29,E30,E31,E32,E33,E34,E35,E36,E37,E38,E39,E60,E61,E62,E63,E64,E65,E68,E69,E70,E71,E72,E73</t>
  </si>
  <si>
    <t>E40,E41,E42,E43,E44,E45,E46,E47,E48,E49,E66,E67,E74,E75,E76,E77</t>
  </si>
  <si>
    <t>E50,E51,E52,E53,E54,E55,E56,E57,E58,E59,E78,E79,E80,E81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</si>
</sst>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_ ;[Red]\-0.000\ "/>
    <numFmt numFmtId="173" formatCode="0.00;[Red]\-0.00;?;"/>
    <numFmt numFmtId="174" formatCode="#,##0;\-#,##0;;"/>
    <numFmt numFmtId="175" formatCode="000"/>
    <numFmt numFmtId="176" formatCode="#,##0;[Red]\-#,##0;;"/>
    <numFmt numFmtId="177" formatCode="0.000;[Red]\-0.000;?;"/>
    <numFmt numFmtId="178" formatCode="0.000_ ;\-0.000\ "/>
    <numFmt numFmtId="179" formatCode="0000"/>
    <numFmt numFmtId="180" formatCode="0.00;\(0.00\);"/>
    <numFmt numFmtId="181" formatCode="&quot;£&quot;#,##0.00"/>
    <numFmt numFmtId="182" formatCode="0.000;\-0.000;;@\,"/>
    <numFmt numFmtId="183" formatCode="0.00;\-0.00;;@\,"/>
    <numFmt numFmtId="184" formatCode="0;\-0;;@\,"/>
  </numFmts>
  <fonts count="35" x14ac:knownFonts="1">
    <font>
      <sz val="10"/>
      <name val="Arial"/>
    </font>
    <font>
      <sz val="11"/>
      <color theme="1"/>
      <name val="Calibri"/>
      <family val="2"/>
      <scheme val="minor"/>
    </font>
    <font>
      <sz val="10"/>
      <color theme="1"/>
      <name val="Arial"/>
      <family val="2"/>
    </font>
    <font>
      <sz val="10"/>
      <color theme="1"/>
      <name val="Arial"/>
      <family val="2"/>
    </font>
    <font>
      <sz val="10"/>
      <color indexed="8"/>
      <name val="Arial"/>
      <family val="2"/>
    </font>
    <font>
      <sz val="8"/>
      <name val="Arial"/>
      <family val="2"/>
    </font>
    <font>
      <sz val="10"/>
      <name val="Arial"/>
      <family val="2"/>
    </font>
    <font>
      <b/>
      <sz val="10"/>
      <name val="Arial"/>
      <family val="2"/>
    </font>
    <font>
      <sz val="14"/>
      <name val="Arial"/>
      <family val="2"/>
    </font>
    <font>
      <b/>
      <sz val="8"/>
      <name val="Arial"/>
      <family val="2"/>
    </font>
    <font>
      <sz val="8"/>
      <name val="Arial"/>
      <family val="2"/>
    </font>
    <font>
      <b/>
      <sz val="11"/>
      <color theme="3"/>
      <name val="Arial"/>
      <family val="2"/>
    </font>
    <font>
      <sz val="9"/>
      <color rgb="FF3F3F76"/>
      <name val="Arial"/>
      <family val="2"/>
    </font>
    <font>
      <u/>
      <sz val="10"/>
      <color theme="10"/>
      <name val="Arial"/>
      <family val="2"/>
    </font>
    <font>
      <u/>
      <sz val="10"/>
      <color theme="10"/>
      <name val="Arial"/>
      <family val="2"/>
    </font>
    <font>
      <sz val="11"/>
      <name val="Arial"/>
      <family val="2"/>
    </font>
    <font>
      <b/>
      <sz val="9"/>
      <color rgb="FF3F3F76"/>
      <name val="Arial"/>
      <family val="2"/>
    </font>
    <font>
      <b/>
      <sz val="14"/>
      <color theme="3"/>
      <name val="Arial"/>
      <family val="2"/>
    </font>
    <font>
      <sz val="10"/>
      <color indexed="8"/>
      <name val="Calibri"/>
      <family val="2"/>
    </font>
    <font>
      <b/>
      <sz val="13"/>
      <color theme="3"/>
      <name val="Arial"/>
      <family val="2"/>
    </font>
    <font>
      <sz val="11"/>
      <color theme="0"/>
      <name val="Arial"/>
      <family val="2"/>
    </font>
    <font>
      <b/>
      <sz val="11"/>
      <name val="Arial"/>
      <family val="2"/>
    </font>
    <font>
      <b/>
      <sz val="11"/>
      <color theme="0"/>
      <name val="Arial"/>
      <family val="2"/>
    </font>
    <font>
      <b/>
      <sz val="10"/>
      <color indexed="8"/>
      <name val="Arial"/>
      <family val="2"/>
    </font>
    <font>
      <sz val="10"/>
      <color theme="0"/>
      <name val="Arial"/>
      <family val="2"/>
    </font>
    <font>
      <b/>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8"/>
      <color theme="0"/>
      <name val="Arial"/>
      <family val="2"/>
    </font>
    <font>
      <b/>
      <sz val="18"/>
      <name val="Arial"/>
      <family val="2"/>
    </font>
    <font>
      <b/>
      <sz val="11"/>
      <color indexed="8"/>
      <name val="Arial"/>
      <family val="2"/>
    </font>
    <font>
      <sz val="10"/>
      <color rgb="FF000000"/>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theme="4" tint="0.79998168889431442"/>
        <bgColor indexed="64"/>
      </patternFill>
    </fill>
    <fill>
      <patternFill patternType="solid">
        <fgColor rgb="FFCCFFFF"/>
        <bgColor indexed="64"/>
      </patternFill>
    </fill>
    <fill>
      <patternFill patternType="solid">
        <fgColor rgb="FFD9D9D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20">
    <xf numFmtId="0" fontId="0" fillId="0" borderId="0"/>
    <xf numFmtId="0" fontId="11" fillId="0" borderId="0" applyNumberFormat="0" applyFill="0" applyBorder="0" applyAlignment="0" applyProtection="0"/>
    <xf numFmtId="0" fontId="12" fillId="5" borderId="7" applyNumberFormat="0" applyAlignment="0" applyProtection="0"/>
    <xf numFmtId="0" fontId="13" fillId="0" borderId="0" applyNumberFormat="0" applyFill="0" applyBorder="0" applyAlignment="0" applyProtection="0">
      <alignment vertical="top"/>
      <protection locked="0"/>
    </xf>
    <xf numFmtId="0" fontId="19" fillId="0" borderId="9" applyNumberFormat="0" applyFill="0" applyAlignment="0" applyProtection="0"/>
    <xf numFmtId="0" fontId="11" fillId="0" borderId="10" applyNumberFormat="0" applyFill="0" applyAlignment="0" applyProtection="0"/>
    <xf numFmtId="0" fontId="6" fillId="0" borderId="0"/>
    <xf numFmtId="43" fontId="6" fillId="0" borderId="0" applyFont="0" applyFill="0" applyBorder="0" applyAlignment="0" applyProtection="0"/>
    <xf numFmtId="0" fontId="24" fillId="24" borderId="0" applyNumberFormat="0" applyBorder="0" applyAlignment="0" applyProtection="0"/>
    <xf numFmtId="0" fontId="3" fillId="6"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3" fillId="27" borderId="0" applyNumberFormat="0" applyBorder="0" applyAlignment="0" applyProtection="0"/>
    <xf numFmtId="0" fontId="24" fillId="28" borderId="0" applyNumberFormat="0" applyBorder="0" applyAlignment="0" applyProtection="0"/>
    <xf numFmtId="0" fontId="28" fillId="0" borderId="0"/>
    <xf numFmtId="0" fontId="30" fillId="35" borderId="0" applyNumberFormat="0" applyBorder="0" applyAlignment="0" applyProtection="0"/>
    <xf numFmtId="0" fontId="4" fillId="0" borderId="0"/>
    <xf numFmtId="0" fontId="2" fillId="6" borderId="0" applyNumberFormat="0" applyBorder="0" applyAlignment="0" applyProtection="0"/>
    <xf numFmtId="0" fontId="2" fillId="27" borderId="0" applyNumberFormat="0" applyBorder="0" applyAlignment="0" applyProtection="0"/>
    <xf numFmtId="0" fontId="1" fillId="0" borderId="0" applyNumberFormat="0" applyFill="0" applyBorder="0" applyAlignment="0" applyProtection="0">
      <alignment horizontal="left"/>
    </xf>
  </cellStyleXfs>
  <cellXfs count="295">
    <xf numFmtId="0" fontId="0" fillId="0" borderId="0" xfId="0"/>
    <xf numFmtId="0" fontId="6" fillId="0" borderId="1" xfId="0" applyFont="1" applyBorder="1" applyAlignment="1">
      <alignment vertical="center" wrapText="1"/>
    </xf>
    <xf numFmtId="0" fontId="0" fillId="2" borderId="0" xfId="0" applyFill="1" applyAlignment="1">
      <alignment vertical="center"/>
    </xf>
    <xf numFmtId="0" fontId="0" fillId="2" borderId="0" xfId="0" applyFill="1" applyAlignment="1">
      <alignment horizontal="center" vertical="center"/>
    </xf>
    <xf numFmtId="0" fontId="0" fillId="2" borderId="0" xfId="0" applyFill="1"/>
    <xf numFmtId="164" fontId="0" fillId="2" borderId="0" xfId="0" applyNumberFormat="1" applyFill="1" applyAlignment="1">
      <alignment horizontal="center" vertical="center"/>
    </xf>
    <xf numFmtId="165" fontId="0" fillId="2" borderId="0" xfId="0" applyNumberFormat="1" applyFill="1" applyAlignment="1">
      <alignment horizontal="center" vertical="center"/>
    </xf>
    <xf numFmtId="2" fontId="0" fillId="2" borderId="0" xfId="0" applyNumberFormat="1" applyFill="1" applyAlignment="1">
      <alignment horizontal="center" vertical="center"/>
    </xf>
    <xf numFmtId="166" fontId="0" fillId="2" borderId="0" xfId="0" applyNumberFormat="1" applyFill="1" applyAlignment="1">
      <alignment horizontal="center" vertical="center"/>
    </xf>
    <xf numFmtId="0" fontId="8" fillId="2" borderId="0" xfId="0" applyFont="1" applyFill="1" applyAlignment="1">
      <alignment vertical="center"/>
    </xf>
    <xf numFmtId="0" fontId="0" fillId="0" borderId="1" xfId="0" applyBorder="1" applyAlignment="1">
      <alignment vertical="center"/>
    </xf>
    <xf numFmtId="0" fontId="6" fillId="0" borderId="0" xfId="0" applyFont="1" applyAlignment="1">
      <alignment wrapText="1"/>
    </xf>
    <xf numFmtId="0" fontId="7" fillId="0" borderId="0" xfId="0" applyFont="1" applyAlignment="1">
      <alignment vertical="top" wrapText="1"/>
    </xf>
    <xf numFmtId="0" fontId="14" fillId="2" borderId="0" xfId="3" applyFont="1" applyFill="1" applyAlignment="1" applyProtection="1">
      <alignment vertical="center"/>
    </xf>
    <xf numFmtId="0" fontId="7" fillId="7" borderId="1" xfId="0" applyFont="1" applyFill="1" applyBorder="1" applyAlignment="1">
      <alignment horizontal="center" vertical="center" wrapText="1"/>
    </xf>
    <xf numFmtId="0" fontId="6" fillId="0" borderId="1" xfId="0" quotePrefix="1" applyFont="1" applyBorder="1" applyAlignment="1">
      <alignment horizontal="left" vertical="top" wrapText="1"/>
    </xf>
    <xf numFmtId="0" fontId="7" fillId="7" borderId="1" xfId="0" applyFont="1" applyFill="1" applyBorder="1" applyAlignment="1" applyProtection="1">
      <alignment vertical="center" wrapText="1"/>
      <protection locked="0"/>
    </xf>
    <xf numFmtId="0" fontId="15" fillId="4" borderId="1" xfId="0" applyFont="1" applyFill="1" applyBorder="1" applyAlignment="1" applyProtection="1">
      <alignment horizontal="center" vertical="center" wrapText="1"/>
      <protection locked="0"/>
    </xf>
    <xf numFmtId="167" fontId="0" fillId="9" borderId="1" xfId="0" applyNumberFormat="1" applyFill="1" applyBorder="1" applyAlignment="1" applyProtection="1">
      <alignment horizontal="center" vertical="center"/>
      <protection locked="0"/>
    </xf>
    <xf numFmtId="168" fontId="0" fillId="10" borderId="1" xfId="0" applyNumberFormat="1" applyFill="1" applyBorder="1" applyAlignment="1" applyProtection="1">
      <alignment horizontal="center" vertical="center"/>
      <protection locked="0"/>
    </xf>
    <xf numFmtId="0" fontId="7" fillId="7"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1" xfId="0" quotePrefix="1" applyFont="1" applyBorder="1" applyAlignment="1">
      <alignment horizontal="center" vertical="center" wrapText="1"/>
    </xf>
    <xf numFmtId="0" fontId="6" fillId="0" borderId="6" xfId="0" applyFont="1" applyBorder="1" applyAlignment="1">
      <alignment horizontal="center" vertical="center" wrapText="1"/>
    </xf>
    <xf numFmtId="0" fontId="6" fillId="2" borderId="0" xfId="0" applyFont="1" applyFill="1" applyAlignment="1">
      <alignment vertical="center"/>
    </xf>
    <xf numFmtId="0" fontId="0" fillId="0" borderId="0" xfId="0" applyProtection="1">
      <protection locked="0"/>
    </xf>
    <xf numFmtId="169" fontId="6" fillId="3" borderId="1" xfId="0" applyNumberFormat="1" applyFont="1" applyFill="1" applyBorder="1" applyAlignment="1" applyProtection="1">
      <alignment horizontal="center" vertical="center"/>
      <protection locked="0"/>
    </xf>
    <xf numFmtId="49" fontId="15" fillId="8" borderId="1" xfId="0" applyNumberFormat="1" applyFont="1" applyFill="1" applyBorder="1" applyAlignment="1" applyProtection="1">
      <alignment horizontal="center" vertical="center" wrapText="1"/>
      <protection locked="0"/>
    </xf>
    <xf numFmtId="0" fontId="7" fillId="7" borderId="1" xfId="0" quotePrefix="1" applyFont="1" applyFill="1" applyBorder="1" applyAlignment="1">
      <alignment horizontal="center" vertical="center" wrapText="1"/>
    </xf>
    <xf numFmtId="49" fontId="16" fillId="5" borderId="7" xfId="2" applyNumberFormat="1" applyFont="1" applyAlignment="1" applyProtection="1">
      <alignment horizontal="center" vertical="center" wrapText="1"/>
      <protection locked="0"/>
    </xf>
    <xf numFmtId="170" fontId="18" fillId="12" borderId="1" xfId="0" applyNumberFormat="1" applyFont="1" applyFill="1" applyBorder="1" applyAlignment="1" applyProtection="1">
      <alignment horizontal="center" vertical="center"/>
      <protection locked="0"/>
    </xf>
    <xf numFmtId="171" fontId="18" fillId="12" borderId="1" xfId="0" applyNumberFormat="1" applyFont="1" applyFill="1" applyBorder="1" applyAlignment="1" applyProtection="1">
      <alignment horizontal="center" vertical="center"/>
      <protection locked="0"/>
    </xf>
    <xf numFmtId="170" fontId="18" fillId="14" borderId="1" xfId="0" applyNumberFormat="1" applyFont="1" applyFill="1" applyBorder="1" applyAlignment="1" applyProtection="1">
      <alignment horizontal="center" vertical="center"/>
      <protection locked="0"/>
    </xf>
    <xf numFmtId="171" fontId="18" fillId="14" borderId="1" xfId="0" applyNumberFormat="1" applyFont="1" applyFill="1" applyBorder="1" applyAlignment="1" applyProtection="1">
      <alignment horizontal="center" vertical="center"/>
      <protection locked="0"/>
    </xf>
    <xf numFmtId="0" fontId="7" fillId="13" borderId="1" xfId="0" quotePrefix="1" applyFont="1" applyFill="1" applyBorder="1" applyAlignment="1">
      <alignment horizontal="center" vertical="center" wrapText="1"/>
    </xf>
    <xf numFmtId="171" fontId="18" fillId="15" borderId="1" xfId="0" applyNumberFormat="1" applyFont="1" applyFill="1" applyBorder="1" applyAlignment="1" applyProtection="1">
      <alignment horizontal="center" vertical="center"/>
      <protection locked="0"/>
    </xf>
    <xf numFmtId="0" fontId="7" fillId="16" borderId="1" xfId="0" quotePrefix="1" applyFont="1" applyFill="1" applyBorder="1" applyAlignment="1">
      <alignment horizontal="center" vertical="center" wrapText="1"/>
    </xf>
    <xf numFmtId="49" fontId="6" fillId="9" borderId="1" xfId="0" applyNumberFormat="1" applyFont="1" applyFill="1" applyBorder="1" applyAlignment="1" applyProtection="1">
      <alignment horizontal="left" vertical="top" wrapText="1"/>
      <protection locked="0"/>
    </xf>
    <xf numFmtId="49" fontId="0" fillId="9" borderId="1" xfId="0" applyNumberFormat="1" applyFill="1" applyBorder="1" applyAlignment="1" applyProtection="1">
      <alignment horizontal="left" vertical="top" wrapText="1"/>
      <protection locked="0"/>
    </xf>
    <xf numFmtId="170" fontId="18" fillId="9" borderId="1" xfId="0" applyNumberFormat="1" applyFont="1" applyFill="1" applyBorder="1" applyAlignment="1" applyProtection="1">
      <alignment horizontal="center" vertical="center"/>
      <protection locked="0"/>
    </xf>
    <xf numFmtId="171" fontId="18" fillId="9" borderId="1" xfId="0" applyNumberFormat="1" applyFont="1" applyFill="1" applyBorder="1" applyAlignment="1" applyProtection="1">
      <alignment horizontal="center" vertical="center"/>
      <protection locked="0"/>
    </xf>
    <xf numFmtId="49" fontId="0" fillId="14" borderId="1" xfId="0" applyNumberFormat="1" applyFill="1" applyBorder="1" applyAlignment="1" applyProtection="1">
      <alignment horizontal="left" vertical="top" wrapText="1"/>
      <protection locked="0"/>
    </xf>
    <xf numFmtId="49" fontId="21" fillId="8" borderId="1" xfId="0" applyNumberFormat="1" applyFont="1" applyFill="1" applyBorder="1" applyAlignment="1" applyProtection="1">
      <alignment horizontal="center" vertical="center" wrapText="1"/>
      <protection locked="0"/>
    </xf>
    <xf numFmtId="172" fontId="21" fillId="9" borderId="1" xfId="0" applyNumberFormat="1" applyFont="1" applyFill="1" applyBorder="1" applyAlignment="1" applyProtection="1">
      <alignment horizontal="center" vertical="center"/>
      <protection locked="0"/>
    </xf>
    <xf numFmtId="0" fontId="21" fillId="8" borderId="1" xfId="0" applyFont="1" applyFill="1" applyBorder="1" applyAlignment="1" applyProtection="1">
      <alignment horizontal="center" vertical="center" wrapText="1"/>
      <protection locked="0"/>
    </xf>
    <xf numFmtId="3" fontId="21" fillId="8" borderId="1" xfId="0" applyNumberFormat="1" applyFont="1" applyFill="1" applyBorder="1" applyAlignment="1" applyProtection="1">
      <alignment horizontal="center" vertical="center" wrapText="1"/>
      <protection locked="0"/>
    </xf>
    <xf numFmtId="49" fontId="6" fillId="9" borderId="1" xfId="0" quotePrefix="1" applyNumberFormat="1" applyFont="1" applyFill="1" applyBorder="1" applyAlignment="1" applyProtection="1">
      <alignment horizontal="left" vertical="center" wrapText="1"/>
      <protection locked="0"/>
    </xf>
    <xf numFmtId="49" fontId="6" fillId="9" borderId="1" xfId="0" applyNumberFormat="1" applyFont="1" applyFill="1" applyBorder="1" applyAlignment="1" applyProtection="1">
      <alignment horizontal="left" vertical="center" wrapText="1"/>
      <protection locked="0"/>
    </xf>
    <xf numFmtId="49" fontId="0" fillId="9" borderId="1" xfId="0" applyNumberFormat="1" applyFill="1" applyBorder="1" applyAlignment="1" applyProtection="1">
      <alignment horizontal="left" vertical="center" wrapText="1"/>
      <protection locked="0"/>
    </xf>
    <xf numFmtId="0" fontId="0" fillId="17" borderId="0" xfId="0" applyFill="1"/>
    <xf numFmtId="0" fontId="13" fillId="2" borderId="0" xfId="3" applyFill="1" applyAlignment="1" applyProtection="1">
      <alignment vertical="center"/>
    </xf>
    <xf numFmtId="0" fontId="6" fillId="2" borderId="8" xfId="6" quotePrefix="1" applyFill="1" applyBorder="1" applyAlignment="1">
      <alignment vertical="center" wrapText="1"/>
    </xf>
    <xf numFmtId="0" fontId="6" fillId="2" borderId="0" xfId="6" applyFill="1" applyAlignment="1">
      <alignment vertical="center"/>
    </xf>
    <xf numFmtId="0" fontId="8" fillId="2" borderId="0" xfId="6" applyFont="1" applyFill="1" applyAlignment="1">
      <alignment vertical="center"/>
    </xf>
    <xf numFmtId="0" fontId="7" fillId="7" borderId="1" xfId="6" quotePrefix="1" applyFont="1" applyFill="1" applyBorder="1" applyAlignment="1">
      <alignment horizontal="center" vertical="center" wrapText="1"/>
    </xf>
    <xf numFmtId="0" fontId="7" fillId="7" borderId="1" xfId="6" applyFont="1" applyFill="1" applyBorder="1" applyAlignment="1">
      <alignment horizontal="center" vertical="center" wrapText="1"/>
    </xf>
    <xf numFmtId="49" fontId="23" fillId="7" borderId="1" xfId="6" applyNumberFormat="1" applyFont="1" applyFill="1" applyBorder="1" applyAlignment="1">
      <alignment horizontal="center" vertical="center" wrapText="1"/>
    </xf>
    <xf numFmtId="49" fontId="7" fillId="7" borderId="1" xfId="6" applyNumberFormat="1" applyFont="1" applyFill="1" applyBorder="1" applyAlignment="1">
      <alignment horizontal="center" vertical="center" wrapText="1"/>
    </xf>
    <xf numFmtId="0" fontId="6" fillId="9" borderId="1" xfId="6" applyFill="1" applyBorder="1" applyAlignment="1" applyProtection="1">
      <alignment horizontal="left" vertical="center" wrapText="1"/>
      <protection locked="0"/>
    </xf>
    <xf numFmtId="0" fontId="6" fillId="2" borderId="0" xfId="6" applyFill="1" applyAlignment="1">
      <alignment horizontal="center" vertical="center"/>
    </xf>
    <xf numFmtId="166" fontId="6" fillId="2" borderId="0" xfId="6" applyNumberFormat="1" applyFill="1" applyAlignment="1">
      <alignment horizontal="center" vertical="center"/>
    </xf>
    <xf numFmtId="0" fontId="6" fillId="2" borderId="0" xfId="6" applyFill="1"/>
    <xf numFmtId="0" fontId="6" fillId="0" borderId="0" xfId="0" applyFont="1" applyProtection="1">
      <protection locked="0"/>
    </xf>
    <xf numFmtId="49" fontId="11" fillId="6" borderId="0" xfId="1" quotePrefix="1" applyNumberFormat="1" applyFill="1" applyAlignment="1" applyProtection="1">
      <alignment horizontal="left" vertical="center" wrapText="1"/>
      <protection locked="0"/>
    </xf>
    <xf numFmtId="49" fontId="11" fillId="6" borderId="0" xfId="1" applyNumberFormat="1" applyFill="1" applyAlignment="1" applyProtection="1">
      <alignment vertical="center" wrapText="1"/>
      <protection locked="0"/>
    </xf>
    <xf numFmtId="49" fontId="19" fillId="0" borderId="0" xfId="4" applyNumberFormat="1" applyBorder="1" applyAlignment="1" applyProtection="1">
      <alignment vertical="center"/>
      <protection locked="0"/>
    </xf>
    <xf numFmtId="49" fontId="11" fillId="6" borderId="0" xfId="1" applyNumberFormat="1" applyFill="1" applyBorder="1" applyAlignment="1" applyProtection="1">
      <alignment vertical="center" wrapText="1"/>
      <protection locked="0"/>
    </xf>
    <xf numFmtId="49" fontId="11" fillId="0" borderId="0" xfId="5" applyNumberFormat="1" applyBorder="1" applyAlignment="1" applyProtection="1">
      <alignment vertical="center"/>
      <protection locked="0"/>
    </xf>
    <xf numFmtId="49" fontId="11" fillId="0" borderId="0" xfId="5" quotePrefix="1" applyNumberFormat="1" applyBorder="1" applyAlignment="1" applyProtection="1">
      <alignment horizontal="left" vertical="center"/>
      <protection locked="0"/>
    </xf>
    <xf numFmtId="49" fontId="23" fillId="7" borderId="1" xfId="0" applyNumberFormat="1" applyFont="1" applyFill="1" applyBorder="1" applyAlignment="1">
      <alignment horizontal="center" vertical="center" wrapText="1"/>
    </xf>
    <xf numFmtId="0" fontId="13" fillId="0" borderId="0" xfId="3" applyAlignment="1" applyProtection="1">
      <alignment horizontal="left" vertical="top"/>
    </xf>
    <xf numFmtId="0" fontId="7" fillId="7" borderId="6" xfId="0" applyFont="1" applyFill="1" applyBorder="1" applyAlignment="1" applyProtection="1">
      <alignment vertical="center" wrapText="1"/>
      <protection locked="0"/>
    </xf>
    <xf numFmtId="0" fontId="0" fillId="17" borderId="0" xfId="0" applyFill="1" applyAlignment="1">
      <alignment vertical="center"/>
    </xf>
    <xf numFmtId="0" fontId="25" fillId="20" borderId="1" xfId="0" applyFont="1" applyFill="1" applyBorder="1" applyAlignment="1" applyProtection="1">
      <alignment horizontal="center" vertical="center" wrapText="1"/>
      <protection locked="0"/>
    </xf>
    <xf numFmtId="0" fontId="7" fillId="0" borderId="6" xfId="0" applyFont="1" applyBorder="1" applyAlignment="1">
      <alignment vertical="center" wrapText="1"/>
    </xf>
    <xf numFmtId="0" fontId="7" fillId="0" borderId="1" xfId="0" applyFont="1" applyBorder="1" applyAlignment="1">
      <alignment vertical="center" wrapText="1"/>
    </xf>
    <xf numFmtId="0" fontId="25" fillId="18" borderId="1" xfId="0" applyFont="1" applyFill="1" applyBorder="1" applyAlignment="1" applyProtection="1">
      <alignment horizontal="center" vertical="center" wrapText="1"/>
      <protection locked="0"/>
    </xf>
    <xf numFmtId="0" fontId="25" fillId="21" borderId="1" xfId="0" applyFont="1" applyFill="1" applyBorder="1" applyAlignment="1" applyProtection="1">
      <alignment horizontal="center" vertical="center" wrapText="1"/>
      <protection locked="0"/>
    </xf>
    <xf numFmtId="0" fontId="7" fillId="22" borderId="1" xfId="0" applyFont="1" applyFill="1" applyBorder="1" applyAlignment="1" applyProtection="1">
      <alignment horizontal="center" vertical="center" wrapText="1"/>
      <protection locked="0"/>
    </xf>
    <xf numFmtId="0" fontId="6" fillId="0" borderId="1" xfId="0" applyFont="1" applyBorder="1" applyAlignment="1">
      <alignment horizontal="center" vertical="center" wrapText="1"/>
    </xf>
    <xf numFmtId="0" fontId="17" fillId="17" borderId="0" xfId="1" applyNumberFormat="1" applyFont="1" applyFill="1" applyBorder="1" applyAlignment="1">
      <alignment horizontal="center" vertical="center" wrapText="1"/>
    </xf>
    <xf numFmtId="0" fontId="8" fillId="17" borderId="0" xfId="6" applyFont="1" applyFill="1" applyAlignment="1">
      <alignment vertical="center"/>
    </xf>
    <xf numFmtId="0" fontId="17" fillId="17" borderId="0" xfId="1" applyNumberFormat="1" applyFont="1" applyFill="1" applyBorder="1" applyAlignment="1" applyProtection="1">
      <alignment horizontal="center" vertical="center" wrapText="1"/>
    </xf>
    <xf numFmtId="0" fontId="6" fillId="4" borderId="3" xfId="0" applyFont="1" applyFill="1" applyBorder="1" applyAlignment="1">
      <alignment vertical="center" wrapText="1"/>
    </xf>
    <xf numFmtId="0" fontId="17" fillId="17" borderId="12" xfId="1" applyNumberFormat="1" applyFont="1" applyFill="1" applyBorder="1" applyAlignment="1">
      <alignment horizontal="center" vertical="center" wrapText="1"/>
    </xf>
    <xf numFmtId="0" fontId="17" fillId="17" borderId="0" xfId="1" applyNumberFormat="1" applyFont="1" applyFill="1" applyBorder="1" applyAlignment="1">
      <alignment vertical="center" wrapText="1"/>
    </xf>
    <xf numFmtId="0" fontId="7" fillId="17" borderId="4" xfId="0" applyFont="1" applyFill="1" applyBorder="1" applyAlignment="1">
      <alignment horizontal="left" vertical="center" wrapText="1"/>
    </xf>
    <xf numFmtId="0" fontId="6" fillId="17" borderId="4" xfId="0" applyFont="1" applyFill="1" applyBorder="1" applyAlignment="1">
      <alignment horizontal="center" vertical="center" wrapText="1"/>
    </xf>
    <xf numFmtId="0" fontId="6" fillId="17" borderId="8" xfId="0" applyFont="1" applyFill="1" applyBorder="1" applyAlignment="1">
      <alignment horizontal="center" vertical="center" wrapText="1"/>
    </xf>
    <xf numFmtId="0" fontId="17" fillId="17" borderId="8"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wrapText="1"/>
      <protection locked="0"/>
    </xf>
    <xf numFmtId="0" fontId="13" fillId="0" borderId="0" xfId="3" applyAlignment="1" applyProtection="1"/>
    <xf numFmtId="0" fontId="13" fillId="2" borderId="0" xfId="3" applyFill="1" applyAlignment="1" applyProtection="1">
      <alignment vertical="center"/>
      <protection hidden="1"/>
    </xf>
    <xf numFmtId="175" fontId="6" fillId="9" borderId="1" xfId="6" applyNumberFormat="1" applyFill="1" applyBorder="1" applyAlignment="1">
      <alignment horizontal="center" vertical="center" wrapText="1"/>
    </xf>
    <xf numFmtId="0" fontId="6" fillId="9" borderId="1" xfId="6" applyFill="1" applyBorder="1" applyAlignment="1">
      <alignment horizontal="left" vertical="center" wrapText="1"/>
    </xf>
    <xf numFmtId="1" fontId="6" fillId="9" borderId="1" xfId="6" applyNumberFormat="1" applyFill="1" applyBorder="1" applyAlignment="1">
      <alignment horizontal="left" vertical="center" wrapText="1"/>
    </xf>
    <xf numFmtId="172" fontId="4" fillId="23" borderId="1" xfId="6" applyNumberFormat="1" applyFont="1" applyFill="1" applyBorder="1" applyAlignment="1">
      <alignment horizontal="center" vertical="center"/>
    </xf>
    <xf numFmtId="165" fontId="4" fillId="12" borderId="1" xfId="6" applyNumberFormat="1" applyFont="1" applyFill="1" applyBorder="1" applyAlignment="1">
      <alignment horizontal="center" vertical="center"/>
    </xf>
    <xf numFmtId="0" fontId="6" fillId="11" borderId="1" xfId="13" applyFont="1" applyFill="1" applyBorder="1" applyAlignment="1" applyProtection="1">
      <alignment vertical="center"/>
      <protection locked="0"/>
    </xf>
    <xf numFmtId="174" fontId="6" fillId="31" borderId="1" xfId="10" applyNumberFormat="1" applyFont="1" applyFill="1" applyBorder="1" applyAlignment="1" applyProtection="1">
      <alignment vertical="center"/>
      <protection locked="0"/>
    </xf>
    <xf numFmtId="173" fontId="3" fillId="30" borderId="1" xfId="9" applyNumberFormat="1" applyFill="1" applyBorder="1" applyAlignment="1" applyProtection="1">
      <alignment vertical="center"/>
    </xf>
    <xf numFmtId="174" fontId="6" fillId="30" borderId="1" xfId="9" applyNumberFormat="1" applyFont="1" applyFill="1" applyBorder="1" applyAlignment="1" applyProtection="1">
      <alignment vertical="center"/>
      <protection locked="0"/>
    </xf>
    <xf numFmtId="174" fontId="6" fillId="33" borderId="1" xfId="9" applyNumberFormat="1" applyFont="1" applyFill="1" applyBorder="1" applyAlignment="1" applyProtection="1">
      <alignment vertical="center"/>
      <protection locked="0"/>
    </xf>
    <xf numFmtId="174" fontId="6" fillId="34" borderId="1" xfId="10" applyNumberFormat="1" applyFont="1" applyFill="1" applyBorder="1" applyAlignment="1" applyProtection="1">
      <alignment vertical="center"/>
      <protection locked="0"/>
    </xf>
    <xf numFmtId="0" fontId="17" fillId="0" borderId="0" xfId="1"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7" fillId="7" borderId="6" xfId="0" applyFont="1" applyFill="1" applyBorder="1" applyAlignment="1">
      <alignment horizontal="left" vertical="center" wrapText="1"/>
    </xf>
    <xf numFmtId="0" fontId="6" fillId="11" borderId="1" xfId="8" quotePrefix="1" applyFont="1" applyFill="1" applyBorder="1" applyAlignment="1" applyProtection="1">
      <alignment horizontal="center" vertical="center" wrapText="1"/>
    </xf>
    <xf numFmtId="0" fontId="6" fillId="32" borderId="1" xfId="11" quotePrefix="1" applyFont="1" applyFill="1" applyBorder="1" applyAlignment="1" applyProtection="1">
      <alignment horizontal="center" vertical="center" wrapText="1"/>
    </xf>
    <xf numFmtId="173" fontId="3" fillId="33" borderId="1" xfId="12" applyNumberFormat="1" applyFill="1" applyBorder="1" applyAlignment="1" applyProtection="1">
      <alignment vertical="center"/>
    </xf>
    <xf numFmtId="0" fontId="7" fillId="7" borderId="1" xfId="0" applyFont="1" applyFill="1" applyBorder="1" applyAlignment="1">
      <alignment horizontal="left" vertical="center" wrapText="1"/>
    </xf>
    <xf numFmtId="0" fontId="6" fillId="11" borderId="1" xfId="13" applyFont="1" applyFill="1" applyBorder="1" applyAlignment="1" applyProtection="1">
      <alignment vertical="center" wrapText="1"/>
    </xf>
    <xf numFmtId="0" fontId="6" fillId="29" borderId="1" xfId="13" applyFont="1" applyFill="1" applyBorder="1" applyAlignment="1" applyProtection="1">
      <alignment vertical="center" wrapText="1"/>
    </xf>
    <xf numFmtId="0" fontId="2" fillId="11" borderId="1" xfId="13" applyFont="1" applyFill="1" applyBorder="1" applyAlignment="1" applyProtection="1">
      <alignment vertical="center" wrapText="1"/>
    </xf>
    <xf numFmtId="0" fontId="2" fillId="29" borderId="1" xfId="13" applyFont="1" applyFill="1" applyBorder="1" applyAlignment="1" applyProtection="1">
      <alignment vertical="center" wrapText="1"/>
    </xf>
    <xf numFmtId="0" fontId="6" fillId="7" borderId="1" xfId="0" applyFont="1" applyFill="1" applyBorder="1" applyAlignment="1">
      <alignment horizontal="center" vertical="center" wrapText="1"/>
    </xf>
    <xf numFmtId="174" fontId="3" fillId="30" borderId="1" xfId="9" applyNumberFormat="1" applyFill="1" applyBorder="1" applyAlignment="1" applyProtection="1">
      <alignment vertical="center"/>
      <protection locked="0"/>
    </xf>
    <xf numFmtId="176" fontId="3" fillId="30" borderId="1" xfId="9" applyNumberFormat="1" applyFill="1" applyBorder="1" applyAlignment="1" applyProtection="1">
      <alignment vertical="center"/>
    </xf>
    <xf numFmtId="176" fontId="3" fillId="33" borderId="1" xfId="9" applyNumberFormat="1" applyFill="1" applyBorder="1" applyAlignment="1" applyProtection="1">
      <alignment vertical="center"/>
    </xf>
    <xf numFmtId="176" fontId="6" fillId="31" borderId="1" xfId="10" applyNumberFormat="1" applyFont="1" applyFill="1" applyBorder="1" applyAlignment="1" applyProtection="1">
      <alignment vertical="center"/>
    </xf>
    <xf numFmtId="176" fontId="6" fillId="34" borderId="1" xfId="10" applyNumberFormat="1" applyFont="1" applyFill="1" applyBorder="1" applyAlignment="1" applyProtection="1">
      <alignment vertical="center"/>
    </xf>
    <xf numFmtId="177" fontId="3" fillId="30" borderId="5" xfId="9" applyNumberFormat="1" applyFill="1" applyBorder="1" applyAlignment="1" applyProtection="1">
      <alignment vertical="center"/>
    </xf>
    <xf numFmtId="177" fontId="3" fillId="30" borderId="1" xfId="9" applyNumberFormat="1" applyFill="1" applyBorder="1" applyAlignment="1" applyProtection="1">
      <alignment vertical="center"/>
    </xf>
    <xf numFmtId="2" fontId="7" fillId="7" borderId="1" xfId="6" applyNumberFormat="1" applyFont="1" applyFill="1" applyBorder="1" applyAlignment="1">
      <alignment horizontal="center" vertical="center" wrapText="1"/>
    </xf>
    <xf numFmtId="49" fontId="6" fillId="11" borderId="1" xfId="8" quotePrefix="1" applyNumberFormat="1" applyFont="1" applyFill="1" applyBorder="1" applyAlignment="1" applyProtection="1">
      <alignment horizontal="center" vertical="center" wrapText="1"/>
    </xf>
    <xf numFmtId="49" fontId="6" fillId="32" borderId="1" xfId="11" quotePrefix="1"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49" fontId="11" fillId="6" borderId="0" xfId="1" applyNumberFormat="1" applyFill="1" applyAlignment="1" applyProtection="1">
      <alignment horizontal="center" vertical="center" wrapText="1"/>
      <protection locked="0"/>
    </xf>
    <xf numFmtId="49" fontId="11" fillId="6" borderId="0" xfId="1" quotePrefix="1" applyNumberFormat="1" applyFill="1" applyAlignment="1" applyProtection="1">
      <alignment horizontal="center" vertical="center" wrapText="1"/>
      <protection locked="0"/>
    </xf>
    <xf numFmtId="49" fontId="23" fillId="7" borderId="1" xfId="6" quotePrefix="1" applyNumberFormat="1" applyFont="1" applyFill="1" applyBorder="1" applyAlignment="1">
      <alignment horizontal="center" vertical="center" wrapText="1"/>
    </xf>
    <xf numFmtId="0" fontId="14" fillId="0" borderId="0" xfId="3" applyFont="1" applyFill="1" applyBorder="1" applyAlignment="1" applyProtection="1">
      <alignment vertical="center"/>
    </xf>
    <xf numFmtId="49" fontId="19" fillId="0" borderId="0" xfId="4" quotePrefix="1" applyNumberFormat="1" applyBorder="1" applyAlignment="1" applyProtection="1">
      <alignment horizontal="left" vertical="center"/>
      <protection locked="0"/>
    </xf>
    <xf numFmtId="178" fontId="22" fillId="18" borderId="1" xfId="0" applyNumberFormat="1" applyFont="1" applyFill="1" applyBorder="1" applyAlignment="1" applyProtection="1">
      <alignment horizontal="center" vertical="center"/>
      <protection locked="0"/>
    </xf>
    <xf numFmtId="178" fontId="21" fillId="19" borderId="1" xfId="0" applyNumberFormat="1" applyFont="1" applyFill="1" applyBorder="1" applyAlignment="1" applyProtection="1">
      <alignment horizontal="center" vertical="center"/>
      <protection locked="0"/>
    </xf>
    <xf numFmtId="178" fontId="22" fillId="20" borderId="1" xfId="0" applyNumberFormat="1" applyFont="1" applyFill="1" applyBorder="1" applyAlignment="1" applyProtection="1">
      <alignment horizontal="center" vertical="center"/>
      <protection locked="0"/>
    </xf>
    <xf numFmtId="178" fontId="22" fillId="21" borderId="1" xfId="0" applyNumberFormat="1" applyFont="1" applyFill="1" applyBorder="1" applyAlignment="1" applyProtection="1">
      <alignment horizontal="center" vertical="center"/>
      <protection locked="0"/>
    </xf>
    <xf numFmtId="178" fontId="21" fillId="22" borderId="1" xfId="0" applyNumberFormat="1" applyFont="1" applyFill="1" applyBorder="1" applyAlignment="1" applyProtection="1">
      <alignment horizontal="center" vertical="center"/>
      <protection locked="0"/>
    </xf>
    <xf numFmtId="178" fontId="31" fillId="18" borderId="1" xfId="0" applyNumberFormat="1" applyFont="1" applyFill="1" applyBorder="1" applyAlignment="1" applyProtection="1">
      <alignment horizontal="center" vertical="center" wrapText="1"/>
      <protection locked="0"/>
    </xf>
    <xf numFmtId="178" fontId="9" fillId="19" borderId="1" xfId="0" applyNumberFormat="1" applyFont="1" applyFill="1" applyBorder="1" applyAlignment="1" applyProtection="1">
      <alignment horizontal="center" vertical="center" wrapText="1"/>
      <protection locked="0"/>
    </xf>
    <xf numFmtId="178" fontId="31" fillId="20" borderId="1" xfId="0" applyNumberFormat="1" applyFont="1" applyFill="1" applyBorder="1" applyAlignment="1" applyProtection="1">
      <alignment horizontal="center" vertical="center" wrapText="1"/>
      <protection locked="0"/>
    </xf>
    <xf numFmtId="164" fontId="9" fillId="3" borderId="1" xfId="0" applyNumberFormat="1" applyFont="1" applyFill="1" applyBorder="1" applyAlignment="1" applyProtection="1">
      <alignment horizontal="center" vertical="center"/>
      <protection locked="0"/>
    </xf>
    <xf numFmtId="172" fontId="9" fillId="3" borderId="1" xfId="0" applyNumberFormat="1" applyFont="1" applyFill="1" applyBorder="1" applyAlignment="1" applyProtection="1">
      <alignment horizontal="center" vertical="center"/>
      <protection locked="0"/>
    </xf>
    <xf numFmtId="172" fontId="9" fillId="9" borderId="1" xfId="0" applyNumberFormat="1" applyFont="1" applyFill="1" applyBorder="1" applyAlignment="1" applyProtection="1">
      <alignment horizontal="center" vertical="center"/>
      <protection locked="0"/>
    </xf>
    <xf numFmtId="178" fontId="31" fillId="21" borderId="1" xfId="0" applyNumberFormat="1" applyFont="1" applyFill="1" applyBorder="1" applyAlignment="1" applyProtection="1">
      <alignment horizontal="center" vertical="center" wrapText="1"/>
      <protection locked="0"/>
    </xf>
    <xf numFmtId="178" fontId="9" fillId="22"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pplyProtection="1">
      <alignment horizontal="center" vertical="center" wrapText="1"/>
      <protection locked="0"/>
    </xf>
    <xf numFmtId="164" fontId="9" fillId="10" borderId="1" xfId="0" applyNumberFormat="1" applyFont="1" applyFill="1" applyBorder="1" applyAlignment="1">
      <alignment horizontal="center" vertical="center" wrapText="1"/>
    </xf>
    <xf numFmtId="172" fontId="9" fillId="9" borderId="1" xfId="0" applyNumberFormat="1" applyFont="1" applyFill="1" applyBorder="1" applyAlignment="1" applyProtection="1">
      <alignment horizontal="center" vertical="center" wrapText="1"/>
      <protection locked="0"/>
    </xf>
    <xf numFmtId="0" fontId="6" fillId="0" borderId="0" xfId="6"/>
    <xf numFmtId="0" fontId="6" fillId="0" borderId="0" xfId="6" applyAlignment="1">
      <alignment horizontal="left"/>
    </xf>
    <xf numFmtId="0" fontId="32" fillId="0" borderId="0" xfId="6" applyFont="1"/>
    <xf numFmtId="0" fontId="13" fillId="0" borderId="0" xfId="3" applyFill="1" applyAlignment="1" applyProtection="1">
      <alignment horizontal="left" vertical="center"/>
    </xf>
    <xf numFmtId="0" fontId="6" fillId="0" borderId="0" xfId="6" applyAlignment="1">
      <alignment horizontal="center" vertical="center" wrapText="1"/>
    </xf>
    <xf numFmtId="0" fontId="6" fillId="0" borderId="0" xfId="6" applyAlignment="1">
      <alignment horizontal="center" vertical="top" wrapText="1"/>
    </xf>
    <xf numFmtId="0" fontId="6" fillId="36" borderId="0" xfId="6" applyFill="1" applyAlignment="1">
      <alignment horizontal="left"/>
    </xf>
    <xf numFmtId="14" fontId="6" fillId="0" borderId="0" xfId="6" applyNumberFormat="1"/>
    <xf numFmtId="0" fontId="6" fillId="0" borderId="0" xfId="6" quotePrefix="1" applyAlignment="1">
      <alignment horizontal="left"/>
    </xf>
    <xf numFmtId="0" fontId="6" fillId="36" borderId="0" xfId="6" applyFill="1" applyAlignment="1">
      <alignment horizontal="left" vertical="center"/>
    </xf>
    <xf numFmtId="179" fontId="6" fillId="36" borderId="0" xfId="6" applyNumberFormat="1" applyFill="1" applyAlignment="1">
      <alignment horizontal="left"/>
    </xf>
    <xf numFmtId="0" fontId="21" fillId="17" borderId="1" xfId="0" applyFont="1" applyFill="1" applyBorder="1" applyAlignment="1" applyProtection="1">
      <alignment horizontal="center" vertical="center" wrapText="1"/>
      <protection locked="0"/>
    </xf>
    <xf numFmtId="0" fontId="7" fillId="11" borderId="1" xfId="0" applyFont="1" applyFill="1" applyBorder="1" applyAlignment="1">
      <alignment vertical="center" wrapText="1"/>
    </xf>
    <xf numFmtId="0" fontId="33" fillId="0" borderId="1" xfId="16" applyFont="1" applyBorder="1" applyAlignment="1">
      <alignment horizontal="center" vertical="center" wrapText="1"/>
    </xf>
    <xf numFmtId="2" fontId="21" fillId="10" borderId="1" xfId="0" applyNumberFormat="1" applyFont="1" applyFill="1" applyBorder="1" applyAlignment="1" applyProtection="1">
      <alignment horizontal="center" vertical="center"/>
      <protection locked="0"/>
    </xf>
    <xf numFmtId="0" fontId="7" fillId="7" borderId="1" xfId="0" applyFont="1" applyFill="1" applyBorder="1" applyAlignment="1">
      <alignment vertical="center" wrapText="1"/>
    </xf>
    <xf numFmtId="2" fontId="21" fillId="10" borderId="1" xfId="0" applyNumberFormat="1" applyFont="1" applyFill="1" applyBorder="1" applyAlignment="1">
      <alignment horizontal="center" vertical="center"/>
    </xf>
    <xf numFmtId="0" fontId="21" fillId="0" borderId="1" xfId="0" applyFont="1" applyBorder="1" applyAlignment="1">
      <alignment horizontal="center" vertical="center" wrapText="1"/>
    </xf>
    <xf numFmtId="0" fontId="6" fillId="2" borderId="0" xfId="6" quotePrefix="1" applyFill="1" applyAlignment="1">
      <alignment horizontal="center" vertical="center" wrapText="1"/>
    </xf>
    <xf numFmtId="0" fontId="13" fillId="0" borderId="0" xfId="3" applyAlignment="1" applyProtection="1">
      <alignment horizontal="left" vertical="top" wrapText="1"/>
    </xf>
    <xf numFmtId="49" fontId="21" fillId="0" borderId="1" xfId="0" applyNumberFormat="1" applyFont="1" applyBorder="1" applyAlignment="1" applyProtection="1">
      <alignment horizontal="center" vertical="center" wrapText="1"/>
      <protection locked="0"/>
    </xf>
    <xf numFmtId="3" fontId="21" fillId="0" borderId="1" xfId="0" applyNumberFormat="1" applyFont="1" applyBorder="1" applyAlignment="1" applyProtection="1">
      <alignment horizontal="center" vertical="center" wrapText="1"/>
      <protection locked="0"/>
    </xf>
    <xf numFmtId="0" fontId="21" fillId="0" borderId="1" xfId="0" applyFont="1" applyBorder="1" applyAlignment="1" applyProtection="1">
      <alignment horizontal="center" vertical="center" wrapText="1"/>
      <protection locked="0"/>
    </xf>
    <xf numFmtId="0" fontId="7" fillId="7" borderId="1" xfId="0" applyFont="1" applyFill="1" applyBorder="1" applyAlignment="1" applyProtection="1">
      <alignment horizontal="center" vertical="center"/>
      <protection locked="0"/>
    </xf>
    <xf numFmtId="0" fontId="7" fillId="7" borderId="1" xfId="0" applyFont="1" applyFill="1" applyBorder="1" applyAlignment="1" applyProtection="1">
      <alignment vertical="center"/>
      <protection locked="0"/>
    </xf>
    <xf numFmtId="0" fontId="15" fillId="8" borderId="1" xfId="0" applyFont="1" applyFill="1" applyBorder="1" applyAlignment="1" applyProtection="1">
      <alignment horizontal="center" vertical="center"/>
      <protection locked="0"/>
    </xf>
    <xf numFmtId="49" fontId="21" fillId="0" borderId="1" xfId="0" quotePrefix="1" applyNumberFormat="1" applyFont="1" applyBorder="1" applyAlignment="1" applyProtection="1">
      <alignment horizontal="center" vertical="center" wrapText="1"/>
      <protection locked="0"/>
    </xf>
    <xf numFmtId="164" fontId="21" fillId="9" borderId="1" xfId="0" applyNumberFormat="1" applyFont="1" applyFill="1" applyBorder="1" applyAlignment="1" applyProtection="1">
      <alignment horizontal="center" vertical="center"/>
      <protection locked="0"/>
    </xf>
    <xf numFmtId="180" fontId="21" fillId="3" borderId="1" xfId="0" applyNumberFormat="1" applyFont="1" applyFill="1" applyBorder="1" applyAlignment="1" applyProtection="1">
      <alignment horizontal="center" vertical="center"/>
      <protection locked="0"/>
    </xf>
    <xf numFmtId="181" fontId="15" fillId="8" borderId="1" xfId="0" applyNumberFormat="1" applyFont="1" applyFill="1" applyBorder="1" applyAlignment="1" applyProtection="1">
      <alignment horizontal="center" vertical="center"/>
      <protection locked="0"/>
    </xf>
    <xf numFmtId="181" fontId="21" fillId="8" borderId="1" xfId="0" applyNumberFormat="1" applyFont="1" applyFill="1" applyBorder="1" applyAlignment="1" applyProtection="1">
      <alignment horizontal="center" vertical="center"/>
      <protection locked="0"/>
    </xf>
    <xf numFmtId="3" fontId="15" fillId="8" borderId="1" xfId="0" applyNumberFormat="1" applyFont="1" applyFill="1" applyBorder="1" applyAlignment="1" applyProtection="1">
      <alignment horizontal="center" vertical="center"/>
      <protection locked="0"/>
    </xf>
    <xf numFmtId="3" fontId="15" fillId="37" borderId="1" xfId="0" applyNumberFormat="1" applyFont="1" applyFill="1" applyBorder="1" applyAlignment="1" applyProtection="1">
      <alignment horizontal="center" vertical="center"/>
      <protection locked="0"/>
    </xf>
    <xf numFmtId="0" fontId="0" fillId="0" borderId="1" xfId="0" applyBorder="1"/>
    <xf numFmtId="0" fontId="34" fillId="0" borderId="1" xfId="0" applyFont="1" applyBorder="1" applyAlignment="1">
      <alignment vertical="center"/>
    </xf>
    <xf numFmtId="0" fontId="34" fillId="38" borderId="1" xfId="0" applyFont="1" applyFill="1" applyBorder="1" applyAlignment="1">
      <alignment vertical="center"/>
    </xf>
    <xf numFmtId="0" fontId="6" fillId="0" borderId="6" xfId="6" applyBorder="1" applyAlignment="1">
      <alignment horizontal="center" vertical="center" wrapText="1"/>
    </xf>
    <xf numFmtId="0" fontId="6" fillId="4" borderId="1" xfId="6" applyFill="1" applyBorder="1" applyAlignment="1">
      <alignment horizontal="center" vertical="center" wrapText="1"/>
    </xf>
    <xf numFmtId="0" fontId="7" fillId="0" borderId="6" xfId="0" applyFont="1" applyBorder="1" applyAlignment="1">
      <alignment vertical="top" wrapText="1"/>
    </xf>
    <xf numFmtId="182" fontId="22" fillId="18" borderId="1" xfId="0" applyNumberFormat="1" applyFont="1" applyFill="1" applyBorder="1" applyAlignment="1" applyProtection="1">
      <alignment horizontal="center" vertical="center"/>
      <protection locked="0"/>
    </xf>
    <xf numFmtId="182" fontId="21" fillId="19" borderId="1" xfId="0" applyNumberFormat="1" applyFont="1" applyFill="1" applyBorder="1" applyAlignment="1" applyProtection="1">
      <alignment horizontal="center" vertical="center"/>
      <protection locked="0"/>
    </xf>
    <xf numFmtId="182" fontId="22" fillId="20"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pplyProtection="1">
      <alignment horizontal="center" vertical="center"/>
      <protection locked="0"/>
    </xf>
    <xf numFmtId="183" fontId="21" fillId="3" borderId="1" xfId="0" applyNumberFormat="1" applyFont="1" applyFill="1" applyBorder="1" applyAlignment="1" applyProtection="1">
      <alignment horizontal="center" vertical="center"/>
      <protection locked="0"/>
    </xf>
    <xf numFmtId="182" fontId="21" fillId="3" borderId="1" xfId="0" applyNumberFormat="1" applyFont="1" applyFill="1" applyBorder="1" applyAlignment="1" applyProtection="1">
      <alignment horizontal="center" vertical="center"/>
      <protection locked="0"/>
    </xf>
    <xf numFmtId="183" fontId="21" fillId="10" borderId="1" xfId="0" applyNumberFormat="1" applyFont="1" applyFill="1" applyBorder="1" applyAlignment="1">
      <alignment horizontal="center" vertical="center"/>
    </xf>
    <xf numFmtId="182" fontId="21" fillId="9" borderId="1" xfId="0" applyNumberFormat="1" applyFont="1" applyFill="1" applyBorder="1" applyAlignment="1" applyProtection="1">
      <alignment horizontal="center" vertical="center"/>
      <protection locked="0"/>
    </xf>
    <xf numFmtId="182" fontId="22" fillId="21" borderId="1" xfId="0" applyNumberFormat="1" applyFont="1" applyFill="1" applyBorder="1" applyAlignment="1" applyProtection="1">
      <alignment horizontal="center" vertical="center"/>
      <protection locked="0"/>
    </xf>
    <xf numFmtId="182" fontId="21" fillId="22" borderId="1" xfId="0" applyNumberFormat="1" applyFont="1" applyFill="1" applyBorder="1" applyAlignment="1" applyProtection="1">
      <alignment horizontal="center" vertical="center"/>
      <protection locked="0"/>
    </xf>
    <xf numFmtId="49" fontId="6" fillId="9" borderId="1" xfId="0" quotePrefix="1" applyNumberFormat="1" applyFont="1" applyFill="1" applyBorder="1" applyAlignment="1" applyProtection="1">
      <alignment horizontal="center" vertical="center" wrapText="1"/>
      <protection locked="0"/>
    </xf>
    <xf numFmtId="1" fontId="6" fillId="9" borderId="1" xfId="6" applyNumberFormat="1" applyFill="1" applyBorder="1" applyAlignment="1" applyProtection="1">
      <alignment horizontal="center" vertical="center" wrapText="1"/>
      <protection locked="0"/>
    </xf>
    <xf numFmtId="49" fontId="6" fillId="9" borderId="1" xfId="0" applyNumberFormat="1" applyFont="1" applyFill="1" applyBorder="1" applyAlignment="1" applyProtection="1">
      <alignment horizontal="center" vertical="center" wrapText="1"/>
      <protection locked="0"/>
    </xf>
    <xf numFmtId="184" fontId="4" fillId="9" borderId="1" xfId="6" applyNumberFormat="1" applyFont="1" applyFill="1" applyBorder="1" applyAlignment="1">
      <alignment horizontal="center" vertical="center"/>
    </xf>
    <xf numFmtId="182" fontId="4" fillId="12" borderId="1" xfId="6" applyNumberFormat="1" applyFont="1" applyFill="1" applyBorder="1" applyAlignment="1">
      <alignment horizontal="center" vertical="center"/>
    </xf>
    <xf numFmtId="183" fontId="4" fillId="12" borderId="1" xfId="6" applyNumberFormat="1" applyFont="1" applyFill="1" applyBorder="1" applyAlignment="1">
      <alignment horizontal="center" vertical="center"/>
    </xf>
    <xf numFmtId="182" fontId="4" fillId="9" borderId="1" xfId="6" applyNumberFormat="1" applyFont="1" applyFill="1" applyBorder="1" applyAlignment="1">
      <alignment horizontal="center" vertical="center"/>
    </xf>
    <xf numFmtId="183" fontId="4" fillId="9" borderId="1" xfId="6" applyNumberFormat="1" applyFont="1" applyFill="1" applyBorder="1" applyAlignment="1">
      <alignment horizontal="center" vertical="center"/>
    </xf>
    <xf numFmtId="165" fontId="6" fillId="17" borderId="8" xfId="0" applyNumberFormat="1" applyFont="1" applyFill="1" applyBorder="1" applyAlignment="1">
      <alignment horizontal="center" vertical="center" wrapText="1"/>
    </xf>
    <xf numFmtId="172" fontId="6" fillId="17" borderId="8" xfId="0" applyNumberFormat="1" applyFont="1" applyFill="1" applyBorder="1" applyAlignment="1">
      <alignment horizontal="center" vertical="center" wrapText="1"/>
    </xf>
    <xf numFmtId="0" fontId="0" fillId="2" borderId="1" xfId="0" applyFill="1" applyBorder="1" applyAlignment="1">
      <alignment vertical="center" wrapText="1"/>
    </xf>
    <xf numFmtId="2" fontId="0" fillId="2" borderId="1" xfId="0" applyNumberFormat="1" applyFill="1" applyBorder="1" applyAlignment="1">
      <alignment horizontal="center" vertical="center" wrapText="1"/>
    </xf>
    <xf numFmtId="165" fontId="0" fillId="2" borderId="1" xfId="0" applyNumberFormat="1" applyFill="1" applyBorder="1" applyAlignment="1">
      <alignment horizontal="center" vertical="center" wrapText="1"/>
    </xf>
    <xf numFmtId="165" fontId="0" fillId="0" borderId="1" xfId="0" applyNumberFormat="1" applyBorder="1" applyAlignment="1">
      <alignment vertical="center"/>
    </xf>
    <xf numFmtId="0" fontId="0" fillId="0" borderId="1" xfId="0" applyBorder="1" applyAlignment="1">
      <alignment vertical="center" wrapText="1"/>
    </xf>
    <xf numFmtId="0" fontId="15" fillId="0" borderId="0" xfId="0" quotePrefix="1" applyFont="1" applyAlignment="1">
      <alignment horizontal="left" vertical="top" wrapText="1"/>
    </xf>
    <xf numFmtId="49" fontId="11" fillId="6" borderId="0" xfId="1" applyNumberFormat="1" applyFill="1" applyAlignment="1" applyProtection="1">
      <alignment horizontal="left" vertical="center" wrapText="1"/>
      <protection locked="0"/>
    </xf>
    <xf numFmtId="0" fontId="6" fillId="0" borderId="0" xfId="0" quotePrefix="1" applyFont="1" applyAlignment="1">
      <alignment horizontal="left" wrapText="1"/>
    </xf>
    <xf numFmtId="0" fontId="20" fillId="0" borderId="0" xfId="0" quotePrefix="1" applyFont="1" applyAlignment="1">
      <alignment horizontal="left" vertical="top" wrapText="1"/>
    </xf>
    <xf numFmtId="0" fontId="6" fillId="0" borderId="0" xfId="0" quotePrefix="1" applyFont="1" applyAlignment="1" applyProtection="1">
      <alignment horizontal="left" vertical="top" wrapText="1"/>
      <protection locked="0"/>
    </xf>
    <xf numFmtId="0" fontId="6" fillId="0" borderId="0" xfId="0" applyFont="1" applyAlignment="1" applyProtection="1">
      <alignment horizontal="left" vertical="top" wrapText="1"/>
      <protection locked="0"/>
    </xf>
    <xf numFmtId="49" fontId="11" fillId="6" borderId="0" xfId="1" applyNumberFormat="1" applyFill="1" applyAlignment="1" applyProtection="1">
      <alignment horizontal="center" vertical="center" wrapText="1"/>
      <protection locked="0"/>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7" fillId="0" borderId="1" xfId="0" applyFont="1" applyBorder="1" applyAlignment="1">
      <alignment horizontal="center" vertical="center" wrapText="1"/>
    </xf>
    <xf numFmtId="0" fontId="6" fillId="2" borderId="8" xfId="6" quotePrefix="1" applyFill="1" applyBorder="1" applyAlignment="1">
      <alignment horizontal="center" vertical="center" wrapText="1"/>
    </xf>
    <xf numFmtId="0" fontId="30" fillId="35" borderId="13" xfId="15" quotePrefix="1" applyBorder="1" applyAlignment="1">
      <alignment horizontal="left" vertical="top" wrapText="1"/>
    </xf>
    <xf numFmtId="0" fontId="30" fillId="35" borderId="8" xfId="15" quotePrefix="1" applyBorder="1" applyAlignment="1">
      <alignment horizontal="left" vertical="top" wrapText="1"/>
    </xf>
    <xf numFmtId="0" fontId="17" fillId="6" borderId="1" xfId="1" applyNumberFormat="1" applyFont="1" applyFill="1" applyBorder="1" applyAlignment="1">
      <alignment horizontal="center" vertical="center" wrapText="1"/>
    </xf>
    <xf numFmtId="172" fontId="21" fillId="19" borderId="3" xfId="0" applyNumberFormat="1" applyFont="1" applyFill="1" applyBorder="1" applyAlignment="1" applyProtection="1">
      <alignment horizontal="center" vertical="center"/>
      <protection locked="0"/>
    </xf>
    <xf numFmtId="172" fontId="21" fillId="19" borderId="5" xfId="0" applyNumberFormat="1" applyFont="1" applyFill="1" applyBorder="1" applyAlignment="1" applyProtection="1">
      <alignment horizontal="center" vertical="center"/>
      <protection locked="0"/>
    </xf>
    <xf numFmtId="0" fontId="6" fillId="0" borderId="1" xfId="0" applyFont="1" applyBorder="1" applyAlignment="1">
      <alignment horizontal="center" vertical="center" wrapText="1"/>
    </xf>
    <xf numFmtId="0" fontId="7" fillId="7" borderId="3"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5" xfId="0" applyFont="1" applyBorder="1" applyAlignment="1">
      <alignment horizontal="left" vertical="center" wrapText="1"/>
    </xf>
    <xf numFmtId="0" fontId="7" fillId="7" borderId="11" xfId="0" applyFont="1" applyFill="1" applyBorder="1" applyAlignment="1" applyProtection="1">
      <alignment horizontal="center" vertical="center" wrapText="1"/>
      <protection locked="0"/>
    </xf>
    <xf numFmtId="0" fontId="7" fillId="7" borderId="0" xfId="0" applyFont="1" applyFill="1" applyAlignment="1" applyProtection="1">
      <alignment horizontal="center" vertical="center" wrapText="1"/>
      <protection locked="0"/>
    </xf>
    <xf numFmtId="0" fontId="7" fillId="0" borderId="1" xfId="0" applyFont="1" applyBorder="1" applyAlignment="1">
      <alignment horizontal="left" vertical="center" wrapText="1"/>
    </xf>
    <xf numFmtId="0" fontId="25" fillId="18" borderId="1" xfId="0" applyFont="1" applyFill="1" applyBorder="1" applyAlignment="1" applyProtection="1">
      <alignment horizontal="center" vertical="center" wrapText="1"/>
      <protection locked="0"/>
    </xf>
    <xf numFmtId="0" fontId="6" fillId="2" borderId="8" xfId="0" quotePrefix="1" applyFont="1" applyFill="1" applyBorder="1" applyAlignment="1">
      <alignment horizontal="left" vertical="center" wrapText="1"/>
    </xf>
    <xf numFmtId="0" fontId="17" fillId="6" borderId="11" xfId="1" applyNumberFormat="1" applyFont="1" applyFill="1" applyBorder="1" applyAlignment="1">
      <alignment horizontal="center" vertical="center" wrapText="1"/>
    </xf>
    <xf numFmtId="0" fontId="17" fillId="6" borderId="0" xfId="1" applyNumberFormat="1" applyFont="1" applyFill="1" applyBorder="1" applyAlignment="1">
      <alignment horizontal="center" vertical="center" wrapText="1"/>
    </xf>
    <xf numFmtId="0" fontId="6" fillId="2" borderId="0" xfId="6" quotePrefix="1" applyFill="1" applyAlignment="1">
      <alignment horizontal="center" vertical="center" wrapText="1"/>
    </xf>
    <xf numFmtId="0" fontId="17" fillId="6" borderId="3" xfId="1" applyNumberFormat="1" applyFont="1" applyFill="1" applyBorder="1" applyAlignment="1">
      <alignment horizontal="center" vertical="center" wrapText="1"/>
    </xf>
    <xf numFmtId="0" fontId="17" fillId="6" borderId="4" xfId="1" applyNumberFormat="1" applyFont="1" applyFill="1" applyBorder="1" applyAlignment="1">
      <alignment horizontal="center" vertical="center" wrapText="1"/>
    </xf>
    <xf numFmtId="0" fontId="17" fillId="6" borderId="5" xfId="1" applyNumberFormat="1" applyFont="1" applyFill="1" applyBorder="1" applyAlignment="1">
      <alignment horizontal="center" vertical="center" wrapText="1"/>
    </xf>
    <xf numFmtId="0" fontId="6" fillId="2" borderId="8" xfId="6" quotePrefix="1" applyFill="1" applyBorder="1" applyAlignment="1">
      <alignment horizontal="left" vertical="center" wrapText="1"/>
    </xf>
    <xf numFmtId="0" fontId="5" fillId="0" borderId="1" xfId="0" applyFont="1" applyBorder="1" applyAlignment="1">
      <alignment wrapText="1"/>
    </xf>
    <xf numFmtId="0" fontId="0" fillId="0" borderId="1" xfId="0" applyBorder="1"/>
    <xf numFmtId="0" fontId="7" fillId="7" borderId="1" xfId="0" applyFont="1" applyFill="1" applyBorder="1" applyAlignment="1">
      <alignment horizontal="center" vertical="center" wrapText="1"/>
    </xf>
    <xf numFmtId="0" fontId="9" fillId="0" borderId="1" xfId="0" applyFont="1" applyBorder="1" applyAlignment="1">
      <alignment vertical="top" wrapText="1"/>
    </xf>
    <xf numFmtId="0" fontId="9" fillId="0" borderId="1" xfId="0" applyFont="1" applyBorder="1" applyAlignment="1">
      <alignment wrapText="1"/>
    </xf>
    <xf numFmtId="0" fontId="7" fillId="0" borderId="1" xfId="0" applyFont="1" applyBorder="1"/>
    <xf numFmtId="0" fontId="0" fillId="0" borderId="1" xfId="0" applyBorder="1" applyAlignment="1">
      <alignment vertical="top" wrapText="1"/>
    </xf>
    <xf numFmtId="0" fontId="6" fillId="0" borderId="3" xfId="6" applyBorder="1" applyAlignment="1">
      <alignment horizontal="center" vertical="center" wrapText="1"/>
    </xf>
    <xf numFmtId="0" fontId="6" fillId="0" borderId="4" xfId="6" applyBorder="1" applyAlignment="1">
      <alignment horizontal="center" vertical="center" wrapText="1"/>
    </xf>
    <xf numFmtId="0" fontId="6" fillId="0" borderId="5" xfId="6" applyBorder="1" applyAlignment="1">
      <alignment horizontal="center" vertical="center" wrapText="1"/>
    </xf>
    <xf numFmtId="0" fontId="30" fillId="35" borderId="13" xfId="15" quotePrefix="1" applyBorder="1" applyAlignment="1" applyProtection="1">
      <alignment horizontal="left" vertical="center" wrapText="1"/>
    </xf>
    <xf numFmtId="0" fontId="30" fillId="35" borderId="8" xfId="15" quotePrefix="1" applyBorder="1" applyAlignment="1" applyProtection="1">
      <alignment horizontal="left" vertical="center" wrapText="1"/>
    </xf>
    <xf numFmtId="0" fontId="30" fillId="35" borderId="13" xfId="15" quotePrefix="1" applyBorder="1" applyAlignment="1" applyProtection="1">
      <alignment horizontal="center" vertical="center" wrapText="1"/>
    </xf>
    <xf numFmtId="0" fontId="30" fillId="35" borderId="8" xfId="15" quotePrefix="1" applyBorder="1" applyAlignment="1" applyProtection="1">
      <alignment horizontal="center" vertical="center" wrapText="1"/>
    </xf>
    <xf numFmtId="0" fontId="30" fillId="35" borderId="14" xfId="15" quotePrefix="1" applyBorder="1" applyAlignment="1" applyProtection="1">
      <alignment horizontal="center" vertical="center" wrapText="1"/>
    </xf>
    <xf numFmtId="0" fontId="17" fillId="6" borderId="1" xfId="1" applyNumberFormat="1" applyFont="1" applyFill="1" applyBorder="1" applyAlignment="1" applyProtection="1">
      <alignment horizontal="center" vertical="center" wrapText="1"/>
    </xf>
    <xf numFmtId="0" fontId="7" fillId="0" borderId="3" xfId="0" applyFont="1" applyBorder="1" applyAlignment="1">
      <alignment horizontal="left" vertical="center" wrapText="1" indent="1"/>
    </xf>
    <xf numFmtId="0" fontId="7" fillId="0" borderId="5" xfId="0" applyFont="1" applyBorder="1" applyAlignment="1">
      <alignment horizontal="left" vertical="center" wrapText="1" indent="1"/>
    </xf>
    <xf numFmtId="0" fontId="7" fillId="0" borderId="1" xfId="0" applyFont="1" applyBorder="1" applyAlignment="1">
      <alignment horizontal="left" vertical="center" wrapText="1" indent="1"/>
    </xf>
    <xf numFmtId="0" fontId="6" fillId="0" borderId="8" xfId="0" applyFont="1" applyBorder="1" applyAlignment="1">
      <alignment horizontal="left" vertical="center" wrapText="1"/>
    </xf>
    <xf numFmtId="0" fontId="0" fillId="0" borderId="8" xfId="0" applyBorder="1" applyAlignment="1">
      <alignment horizontal="left" vertical="center" wrapText="1"/>
    </xf>
    <xf numFmtId="0" fontId="7" fillId="7" borderId="6" xfId="0" applyFont="1" applyFill="1" applyBorder="1" applyAlignment="1" applyProtection="1">
      <alignment horizontal="center" vertical="center" wrapText="1"/>
      <protection locked="0"/>
    </xf>
    <xf numFmtId="0" fontId="7" fillId="7" borderId="2" xfId="0" applyFont="1" applyFill="1" applyBorder="1" applyAlignment="1" applyProtection="1">
      <alignment horizontal="center" vertical="center" wrapText="1"/>
      <protection locked="0"/>
    </xf>
    <xf numFmtId="0" fontId="7" fillId="7" borderId="4" xfId="0" applyFont="1" applyFill="1" applyBorder="1" applyAlignment="1" applyProtection="1">
      <alignment horizontal="center" vertical="center" wrapText="1"/>
      <protection locked="0"/>
    </xf>
    <xf numFmtId="0" fontId="6" fillId="2" borderId="0" xfId="0" quotePrefix="1" applyFont="1" applyFill="1" applyAlignment="1">
      <alignment horizontal="center" vertical="center" wrapText="1"/>
    </xf>
    <xf numFmtId="0" fontId="0" fillId="2" borderId="0" xfId="0" quotePrefix="1" applyFill="1" applyAlignment="1">
      <alignment horizontal="center" vertical="center" wrapText="1"/>
    </xf>
    <xf numFmtId="0" fontId="17" fillId="6" borderId="13" xfId="1" applyNumberFormat="1" applyFont="1" applyFill="1" applyBorder="1" applyAlignment="1">
      <alignment horizontal="center" vertical="center" wrapText="1"/>
    </xf>
    <xf numFmtId="0" fontId="17" fillId="6" borderId="8" xfId="1" applyNumberFormat="1" applyFont="1" applyFill="1" applyBorder="1" applyAlignment="1">
      <alignment horizontal="center" vertical="center" wrapText="1"/>
    </xf>
    <xf numFmtId="0" fontId="30" fillId="17" borderId="0" xfId="15" quotePrefix="1" applyFill="1" applyBorder="1" applyAlignment="1">
      <alignment horizontal="left" vertical="top" wrapText="1"/>
    </xf>
    <xf numFmtId="0" fontId="7" fillId="7" borderId="6" xfId="0" applyFont="1" applyFill="1" applyBorder="1" applyAlignment="1" applyProtection="1">
      <alignment vertical="center" wrapText="1"/>
      <protection locked="0"/>
    </xf>
    <xf numFmtId="0" fontId="7" fillId="7" borderId="15" xfId="0" applyFont="1" applyFill="1" applyBorder="1" applyAlignment="1" applyProtection="1">
      <alignment vertical="center" wrapText="1"/>
      <protection locked="0"/>
    </xf>
    <xf numFmtId="0" fontId="7" fillId="7" borderId="2" xfId="0" applyFont="1" applyFill="1" applyBorder="1" applyAlignment="1" applyProtection="1">
      <alignment vertical="center" wrapText="1"/>
      <protection locked="0"/>
    </xf>
    <xf numFmtId="0" fontId="7" fillId="7" borderId="6" xfId="0" applyFont="1" applyFill="1" applyBorder="1" applyAlignment="1" applyProtection="1">
      <alignment vertical="center"/>
      <protection locked="0"/>
    </xf>
    <xf numFmtId="0" fontId="7" fillId="7" borderId="15" xfId="0" applyFont="1" applyFill="1" applyBorder="1" applyAlignment="1" applyProtection="1">
      <alignment vertical="center"/>
      <protection locked="0"/>
    </xf>
    <xf numFmtId="0" fontId="7" fillId="7" borderId="2" xfId="0" applyFont="1" applyFill="1" applyBorder="1" applyAlignment="1" applyProtection="1">
      <alignment vertical="center"/>
      <protection locked="0"/>
    </xf>
    <xf numFmtId="0" fontId="26" fillId="6" borderId="3" xfId="1" applyNumberFormat="1" applyFont="1" applyFill="1" applyBorder="1" applyAlignment="1" applyProtection="1">
      <alignment horizontal="center" vertical="center" wrapText="1"/>
    </xf>
    <xf numFmtId="0" fontId="26" fillId="6" borderId="4" xfId="1" applyNumberFormat="1" applyFont="1" applyFill="1" applyBorder="1" applyAlignment="1" applyProtection="1">
      <alignment horizontal="center" vertical="center" wrapText="1"/>
    </xf>
    <xf numFmtId="0" fontId="26" fillId="6" borderId="5" xfId="1" applyNumberFormat="1" applyFont="1" applyFill="1" applyBorder="1" applyAlignment="1" applyProtection="1">
      <alignment horizontal="center" vertical="center" wrapText="1"/>
    </xf>
    <xf numFmtId="0" fontId="7" fillId="7" borderId="3" xfId="0" applyFont="1" applyFill="1" applyBorder="1" applyAlignment="1">
      <alignment horizontal="left" vertical="center" wrapText="1"/>
    </xf>
    <xf numFmtId="0" fontId="7" fillId="7" borderId="4" xfId="0" applyFont="1" applyFill="1" applyBorder="1" applyAlignment="1">
      <alignment horizontal="left" vertical="center" wrapText="1"/>
    </xf>
    <xf numFmtId="0" fontId="7" fillId="7" borderId="5" xfId="0" applyFont="1" applyFill="1" applyBorder="1" applyAlignment="1">
      <alignment horizontal="left" vertical="center" wrapText="1"/>
    </xf>
    <xf numFmtId="0" fontId="26" fillId="6" borderId="3" xfId="1" applyNumberFormat="1" applyFont="1" applyFill="1" applyBorder="1" applyAlignment="1" applyProtection="1">
      <alignment horizontal="left" vertical="center" wrapText="1"/>
    </xf>
    <xf numFmtId="0" fontId="26" fillId="6" borderId="4" xfId="1" applyNumberFormat="1" applyFont="1" applyFill="1" applyBorder="1" applyAlignment="1" applyProtection="1">
      <alignment horizontal="left" vertical="center" wrapText="1"/>
    </xf>
    <xf numFmtId="0" fontId="26" fillId="6" borderId="5" xfId="1" applyNumberFormat="1" applyFont="1" applyFill="1" applyBorder="1" applyAlignment="1" applyProtection="1">
      <alignment horizontal="left" vertical="center" wrapText="1"/>
    </xf>
    <xf numFmtId="0" fontId="6" fillId="0" borderId="0" xfId="0" quotePrefix="1" applyFont="1" applyAlignment="1">
      <alignment horizontal="left" vertical="top" wrapText="1"/>
    </xf>
    <xf numFmtId="0" fontId="6" fillId="0" borderId="0" xfId="0" quotePrefix="1" applyFont="1" applyAlignment="1">
      <alignment horizontal="left"/>
    </xf>
  </cellXfs>
  <cellStyles count="20">
    <cellStyle name="40% - Accent1" xfId="9" builtinId="31"/>
    <cellStyle name="40% - Accent1 2" xfId="17" xr:uid="{00000000-0005-0000-0000-000001000000}"/>
    <cellStyle name="40% - Accent4" xfId="12" builtinId="43"/>
    <cellStyle name="40% - Accent4 2" xfId="18" xr:uid="{00000000-0005-0000-0000-000003000000}"/>
    <cellStyle name="60% - Accent2" xfId="10" builtinId="36"/>
    <cellStyle name="Accent1" xfId="8" builtinId="29"/>
    <cellStyle name="Accent4" xfId="11" builtinId="41"/>
    <cellStyle name="Accent6" xfId="13" builtinId="49"/>
    <cellStyle name="Comma 2" xfId="7" xr:uid="{00000000-0005-0000-0000-000008000000}"/>
    <cellStyle name="Heading 2" xfId="4" builtinId="17"/>
    <cellStyle name="Heading 3" xfId="5" builtinId="18"/>
    <cellStyle name="Heading 4" xfId="1" builtinId="19"/>
    <cellStyle name="Hyperlink" xfId="3" builtinId="8"/>
    <cellStyle name="Input" xfId="2" builtinId="20"/>
    <cellStyle name="Neutral" xfId="15" builtinId="28"/>
    <cellStyle name="Normal" xfId="0" builtinId="0"/>
    <cellStyle name="Normal 2" xfId="6" xr:uid="{00000000-0005-0000-0000-000010000000}"/>
    <cellStyle name="Normal 3" xfId="14" xr:uid="{00000000-0005-0000-0000-000011000000}"/>
    <cellStyle name="Normal_Sheet1" xfId="16" xr:uid="{00000000-0005-0000-0000-000012000000}"/>
    <cellStyle name="Text_CEPATNEI" xfId="19" xr:uid="{00000000-0005-0000-0000-000013000000}"/>
  </cellStyles>
  <dxfs count="3">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s>
  <tableStyles count="0" defaultTableStyle="TableStyleMedium9" defaultPivotStyle="PivotStyleLight16"/>
  <colors>
    <mruColors>
      <color rgb="FFCCFFCC"/>
      <color rgb="FFFFCC99"/>
      <color rgb="FFFFBE82"/>
      <color rgb="FFB4FFCC"/>
      <color rgb="FFB8D2BB"/>
      <color rgb="FF91FFCC"/>
      <color rgb="FF8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8191"/>
          <a:ext cx="5609166" cy="4025900"/>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4151" y="8769351"/>
          <a:ext cx="8242300" cy="1066800"/>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8.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8"/>
  <sheetViews>
    <sheetView showGridLines="0" tabSelected="1" zoomScaleNormal="100" zoomScaleSheetLayoutView="100" workbookViewId="0"/>
  </sheetViews>
  <sheetFormatPr defaultRowHeight="12.75" x14ac:dyDescent="0.2"/>
  <cols>
    <col min="1" max="1" width="70.28515625" customWidth="1"/>
    <col min="2" max="2" width="46.28515625" customWidth="1"/>
    <col min="3" max="3" width="28" customWidth="1"/>
    <col min="4" max="4" width="18.140625" customWidth="1"/>
    <col min="5" max="5" width="21.5703125" customWidth="1"/>
  </cols>
  <sheetData>
    <row r="1" spans="1:8" x14ac:dyDescent="0.2">
      <c r="A1" s="25"/>
      <c r="B1" s="25"/>
      <c r="C1" s="25"/>
      <c r="D1" s="25"/>
      <c r="E1" s="25"/>
    </row>
    <row r="2" spans="1:8" ht="16.5" x14ac:dyDescent="0.2">
      <c r="A2" s="132" t="s">
        <v>169</v>
      </c>
      <c r="B2" s="62"/>
      <c r="C2" s="62"/>
      <c r="D2" s="62"/>
      <c r="E2" s="62"/>
    </row>
    <row r="3" spans="1:8" ht="15" x14ac:dyDescent="0.2">
      <c r="A3" s="62"/>
      <c r="B3" s="129" t="s">
        <v>170</v>
      </c>
      <c r="C3" s="128" t="s">
        <v>173</v>
      </c>
      <c r="D3" s="128" t="s">
        <v>33</v>
      </c>
      <c r="E3" s="128" t="s">
        <v>32</v>
      </c>
    </row>
    <row r="4" spans="1:8" ht="15" x14ac:dyDescent="0.2">
      <c r="A4" s="63" t="s">
        <v>169</v>
      </c>
      <c r="B4" s="29" t="s">
        <v>772</v>
      </c>
      <c r="C4" s="29" t="s">
        <v>743</v>
      </c>
      <c r="D4" s="29" t="s">
        <v>742</v>
      </c>
      <c r="E4" s="29" t="s">
        <v>168</v>
      </c>
    </row>
    <row r="5" spans="1:8" x14ac:dyDescent="0.2">
      <c r="A5" s="62"/>
      <c r="B5" s="62"/>
      <c r="C5" s="62"/>
      <c r="D5" s="62"/>
      <c r="E5" s="62"/>
    </row>
    <row r="6" spans="1:8" ht="16.5" x14ac:dyDescent="0.2">
      <c r="A6" s="65" t="s">
        <v>27</v>
      </c>
      <c r="B6" s="62"/>
      <c r="C6" s="62"/>
      <c r="D6" s="62"/>
      <c r="E6" s="62"/>
    </row>
    <row r="7" spans="1:8" ht="15" x14ac:dyDescent="0.2">
      <c r="A7" s="66" t="s">
        <v>28</v>
      </c>
      <c r="B7" s="214" t="s">
        <v>29</v>
      </c>
      <c r="C7" s="214"/>
      <c r="D7" s="214"/>
      <c r="E7" s="214"/>
    </row>
    <row r="8" spans="1:8" ht="30" customHeight="1" x14ac:dyDescent="0.2">
      <c r="A8" s="70" t="s">
        <v>224</v>
      </c>
      <c r="B8" s="213" t="s">
        <v>213</v>
      </c>
      <c r="C8" s="213"/>
      <c r="D8" s="213"/>
      <c r="E8" s="213"/>
    </row>
    <row r="9" spans="1:8" ht="30" customHeight="1" x14ac:dyDescent="0.2">
      <c r="A9" s="70" t="s">
        <v>735</v>
      </c>
      <c r="B9" s="213"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GSP_E Licence area.</v>
      </c>
      <c r="C9" s="213"/>
      <c r="D9" s="213"/>
      <c r="E9" s="213"/>
    </row>
    <row r="10" spans="1:8" ht="30" customHeight="1" x14ac:dyDescent="0.2">
      <c r="A10" s="70" t="s">
        <v>68</v>
      </c>
      <c r="B10" s="213" t="s">
        <v>31</v>
      </c>
      <c r="C10" s="213"/>
      <c r="D10" s="213"/>
      <c r="E10" s="213"/>
    </row>
    <row r="11" spans="1:8" ht="61.5" customHeight="1" x14ac:dyDescent="0.2">
      <c r="A11" s="70" t="s">
        <v>69</v>
      </c>
      <c r="B11" s="213"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GSP_E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3"/>
      <c r="D11" s="213"/>
      <c r="E11" s="213"/>
      <c r="F11" s="216"/>
      <c r="G11" s="216"/>
      <c r="H11" s="216"/>
    </row>
    <row r="12" spans="1:8" ht="86.25" customHeight="1" x14ac:dyDescent="0.2">
      <c r="A12" s="70" t="s">
        <v>50</v>
      </c>
      <c r="B12" s="213" t="s">
        <v>187</v>
      </c>
      <c r="C12" s="213"/>
      <c r="D12" s="213"/>
      <c r="E12" s="213"/>
    </row>
    <row r="13" spans="1:8" ht="14.25" x14ac:dyDescent="0.2">
      <c r="A13" s="70" t="s">
        <v>188</v>
      </c>
      <c r="B13" s="213"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GSP_E Licence area.</v>
      </c>
      <c r="C13" s="213"/>
      <c r="D13" s="213"/>
      <c r="E13" s="213"/>
    </row>
    <row r="14" spans="1:8" ht="33.75" customHeight="1" x14ac:dyDescent="0.2">
      <c r="A14" s="168" t="s">
        <v>520</v>
      </c>
      <c r="B14" s="213" t="s">
        <v>521</v>
      </c>
      <c r="C14" s="213"/>
      <c r="D14" s="213"/>
      <c r="E14" s="213"/>
    </row>
    <row r="15" spans="1:8" ht="29.25" customHeight="1" x14ac:dyDescent="0.2">
      <c r="A15" s="70" t="s">
        <v>63</v>
      </c>
      <c r="B15" s="213" t="s">
        <v>154</v>
      </c>
      <c r="C15" s="213"/>
      <c r="D15" s="213"/>
      <c r="E15" s="213"/>
    </row>
    <row r="16" spans="1:8" ht="29.25" customHeight="1" x14ac:dyDescent="0.2">
      <c r="A16" s="168" t="s">
        <v>736</v>
      </c>
      <c r="B16" s="213" t="s">
        <v>737</v>
      </c>
      <c r="C16" s="213"/>
      <c r="D16" s="213"/>
      <c r="E16" s="213"/>
    </row>
    <row r="17" spans="1:5" ht="29.25" customHeight="1" x14ac:dyDescent="0.2">
      <c r="A17" s="70" t="s">
        <v>634</v>
      </c>
      <c r="B17" s="213" t="s">
        <v>636</v>
      </c>
      <c r="C17" s="213"/>
      <c r="D17" s="213"/>
      <c r="E17" s="213"/>
    </row>
    <row r="18" spans="1:5" ht="29.25" customHeight="1" x14ac:dyDescent="0.2">
      <c r="A18" s="70" t="s">
        <v>738</v>
      </c>
      <c r="B18" s="213" t="s">
        <v>739</v>
      </c>
      <c r="C18" s="213"/>
      <c r="D18" s="213"/>
      <c r="E18" s="213"/>
    </row>
    <row r="19" spans="1:5" ht="30" customHeight="1" x14ac:dyDescent="0.2">
      <c r="A19" s="70" t="s">
        <v>128</v>
      </c>
      <c r="B19" s="213" t="s">
        <v>127</v>
      </c>
      <c r="C19" s="213"/>
      <c r="D19" s="213"/>
      <c r="E19" s="213"/>
    </row>
    <row r="20" spans="1:5" x14ac:dyDescent="0.2">
      <c r="A20" s="62"/>
      <c r="B20" s="62"/>
      <c r="C20" s="62"/>
      <c r="D20" s="62"/>
      <c r="E20" s="62"/>
    </row>
    <row r="21" spans="1:5" ht="15" x14ac:dyDescent="0.2">
      <c r="A21" s="67" t="s">
        <v>38</v>
      </c>
      <c r="B21" s="62"/>
      <c r="C21" s="62"/>
      <c r="D21" s="62"/>
      <c r="E21" s="62"/>
    </row>
    <row r="22" spans="1:5" ht="15" x14ac:dyDescent="0.2">
      <c r="A22" s="66"/>
      <c r="B22" s="219"/>
      <c r="C22" s="219"/>
      <c r="D22" s="219"/>
      <c r="E22" s="219"/>
    </row>
    <row r="23" spans="1:5" ht="32.25" customHeight="1" x14ac:dyDescent="0.2">
      <c r="A23" s="217" t="s">
        <v>111</v>
      </c>
      <c r="B23" s="218"/>
      <c r="C23" s="218"/>
      <c r="D23" s="218"/>
      <c r="E23" s="218"/>
    </row>
    <row r="24" spans="1:5" x14ac:dyDescent="0.2">
      <c r="A24" s="62"/>
      <c r="B24" s="62"/>
      <c r="C24" s="62"/>
      <c r="D24" s="62"/>
      <c r="E24" s="62"/>
    </row>
    <row r="25" spans="1:5" ht="15" x14ac:dyDescent="0.2">
      <c r="A25" s="68" t="s">
        <v>39</v>
      </c>
      <c r="B25" s="62"/>
      <c r="C25" s="62"/>
      <c r="D25" s="62"/>
      <c r="E25" s="62"/>
    </row>
    <row r="26" spans="1:5" ht="15" x14ac:dyDescent="0.2">
      <c r="A26" s="64"/>
      <c r="B26" s="219"/>
      <c r="C26" s="219"/>
      <c r="D26" s="219"/>
      <c r="E26" s="219"/>
    </row>
    <row r="27" spans="1:5" ht="28.5" customHeight="1" x14ac:dyDescent="0.2">
      <c r="A27" s="217" t="s">
        <v>70</v>
      </c>
      <c r="B27" s="218"/>
      <c r="C27" s="218"/>
      <c r="D27" s="218"/>
      <c r="E27" s="218"/>
    </row>
    <row r="28" spans="1:5" ht="28.5" customHeight="1" x14ac:dyDescent="0.2">
      <c r="A28" s="215" t="s">
        <v>167</v>
      </c>
      <c r="B28" s="215"/>
      <c r="C28" s="215"/>
      <c r="D28" s="215"/>
      <c r="E28" s="215"/>
    </row>
  </sheetData>
  <customSheetViews>
    <customSheetView guid="{5032A364-B81A-48DA-88DA-AB3B86B47EE9}">
      <selection activeCell="A12" sqref="A12"/>
      <pageMargins left="0.7" right="0.7" top="0.75" bottom="0.75" header="0.3" footer="0.3"/>
    </customSheetView>
  </customSheetViews>
  <mergeCells count="19">
    <mergeCell ref="A28:E28"/>
    <mergeCell ref="F11:H11"/>
    <mergeCell ref="A23:E23"/>
    <mergeCell ref="A27:E27"/>
    <mergeCell ref="B12:E12"/>
    <mergeCell ref="B15:E15"/>
    <mergeCell ref="B13:E13"/>
    <mergeCell ref="B19:E19"/>
    <mergeCell ref="B22:E22"/>
    <mergeCell ref="B26:E26"/>
    <mergeCell ref="B14:E14"/>
    <mergeCell ref="B17:E17"/>
    <mergeCell ref="B16:E16"/>
    <mergeCell ref="B18:E18"/>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9"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7" location="'Residual Charging Bands'!A1" display="Residual Charging Bandings" xr:uid="{00000000-0004-0000-0000-000009000000}"/>
    <hyperlink ref="A16" location="'SSC unit rate lookup'!A1" display="SSC unit rate lookup" xr:uid="{00000000-0004-0000-0000-00000A000000}"/>
    <hyperlink ref="A18" location="'TNUoS Mapping'!A1" display="TNUoS Mapping" xr:uid="{00000000-0004-0000-0000-00000B000000}"/>
  </hyperlinks>
  <pageMargins left="0.70866141732283472" right="0.70866141732283472" top="0.74803149606299213" bottom="0.74803149606299213" header="0.31496062992125984" footer="0.31496062992125984"/>
  <pageSetup paperSize="9" scale="6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4"/>
  <sheetViews>
    <sheetView zoomScale="70" zoomScaleNormal="70" zoomScaleSheetLayoutView="100" workbookViewId="0">
      <selection activeCell="B12" sqref="B12:B43"/>
    </sheetView>
  </sheetViews>
  <sheetFormatPr defaultColWidth="9.140625" defaultRowHeight="27.75" customHeight="1" x14ac:dyDescent="0.2"/>
  <cols>
    <col min="1" max="1" width="49" style="2" bestFit="1" customWidth="1"/>
    <col min="2" max="2" width="22.140625" style="3" bestFit="1" customWidth="1"/>
    <col min="3" max="3" width="9.7109375" style="2" bestFit="1" customWidth="1"/>
    <col min="4" max="4" width="17.5703125" style="2" customWidth="1"/>
    <col min="5" max="7" width="17.5703125" style="3" customWidth="1"/>
    <col min="8" max="9" width="17.5703125" style="7" customWidth="1"/>
    <col min="10" max="10" width="17.5703125" style="5" customWidth="1"/>
    <col min="11" max="11" width="24.5703125" style="6" bestFit="1" customWidth="1"/>
    <col min="12" max="12" width="15.5703125" style="4" customWidth="1"/>
    <col min="13" max="17" width="15.5703125" style="2" customWidth="1"/>
    <col min="18" max="16384" width="9.140625" style="2"/>
  </cols>
  <sheetData>
    <row r="1" spans="1:13" ht="27.75" customHeight="1" x14ac:dyDescent="0.2">
      <c r="A1" s="92" t="s">
        <v>30</v>
      </c>
      <c r="B1" s="225" t="s">
        <v>183</v>
      </c>
      <c r="C1" s="226"/>
      <c r="D1" s="226"/>
      <c r="E1" s="224"/>
      <c r="F1" s="224"/>
      <c r="G1" s="224"/>
      <c r="H1" s="224"/>
      <c r="I1" s="224"/>
      <c r="J1" s="224"/>
      <c r="K1" s="224"/>
      <c r="L1" s="51"/>
      <c r="M1" s="51"/>
    </row>
    <row r="2" spans="1:13" ht="27" customHeight="1" x14ac:dyDescent="0.2">
      <c r="A2" s="227" t="str">
        <f>Overview!B4&amp; " - Effective from "&amp;Overview!D4&amp;" - "&amp;Overview!E4&amp;" LV and HV charges"</f>
        <v>Aidien Limited - GSP_E - Effective from 1 April 2025 - Final LV and HV charges</v>
      </c>
      <c r="B2" s="227"/>
      <c r="C2" s="227"/>
      <c r="D2" s="227"/>
      <c r="E2" s="227"/>
      <c r="F2" s="227"/>
      <c r="G2" s="227"/>
      <c r="H2" s="227"/>
      <c r="I2" s="227"/>
      <c r="J2" s="227"/>
      <c r="K2" s="227"/>
    </row>
    <row r="3" spans="1:13" s="72" customFormat="1" ht="15" customHeight="1" x14ac:dyDescent="0.2">
      <c r="A3" s="80"/>
      <c r="B3" s="80"/>
      <c r="C3" s="80"/>
      <c r="D3" s="80"/>
      <c r="E3" s="80"/>
      <c r="F3" s="80"/>
      <c r="G3" s="80"/>
      <c r="H3" s="80"/>
      <c r="I3" s="80"/>
      <c r="J3" s="80"/>
      <c r="K3" s="80"/>
      <c r="L3" s="49"/>
    </row>
    <row r="4" spans="1:13" ht="27" customHeight="1" x14ac:dyDescent="0.2">
      <c r="A4" s="227" t="s">
        <v>207</v>
      </c>
      <c r="B4" s="227"/>
      <c r="C4" s="227"/>
      <c r="D4" s="227"/>
      <c r="E4" s="227"/>
      <c r="F4" s="80"/>
      <c r="G4" s="227" t="s">
        <v>208</v>
      </c>
      <c r="H4" s="227"/>
      <c r="I4" s="227"/>
      <c r="J4" s="227"/>
      <c r="K4" s="227"/>
    </row>
    <row r="5" spans="1:13" ht="28.5" customHeight="1" x14ac:dyDescent="0.2">
      <c r="A5" s="71" t="s">
        <v>19</v>
      </c>
      <c r="B5" s="76" t="s">
        <v>102</v>
      </c>
      <c r="C5" s="228" t="s">
        <v>103</v>
      </c>
      <c r="D5" s="229"/>
      <c r="E5" s="73" t="s">
        <v>104</v>
      </c>
      <c r="F5" s="80"/>
      <c r="G5" s="231"/>
      <c r="H5" s="232"/>
      <c r="I5" s="77" t="s">
        <v>108</v>
      </c>
      <c r="J5" s="78" t="s">
        <v>109</v>
      </c>
      <c r="K5" s="73" t="s">
        <v>104</v>
      </c>
    </row>
    <row r="6" spans="1:13" ht="65.25" customHeight="1" x14ac:dyDescent="0.2">
      <c r="A6" s="74" t="s">
        <v>105</v>
      </c>
      <c r="B6" s="23" t="s">
        <v>744</v>
      </c>
      <c r="C6" s="230" t="s">
        <v>745</v>
      </c>
      <c r="D6" s="230"/>
      <c r="E6" s="23" t="s">
        <v>746</v>
      </c>
      <c r="F6" s="80"/>
      <c r="G6" s="223" t="s">
        <v>748</v>
      </c>
      <c r="H6" s="223"/>
      <c r="I6" s="23" t="s">
        <v>750</v>
      </c>
      <c r="J6" s="79" t="s">
        <v>745</v>
      </c>
      <c r="K6" s="79" t="s">
        <v>746</v>
      </c>
    </row>
    <row r="7" spans="1:13" ht="65.25" customHeight="1" x14ac:dyDescent="0.2">
      <c r="A7" s="74" t="s">
        <v>26</v>
      </c>
      <c r="B7" s="21"/>
      <c r="C7" s="233"/>
      <c r="D7" s="233"/>
      <c r="E7" s="23" t="s">
        <v>747</v>
      </c>
      <c r="F7" s="80"/>
      <c r="G7" s="223" t="s">
        <v>749</v>
      </c>
      <c r="H7" s="223"/>
      <c r="I7" s="21"/>
      <c r="J7" s="79" t="s">
        <v>751</v>
      </c>
      <c r="K7" s="79" t="s">
        <v>746</v>
      </c>
    </row>
    <row r="8" spans="1:13" ht="65.25" customHeight="1" x14ac:dyDescent="0.2">
      <c r="A8" s="75" t="s">
        <v>24</v>
      </c>
      <c r="B8" s="234" t="s">
        <v>25</v>
      </c>
      <c r="C8" s="235"/>
      <c r="D8" s="235"/>
      <c r="E8" s="236"/>
      <c r="F8" s="80"/>
      <c r="G8" s="223" t="s">
        <v>112</v>
      </c>
      <c r="H8" s="223"/>
      <c r="I8" s="21"/>
      <c r="J8" s="21"/>
      <c r="K8" s="79" t="s">
        <v>747</v>
      </c>
    </row>
    <row r="9" spans="1:13" s="72" customFormat="1" ht="65.25" customHeight="1" x14ac:dyDescent="0.2">
      <c r="F9" s="80"/>
      <c r="G9" s="223" t="s">
        <v>24</v>
      </c>
      <c r="H9" s="223"/>
      <c r="I9" s="220" t="s">
        <v>25</v>
      </c>
      <c r="J9" s="221"/>
      <c r="K9" s="222"/>
      <c r="L9" s="49"/>
    </row>
    <row r="10" spans="1:13" s="72" customFormat="1" ht="12.75" customHeight="1" x14ac:dyDescent="0.2">
      <c r="A10" s="80"/>
      <c r="B10" s="80"/>
      <c r="C10" s="80"/>
      <c r="D10" s="80"/>
      <c r="E10" s="80"/>
      <c r="F10" s="80"/>
      <c r="G10" s="80"/>
      <c r="H10" s="80"/>
      <c r="I10" s="80"/>
      <c r="J10" s="80"/>
      <c r="K10" s="80"/>
      <c r="L10" s="49"/>
    </row>
    <row r="11" spans="1:13" ht="78.75" customHeight="1" x14ac:dyDescent="0.2">
      <c r="A11" s="28" t="s">
        <v>174</v>
      </c>
      <c r="B11" s="14" t="s">
        <v>34</v>
      </c>
      <c r="C11" s="14" t="s">
        <v>35</v>
      </c>
      <c r="D11" s="54" t="s">
        <v>210</v>
      </c>
      <c r="E11" s="54" t="s">
        <v>212</v>
      </c>
      <c r="F11" s="54" t="s">
        <v>211</v>
      </c>
      <c r="G11" s="14" t="s">
        <v>36</v>
      </c>
      <c r="H11" s="14" t="s">
        <v>37</v>
      </c>
      <c r="I11" s="28" t="s">
        <v>176</v>
      </c>
      <c r="J11" s="14" t="s">
        <v>64</v>
      </c>
      <c r="K11" s="14" t="s">
        <v>0</v>
      </c>
    </row>
    <row r="12" spans="1:13" ht="32.25" customHeight="1" x14ac:dyDescent="0.2">
      <c r="A12" s="16" t="s">
        <v>708</v>
      </c>
      <c r="B12" s="42" t="s">
        <v>773</v>
      </c>
      <c r="C12" s="175" t="s">
        <v>641</v>
      </c>
      <c r="D12" s="188">
        <v>9.8930000000000007</v>
      </c>
      <c r="E12" s="189">
        <v>1.63</v>
      </c>
      <c r="F12" s="190">
        <v>0.24199999999999999</v>
      </c>
      <c r="G12" s="191">
        <v>11.93</v>
      </c>
      <c r="H12" s="192">
        <v>0</v>
      </c>
      <c r="I12" s="192">
        <v>0</v>
      </c>
      <c r="J12" s="193">
        <v>0</v>
      </c>
      <c r="K12" s="44"/>
    </row>
    <row r="13" spans="1:13" ht="32.25" customHeight="1" x14ac:dyDescent="0.2">
      <c r="A13" s="16" t="s">
        <v>522</v>
      </c>
      <c r="B13" s="42" t="s">
        <v>774</v>
      </c>
      <c r="C13" s="169" t="s">
        <v>467</v>
      </c>
      <c r="D13" s="188">
        <v>9.8930000000000007</v>
      </c>
      <c r="E13" s="189">
        <v>1.63</v>
      </c>
      <c r="F13" s="190">
        <v>0.24199999999999999</v>
      </c>
      <c r="G13" s="192">
        <v>0</v>
      </c>
      <c r="H13" s="192">
        <v>0</v>
      </c>
      <c r="I13" s="192">
        <v>0</v>
      </c>
      <c r="J13" s="193">
        <v>0</v>
      </c>
      <c r="K13" s="44"/>
    </row>
    <row r="14" spans="1:13" ht="64.5" customHeight="1" x14ac:dyDescent="0.2">
      <c r="A14" s="16" t="s">
        <v>655</v>
      </c>
      <c r="B14" s="45" t="s">
        <v>775</v>
      </c>
      <c r="C14" s="160" t="s">
        <v>640</v>
      </c>
      <c r="D14" s="188">
        <v>9.7040000000000006</v>
      </c>
      <c r="E14" s="189">
        <v>1.5980000000000001</v>
      </c>
      <c r="F14" s="190">
        <v>0.23699999999999999</v>
      </c>
      <c r="G14" s="191">
        <v>14.42</v>
      </c>
      <c r="H14" s="192">
        <v>0</v>
      </c>
      <c r="I14" s="192">
        <v>0</v>
      </c>
      <c r="J14" s="193">
        <v>0</v>
      </c>
      <c r="K14" s="44"/>
    </row>
    <row r="15" spans="1:13" ht="64.5" customHeight="1" x14ac:dyDescent="0.2">
      <c r="A15" s="16" t="s">
        <v>656</v>
      </c>
      <c r="B15" s="45" t="s">
        <v>776</v>
      </c>
      <c r="C15" s="160" t="s">
        <v>640</v>
      </c>
      <c r="D15" s="188">
        <v>9.7040000000000006</v>
      </c>
      <c r="E15" s="189">
        <v>1.5980000000000001</v>
      </c>
      <c r="F15" s="190">
        <v>0.23699999999999999</v>
      </c>
      <c r="G15" s="191">
        <v>18.04</v>
      </c>
      <c r="H15" s="192">
        <v>0</v>
      </c>
      <c r="I15" s="192">
        <v>0</v>
      </c>
      <c r="J15" s="193">
        <v>0</v>
      </c>
      <c r="K15" s="44"/>
    </row>
    <row r="16" spans="1:13" ht="64.5" customHeight="1" x14ac:dyDescent="0.2">
      <c r="A16" s="16" t="s">
        <v>657</v>
      </c>
      <c r="B16" s="45" t="s">
        <v>777</v>
      </c>
      <c r="C16" s="160" t="s">
        <v>640</v>
      </c>
      <c r="D16" s="188">
        <v>9.7040000000000006</v>
      </c>
      <c r="E16" s="189">
        <v>1.5980000000000001</v>
      </c>
      <c r="F16" s="190">
        <v>0.23699999999999999</v>
      </c>
      <c r="G16" s="191">
        <v>20.78</v>
      </c>
      <c r="H16" s="192">
        <v>0</v>
      </c>
      <c r="I16" s="192">
        <v>0</v>
      </c>
      <c r="J16" s="193">
        <v>0</v>
      </c>
      <c r="K16" s="44"/>
    </row>
    <row r="17" spans="1:11" ht="64.5" customHeight="1" x14ac:dyDescent="0.2">
      <c r="A17" s="16" t="s">
        <v>658</v>
      </c>
      <c r="B17" s="45" t="s">
        <v>778</v>
      </c>
      <c r="C17" s="160" t="s">
        <v>640</v>
      </c>
      <c r="D17" s="188">
        <v>9.7040000000000006</v>
      </c>
      <c r="E17" s="189">
        <v>1.5980000000000001</v>
      </c>
      <c r="F17" s="190">
        <v>0.23699999999999999</v>
      </c>
      <c r="G17" s="191">
        <v>27.77</v>
      </c>
      <c r="H17" s="192">
        <v>0</v>
      </c>
      <c r="I17" s="192">
        <v>0</v>
      </c>
      <c r="J17" s="193">
        <v>0</v>
      </c>
      <c r="K17" s="44"/>
    </row>
    <row r="18" spans="1:11" ht="64.5" customHeight="1" x14ac:dyDescent="0.2">
      <c r="A18" s="16" t="s">
        <v>659</v>
      </c>
      <c r="B18" s="45" t="s">
        <v>779</v>
      </c>
      <c r="C18" s="160" t="s">
        <v>640</v>
      </c>
      <c r="D18" s="188">
        <v>9.7040000000000006</v>
      </c>
      <c r="E18" s="189">
        <v>1.5980000000000001</v>
      </c>
      <c r="F18" s="190">
        <v>0.23699999999999999</v>
      </c>
      <c r="G18" s="191">
        <v>52.68</v>
      </c>
      <c r="H18" s="192">
        <v>0</v>
      </c>
      <c r="I18" s="192">
        <v>0</v>
      </c>
      <c r="J18" s="193">
        <v>0</v>
      </c>
      <c r="K18" s="44"/>
    </row>
    <row r="19" spans="1:11" ht="32.25" customHeight="1" x14ac:dyDescent="0.2">
      <c r="A19" s="16" t="s">
        <v>193</v>
      </c>
      <c r="B19" s="42" t="s">
        <v>780</v>
      </c>
      <c r="C19" s="169" t="s">
        <v>468</v>
      </c>
      <c r="D19" s="188">
        <v>9.7040000000000006</v>
      </c>
      <c r="E19" s="189">
        <v>1.5980000000000001</v>
      </c>
      <c r="F19" s="190">
        <v>0.23699999999999999</v>
      </c>
      <c r="G19" s="192">
        <v>0</v>
      </c>
      <c r="H19" s="192">
        <v>0</v>
      </c>
      <c r="I19" s="192">
        <v>0</v>
      </c>
      <c r="J19" s="193">
        <v>0</v>
      </c>
      <c r="K19" s="44"/>
    </row>
    <row r="20" spans="1:11" ht="32.25" customHeight="1" x14ac:dyDescent="0.2">
      <c r="A20" s="16" t="s">
        <v>523</v>
      </c>
      <c r="B20" s="44" t="s">
        <v>781</v>
      </c>
      <c r="C20" s="171">
        <v>0</v>
      </c>
      <c r="D20" s="188">
        <v>5.9669999999999996</v>
      </c>
      <c r="E20" s="189">
        <v>0.96699999999999997</v>
      </c>
      <c r="F20" s="190">
        <v>0.13300000000000001</v>
      </c>
      <c r="G20" s="191">
        <v>15.38</v>
      </c>
      <c r="H20" s="191">
        <v>10.73</v>
      </c>
      <c r="I20" s="194">
        <v>10.73</v>
      </c>
      <c r="J20" s="195">
        <v>0.156</v>
      </c>
      <c r="K20" s="44"/>
    </row>
    <row r="21" spans="1:11" ht="32.25" customHeight="1" x14ac:dyDescent="0.2">
      <c r="A21" s="16" t="s">
        <v>524</v>
      </c>
      <c r="B21" s="44" t="s">
        <v>782</v>
      </c>
      <c r="C21" s="171">
        <v>0</v>
      </c>
      <c r="D21" s="188">
        <v>5.9669999999999996</v>
      </c>
      <c r="E21" s="189">
        <v>0.96699999999999997</v>
      </c>
      <c r="F21" s="190">
        <v>0.13300000000000001</v>
      </c>
      <c r="G21" s="191">
        <v>83.71</v>
      </c>
      <c r="H21" s="191">
        <v>10.73</v>
      </c>
      <c r="I21" s="194">
        <v>10.73</v>
      </c>
      <c r="J21" s="195">
        <v>0.156</v>
      </c>
      <c r="K21" s="44"/>
    </row>
    <row r="22" spans="1:11" ht="32.25" customHeight="1" x14ac:dyDescent="0.2">
      <c r="A22" s="16" t="s">
        <v>525</v>
      </c>
      <c r="B22" s="44" t="s">
        <v>783</v>
      </c>
      <c r="C22" s="171">
        <v>0</v>
      </c>
      <c r="D22" s="188">
        <v>5.9669999999999996</v>
      </c>
      <c r="E22" s="189">
        <v>0.96699999999999997</v>
      </c>
      <c r="F22" s="190">
        <v>0.13300000000000001</v>
      </c>
      <c r="G22" s="191">
        <v>136.85</v>
      </c>
      <c r="H22" s="191">
        <v>10.73</v>
      </c>
      <c r="I22" s="194">
        <v>10.73</v>
      </c>
      <c r="J22" s="195">
        <v>0.156</v>
      </c>
      <c r="K22" s="44"/>
    </row>
    <row r="23" spans="1:11" ht="32.25" customHeight="1" x14ac:dyDescent="0.2">
      <c r="A23" s="16" t="s">
        <v>526</v>
      </c>
      <c r="B23" s="44" t="s">
        <v>784</v>
      </c>
      <c r="C23" s="171">
        <v>0</v>
      </c>
      <c r="D23" s="188">
        <v>5.9669999999999996</v>
      </c>
      <c r="E23" s="189">
        <v>0.96699999999999997</v>
      </c>
      <c r="F23" s="190">
        <v>0.13300000000000001</v>
      </c>
      <c r="G23" s="191">
        <v>204.34</v>
      </c>
      <c r="H23" s="191">
        <v>10.73</v>
      </c>
      <c r="I23" s="194">
        <v>10.73</v>
      </c>
      <c r="J23" s="195">
        <v>0.156</v>
      </c>
      <c r="K23" s="44"/>
    </row>
    <row r="24" spans="1:11" ht="32.25" customHeight="1" x14ac:dyDescent="0.2">
      <c r="A24" s="16" t="s">
        <v>527</v>
      </c>
      <c r="B24" s="44" t="s">
        <v>785</v>
      </c>
      <c r="C24" s="171">
        <v>0</v>
      </c>
      <c r="D24" s="188">
        <v>5.9669999999999996</v>
      </c>
      <c r="E24" s="189">
        <v>0.96699999999999997</v>
      </c>
      <c r="F24" s="190">
        <v>0.13300000000000001</v>
      </c>
      <c r="G24" s="191">
        <v>356.28</v>
      </c>
      <c r="H24" s="191">
        <v>10.73</v>
      </c>
      <c r="I24" s="194">
        <v>10.73</v>
      </c>
      <c r="J24" s="195">
        <v>0.156</v>
      </c>
      <c r="K24" s="44"/>
    </row>
    <row r="25" spans="1:11" ht="32.25" customHeight="1" x14ac:dyDescent="0.2">
      <c r="A25" s="16" t="s">
        <v>528</v>
      </c>
      <c r="B25" s="44" t="s">
        <v>786</v>
      </c>
      <c r="C25" s="171">
        <v>0</v>
      </c>
      <c r="D25" s="188">
        <v>3.262</v>
      </c>
      <c r="E25" s="189">
        <v>0.503</v>
      </c>
      <c r="F25" s="190">
        <v>5.2999999999999999E-2</v>
      </c>
      <c r="G25" s="191">
        <v>12</v>
      </c>
      <c r="H25" s="191">
        <v>9.41</v>
      </c>
      <c r="I25" s="194">
        <v>9.41</v>
      </c>
      <c r="J25" s="195">
        <v>8.2000000000000003E-2</v>
      </c>
      <c r="K25" s="44"/>
    </row>
    <row r="26" spans="1:11" ht="32.25" customHeight="1" x14ac:dyDescent="0.2">
      <c r="A26" s="16" t="s">
        <v>529</v>
      </c>
      <c r="B26" s="44" t="s">
        <v>787</v>
      </c>
      <c r="C26" s="171">
        <v>0</v>
      </c>
      <c r="D26" s="188">
        <v>3.262</v>
      </c>
      <c r="E26" s="189">
        <v>0.503</v>
      </c>
      <c r="F26" s="190">
        <v>5.2999999999999999E-2</v>
      </c>
      <c r="G26" s="191">
        <v>80.33</v>
      </c>
      <c r="H26" s="191">
        <v>9.41</v>
      </c>
      <c r="I26" s="194">
        <v>9.41</v>
      </c>
      <c r="J26" s="195">
        <v>8.2000000000000003E-2</v>
      </c>
      <c r="K26" s="44"/>
    </row>
    <row r="27" spans="1:11" ht="32.25" customHeight="1" x14ac:dyDescent="0.2">
      <c r="A27" s="16" t="s">
        <v>530</v>
      </c>
      <c r="B27" s="44" t="s">
        <v>788</v>
      </c>
      <c r="C27" s="171">
        <v>0</v>
      </c>
      <c r="D27" s="188">
        <v>3.262</v>
      </c>
      <c r="E27" s="189">
        <v>0.503</v>
      </c>
      <c r="F27" s="190">
        <v>5.2999999999999999E-2</v>
      </c>
      <c r="G27" s="191">
        <v>133.47999999999999</v>
      </c>
      <c r="H27" s="191">
        <v>9.41</v>
      </c>
      <c r="I27" s="194">
        <v>9.41</v>
      </c>
      <c r="J27" s="195">
        <v>8.2000000000000003E-2</v>
      </c>
      <c r="K27" s="44"/>
    </row>
    <row r="28" spans="1:11" ht="32.25" customHeight="1" x14ac:dyDescent="0.2">
      <c r="A28" s="16" t="s">
        <v>531</v>
      </c>
      <c r="B28" s="44" t="s">
        <v>789</v>
      </c>
      <c r="C28" s="171">
        <v>0</v>
      </c>
      <c r="D28" s="188">
        <v>3.262</v>
      </c>
      <c r="E28" s="189">
        <v>0.503</v>
      </c>
      <c r="F28" s="190">
        <v>5.2999999999999999E-2</v>
      </c>
      <c r="G28" s="191">
        <v>200.97</v>
      </c>
      <c r="H28" s="191">
        <v>9.41</v>
      </c>
      <c r="I28" s="194">
        <v>9.41</v>
      </c>
      <c r="J28" s="195">
        <v>8.2000000000000003E-2</v>
      </c>
      <c r="K28" s="44"/>
    </row>
    <row r="29" spans="1:11" ht="32.25" customHeight="1" x14ac:dyDescent="0.2">
      <c r="A29" s="16" t="s">
        <v>532</v>
      </c>
      <c r="B29" s="44" t="s">
        <v>790</v>
      </c>
      <c r="C29" s="171">
        <v>0</v>
      </c>
      <c r="D29" s="188">
        <v>3.262</v>
      </c>
      <c r="E29" s="189">
        <v>0.503</v>
      </c>
      <c r="F29" s="190">
        <v>5.2999999999999999E-2</v>
      </c>
      <c r="G29" s="191">
        <v>352.91</v>
      </c>
      <c r="H29" s="191">
        <v>9.41</v>
      </c>
      <c r="I29" s="194">
        <v>9.41</v>
      </c>
      <c r="J29" s="195">
        <v>8.2000000000000003E-2</v>
      </c>
      <c r="K29" s="44"/>
    </row>
    <row r="30" spans="1:11" ht="32.25" customHeight="1" x14ac:dyDescent="0.2">
      <c r="A30" s="16" t="s">
        <v>533</v>
      </c>
      <c r="B30" s="44" t="s">
        <v>791</v>
      </c>
      <c r="C30" s="171">
        <v>0</v>
      </c>
      <c r="D30" s="188">
        <v>1.6419999999999999</v>
      </c>
      <c r="E30" s="189">
        <v>0.23699999999999999</v>
      </c>
      <c r="F30" s="190">
        <v>2.1000000000000001E-2</v>
      </c>
      <c r="G30" s="191">
        <v>110.87</v>
      </c>
      <c r="H30" s="191">
        <v>9.5</v>
      </c>
      <c r="I30" s="194">
        <v>9.5</v>
      </c>
      <c r="J30" s="195">
        <v>3.6999999999999998E-2</v>
      </c>
      <c r="K30" s="44"/>
    </row>
    <row r="31" spans="1:11" ht="32.25" customHeight="1" x14ac:dyDescent="0.2">
      <c r="A31" s="16" t="s">
        <v>534</v>
      </c>
      <c r="B31" s="44" t="s">
        <v>792</v>
      </c>
      <c r="C31" s="171">
        <v>0</v>
      </c>
      <c r="D31" s="188">
        <v>1.6419999999999999</v>
      </c>
      <c r="E31" s="189">
        <v>0.23699999999999999</v>
      </c>
      <c r="F31" s="190">
        <v>2.1000000000000001E-2</v>
      </c>
      <c r="G31" s="191">
        <v>443.28</v>
      </c>
      <c r="H31" s="191">
        <v>9.5</v>
      </c>
      <c r="I31" s="194">
        <v>9.5</v>
      </c>
      <c r="J31" s="195">
        <v>3.6999999999999998E-2</v>
      </c>
      <c r="K31" s="44"/>
    </row>
    <row r="32" spans="1:11" ht="32.25" customHeight="1" x14ac:dyDescent="0.2">
      <c r="A32" s="16" t="s">
        <v>535</v>
      </c>
      <c r="B32" s="44" t="s">
        <v>793</v>
      </c>
      <c r="C32" s="171">
        <v>0</v>
      </c>
      <c r="D32" s="188">
        <v>1.6419999999999999</v>
      </c>
      <c r="E32" s="189">
        <v>0.23699999999999999</v>
      </c>
      <c r="F32" s="190">
        <v>2.1000000000000001E-2</v>
      </c>
      <c r="G32" s="191">
        <v>1096.97</v>
      </c>
      <c r="H32" s="191">
        <v>9.5</v>
      </c>
      <c r="I32" s="194">
        <v>9.5</v>
      </c>
      <c r="J32" s="195">
        <v>3.6999999999999998E-2</v>
      </c>
      <c r="K32" s="44"/>
    </row>
    <row r="33" spans="1:11" ht="32.25" customHeight="1" x14ac:dyDescent="0.2">
      <c r="A33" s="16" t="s">
        <v>536</v>
      </c>
      <c r="B33" s="44" t="s">
        <v>794</v>
      </c>
      <c r="C33" s="171">
        <v>0</v>
      </c>
      <c r="D33" s="188">
        <v>1.6419999999999999</v>
      </c>
      <c r="E33" s="189">
        <v>0.23699999999999999</v>
      </c>
      <c r="F33" s="190">
        <v>2.1000000000000001E-2</v>
      </c>
      <c r="G33" s="191">
        <v>2199.9699999999998</v>
      </c>
      <c r="H33" s="191">
        <v>9.5</v>
      </c>
      <c r="I33" s="194">
        <v>9.5</v>
      </c>
      <c r="J33" s="195">
        <v>3.6999999999999998E-2</v>
      </c>
      <c r="K33" s="44"/>
    </row>
    <row r="34" spans="1:11" ht="32.25" customHeight="1" x14ac:dyDescent="0.2">
      <c r="A34" s="16" t="s">
        <v>537</v>
      </c>
      <c r="B34" s="44" t="s">
        <v>795</v>
      </c>
      <c r="C34" s="171">
        <v>0</v>
      </c>
      <c r="D34" s="188">
        <v>1.6419999999999999</v>
      </c>
      <c r="E34" s="189">
        <v>0.23699999999999999</v>
      </c>
      <c r="F34" s="190">
        <v>2.1000000000000001E-2</v>
      </c>
      <c r="G34" s="191">
        <v>6584.87</v>
      </c>
      <c r="H34" s="191">
        <v>9.5</v>
      </c>
      <c r="I34" s="194">
        <v>9.5</v>
      </c>
      <c r="J34" s="195">
        <v>3.6999999999999998E-2</v>
      </c>
      <c r="K34" s="44"/>
    </row>
    <row r="35" spans="1:11" ht="32.25" customHeight="1" x14ac:dyDescent="0.2">
      <c r="A35" s="16" t="s">
        <v>197</v>
      </c>
      <c r="B35" s="44" t="s">
        <v>796</v>
      </c>
      <c r="C35" s="171" t="s">
        <v>469</v>
      </c>
      <c r="D35" s="196">
        <v>35.695</v>
      </c>
      <c r="E35" s="197">
        <v>3.2010000000000001</v>
      </c>
      <c r="F35" s="190">
        <v>1.69</v>
      </c>
      <c r="G35" s="192">
        <v>0</v>
      </c>
      <c r="H35" s="192">
        <v>0</v>
      </c>
      <c r="I35" s="192">
        <v>0</v>
      </c>
      <c r="J35" s="193">
        <v>0</v>
      </c>
      <c r="K35" s="44"/>
    </row>
    <row r="36" spans="1:11" ht="27.75" customHeight="1" x14ac:dyDescent="0.2">
      <c r="A36" s="16" t="s">
        <v>198</v>
      </c>
      <c r="B36" s="45" t="s">
        <v>797</v>
      </c>
      <c r="C36" s="170">
        <v>0</v>
      </c>
      <c r="D36" s="188">
        <v>-6.5449999999999999</v>
      </c>
      <c r="E36" s="189">
        <v>-1.0780000000000001</v>
      </c>
      <c r="F36" s="190">
        <v>-0.16</v>
      </c>
      <c r="G36" s="163">
        <v>0</v>
      </c>
      <c r="H36" s="192">
        <v>0</v>
      </c>
      <c r="I36" s="192">
        <v>0</v>
      </c>
      <c r="J36" s="193">
        <v>0</v>
      </c>
      <c r="K36" s="44"/>
    </row>
    <row r="37" spans="1:11" ht="27.75" customHeight="1" x14ac:dyDescent="0.2">
      <c r="A37" s="16" t="s">
        <v>199</v>
      </c>
      <c r="B37" s="44" t="s">
        <v>798</v>
      </c>
      <c r="C37" s="171">
        <v>0</v>
      </c>
      <c r="D37" s="188">
        <v>-5.1619999999999999</v>
      </c>
      <c r="E37" s="189">
        <v>-0.84099999999999997</v>
      </c>
      <c r="F37" s="190">
        <v>-0.11899999999999999</v>
      </c>
      <c r="G37" s="163">
        <v>0</v>
      </c>
      <c r="H37" s="192">
        <v>0</v>
      </c>
      <c r="I37" s="192">
        <v>0</v>
      </c>
      <c r="J37" s="193">
        <v>0</v>
      </c>
      <c r="K37" s="44"/>
    </row>
    <row r="38" spans="1:11" ht="27.75" customHeight="1" x14ac:dyDescent="0.2">
      <c r="A38" s="16" t="s">
        <v>200</v>
      </c>
      <c r="B38" s="44" t="s">
        <v>799</v>
      </c>
      <c r="C38" s="171">
        <v>0</v>
      </c>
      <c r="D38" s="188">
        <v>-6.5449999999999999</v>
      </c>
      <c r="E38" s="189">
        <v>-1.0780000000000001</v>
      </c>
      <c r="F38" s="190">
        <v>-0.16</v>
      </c>
      <c r="G38" s="163">
        <v>0</v>
      </c>
      <c r="H38" s="192">
        <v>0</v>
      </c>
      <c r="I38" s="192">
        <v>0</v>
      </c>
      <c r="J38" s="195">
        <v>0.217</v>
      </c>
      <c r="K38" s="44"/>
    </row>
    <row r="39" spans="1:11" ht="27.75" customHeight="1" x14ac:dyDescent="0.2">
      <c r="A39" s="16" t="s">
        <v>201</v>
      </c>
      <c r="B39" s="44" t="s">
        <v>800</v>
      </c>
      <c r="C39" s="171">
        <v>0</v>
      </c>
      <c r="D39" s="188">
        <v>-6.5449999999999999</v>
      </c>
      <c r="E39" s="189">
        <v>-1.0780000000000001</v>
      </c>
      <c r="F39" s="190">
        <v>-0.16</v>
      </c>
      <c r="G39" s="163">
        <v>0</v>
      </c>
      <c r="H39" s="192">
        <v>0</v>
      </c>
      <c r="I39" s="192">
        <v>0</v>
      </c>
      <c r="J39" s="193">
        <v>0</v>
      </c>
      <c r="K39" s="44"/>
    </row>
    <row r="40" spans="1:11" ht="27.75" customHeight="1" x14ac:dyDescent="0.2">
      <c r="A40" s="16" t="s">
        <v>202</v>
      </c>
      <c r="B40" s="44" t="s">
        <v>801</v>
      </c>
      <c r="C40" s="171">
        <v>0</v>
      </c>
      <c r="D40" s="188">
        <v>-5.1619999999999999</v>
      </c>
      <c r="E40" s="189">
        <v>-0.84099999999999997</v>
      </c>
      <c r="F40" s="190">
        <v>-0.11899999999999999</v>
      </c>
      <c r="G40" s="163">
        <v>0</v>
      </c>
      <c r="H40" s="192">
        <v>0</v>
      </c>
      <c r="I40" s="192">
        <v>0</v>
      </c>
      <c r="J40" s="195">
        <v>0.14499999999999999</v>
      </c>
      <c r="K40" s="44"/>
    </row>
    <row r="41" spans="1:11" ht="27.75" customHeight="1" x14ac:dyDescent="0.2">
      <c r="A41" s="16" t="s">
        <v>203</v>
      </c>
      <c r="B41" s="44" t="s">
        <v>802</v>
      </c>
      <c r="C41" s="171">
        <v>0</v>
      </c>
      <c r="D41" s="188">
        <v>-5.1619999999999999</v>
      </c>
      <c r="E41" s="189">
        <v>-0.84099999999999997</v>
      </c>
      <c r="F41" s="190">
        <v>-0.11899999999999999</v>
      </c>
      <c r="G41" s="163">
        <v>0</v>
      </c>
      <c r="H41" s="192">
        <v>0</v>
      </c>
      <c r="I41" s="192">
        <v>0</v>
      </c>
      <c r="J41" s="193">
        <v>0</v>
      </c>
      <c r="K41" s="44"/>
    </row>
    <row r="42" spans="1:11" ht="27.75" customHeight="1" x14ac:dyDescent="0.2">
      <c r="A42" s="16" t="s">
        <v>204</v>
      </c>
      <c r="B42" s="44" t="s">
        <v>803</v>
      </c>
      <c r="C42" s="171">
        <v>0</v>
      </c>
      <c r="D42" s="188">
        <v>-2.548</v>
      </c>
      <c r="E42" s="189">
        <v>-0.39300000000000002</v>
      </c>
      <c r="F42" s="190">
        <v>-4.1000000000000002E-2</v>
      </c>
      <c r="G42" s="191">
        <v>69.39</v>
      </c>
      <c r="H42" s="192">
        <v>0</v>
      </c>
      <c r="I42" s="192">
        <v>0</v>
      </c>
      <c r="J42" s="195">
        <v>0.114</v>
      </c>
      <c r="K42" s="44"/>
    </row>
    <row r="43" spans="1:11" ht="27.75" customHeight="1" x14ac:dyDescent="0.2">
      <c r="A43" s="16" t="s">
        <v>205</v>
      </c>
      <c r="B43" s="44" t="s">
        <v>804</v>
      </c>
      <c r="C43" s="171">
        <v>0</v>
      </c>
      <c r="D43" s="188">
        <v>-2.548</v>
      </c>
      <c r="E43" s="189">
        <v>-0.39300000000000002</v>
      </c>
      <c r="F43" s="190">
        <v>-4.1000000000000002E-2</v>
      </c>
      <c r="G43" s="191">
        <v>69.39</v>
      </c>
      <c r="H43" s="192">
        <v>0</v>
      </c>
      <c r="I43" s="192">
        <v>0</v>
      </c>
      <c r="J43" s="193">
        <v>0</v>
      </c>
      <c r="K43" s="44"/>
    </row>
    <row r="44" spans="1:11" ht="27.75" customHeight="1" x14ac:dyDescent="0.2">
      <c r="C44" s="3"/>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I9:K9"/>
    <mergeCell ref="G8:H8"/>
    <mergeCell ref="E1:K1"/>
    <mergeCell ref="B1:D1"/>
    <mergeCell ref="A2:K2"/>
    <mergeCell ref="C5:D5"/>
    <mergeCell ref="C6:D6"/>
    <mergeCell ref="G5:H5"/>
    <mergeCell ref="G6:H6"/>
    <mergeCell ref="G4:K4"/>
    <mergeCell ref="A4:E4"/>
    <mergeCell ref="C7:D7"/>
    <mergeCell ref="B8:E8"/>
    <mergeCell ref="G9:H9"/>
    <mergeCell ref="G7:H7"/>
  </mergeCells>
  <phoneticPr fontId="5" type="noConversion"/>
  <hyperlinks>
    <hyperlink ref="A1" location="Overview!A1" display="Back to Overview" xr:uid="{00000000-0004-0000-0100-000000000000}"/>
  </hyperlinks>
  <pageMargins left="0.39370078740157483" right="0.35433070866141736" top="0.86614173228346458" bottom="0.74803149606299213" header="0.43307086614173229" footer="0.51181102362204722"/>
  <pageSetup paperSize="9" scale="42" fitToHeight="0" orientation="portrait" r:id="rId2"/>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262"/>
  <sheetViews>
    <sheetView zoomScale="85" zoomScaleNormal="85" zoomScaleSheetLayoutView="55" workbookViewId="0"/>
  </sheetViews>
  <sheetFormatPr defaultColWidth="9.140625" defaultRowHeight="27.75" customHeight="1" x14ac:dyDescent="0.2"/>
  <cols>
    <col min="1" max="1" width="14.5703125" style="52" customWidth="1"/>
    <col min="2" max="2" width="13.85546875" style="52" customWidth="1"/>
    <col min="3" max="3" width="17.140625" style="52" customWidth="1"/>
    <col min="4" max="4" width="14.7109375" style="59" customWidth="1"/>
    <col min="5" max="5" width="14.140625" style="59" customWidth="1"/>
    <col min="6" max="6" width="17.28515625" style="59" customWidth="1"/>
    <col min="7" max="7" width="45.28515625" style="59" bestFit="1" customWidth="1"/>
    <col min="8" max="8" width="14.7109375" style="59" customWidth="1"/>
    <col min="9" max="9" width="14.7109375" style="60" customWidth="1"/>
    <col min="10" max="11" width="14.7109375" style="61" customWidth="1"/>
    <col min="12" max="15" width="14.7109375" style="52" customWidth="1"/>
    <col min="16" max="17" width="15.5703125" style="52" customWidth="1"/>
    <col min="18" max="16384" width="9.140625" style="52"/>
  </cols>
  <sheetData>
    <row r="1" spans="1:16" ht="66.75" customHeight="1" x14ac:dyDescent="0.2">
      <c r="A1" s="50" t="s">
        <v>30</v>
      </c>
      <c r="B1" s="50"/>
      <c r="C1" s="241" t="s">
        <v>171</v>
      </c>
      <c r="D1" s="241"/>
      <c r="E1" s="51"/>
      <c r="F1" s="244" t="s">
        <v>62</v>
      </c>
      <c r="G1" s="244"/>
      <c r="H1" s="244"/>
      <c r="I1" s="244"/>
      <c r="J1" s="244"/>
      <c r="K1" s="244"/>
      <c r="L1" s="244"/>
      <c r="M1" s="244"/>
      <c r="N1" s="244"/>
      <c r="O1" s="244"/>
      <c r="P1" s="244"/>
    </row>
    <row r="2" spans="1:16" s="53" customFormat="1" ht="25.5" customHeight="1" x14ac:dyDescent="0.2">
      <c r="A2" s="242" t="str">
        <f>Overview!B4&amp; " - Effective from "&amp;Overview!D4&amp;" - "&amp;Overview!E4&amp;" Designated EHV charges"</f>
        <v>Aidien Limited - GSP_E - Effective from 1 April 2025 - Final Designated EHV charges</v>
      </c>
      <c r="B2" s="243"/>
      <c r="C2" s="243"/>
      <c r="D2" s="243"/>
      <c r="E2" s="243"/>
      <c r="F2" s="243"/>
      <c r="G2" s="243"/>
      <c r="H2" s="243"/>
      <c r="I2" s="243"/>
      <c r="J2" s="243"/>
      <c r="K2" s="243"/>
      <c r="L2" s="243"/>
      <c r="M2" s="243"/>
      <c r="N2" s="243"/>
      <c r="O2" s="243"/>
      <c r="P2" s="243"/>
    </row>
    <row r="3" spans="1:16" s="81" customFormat="1" ht="10.5" customHeight="1" x14ac:dyDescent="0.2">
      <c r="A3" s="80"/>
      <c r="B3" s="80"/>
      <c r="C3" s="80"/>
      <c r="D3" s="80"/>
      <c r="E3" s="80"/>
      <c r="F3" s="80"/>
      <c r="G3" s="80"/>
      <c r="H3" s="80"/>
      <c r="I3" s="80"/>
      <c r="J3" s="80"/>
      <c r="K3" s="80"/>
      <c r="L3" s="80"/>
      <c r="M3" s="80"/>
      <c r="N3" s="80"/>
      <c r="O3" s="80"/>
    </row>
    <row r="4" spans="1:16" s="81" customFormat="1" ht="25.5" customHeight="1" x14ac:dyDescent="0.2">
      <c r="A4" s="227" t="s">
        <v>110</v>
      </c>
      <c r="B4" s="227"/>
      <c r="C4" s="227"/>
      <c r="D4" s="227"/>
      <c r="E4" s="227"/>
      <c r="F4" s="227"/>
      <c r="G4" s="80"/>
      <c r="H4" s="80"/>
      <c r="I4" s="80"/>
      <c r="J4" s="80"/>
      <c r="K4" s="80"/>
      <c r="L4" s="80"/>
      <c r="M4" s="80"/>
      <c r="N4" s="80"/>
      <c r="O4" s="80"/>
    </row>
    <row r="5" spans="1:16" s="81" customFormat="1" ht="25.5" customHeight="1" x14ac:dyDescent="0.2">
      <c r="A5" s="237" t="s">
        <v>19</v>
      </c>
      <c r="B5" s="238"/>
      <c r="C5" s="238"/>
      <c r="D5" s="240" t="s">
        <v>107</v>
      </c>
      <c r="E5" s="240"/>
      <c r="F5" s="240"/>
      <c r="G5" s="80"/>
      <c r="H5" s="80"/>
      <c r="I5" s="80"/>
      <c r="J5" s="80"/>
      <c r="K5" s="80"/>
      <c r="L5" s="80"/>
      <c r="M5" s="80"/>
      <c r="N5" s="80"/>
      <c r="O5" s="80"/>
    </row>
    <row r="6" spans="1:16" s="81" customFormat="1" ht="48" customHeight="1" x14ac:dyDescent="0.2">
      <c r="A6" s="239" t="s">
        <v>106</v>
      </c>
      <c r="B6" s="239"/>
      <c r="C6" s="239"/>
      <c r="D6" s="230" t="s">
        <v>750</v>
      </c>
      <c r="E6" s="230"/>
      <c r="F6" s="230"/>
      <c r="G6" s="80"/>
      <c r="H6" s="80"/>
      <c r="I6" s="80"/>
      <c r="J6" s="80"/>
      <c r="K6" s="80"/>
      <c r="L6" s="80"/>
      <c r="M6" s="80"/>
      <c r="N6" s="80"/>
      <c r="O6" s="80"/>
    </row>
    <row r="7" spans="1:16" s="81" customFormat="1" ht="53.25" customHeight="1" x14ac:dyDescent="0.2">
      <c r="A7" s="239" t="s">
        <v>24</v>
      </c>
      <c r="B7" s="239"/>
      <c r="C7" s="239"/>
      <c r="D7" s="230" t="s">
        <v>25</v>
      </c>
      <c r="E7" s="230"/>
      <c r="F7" s="230"/>
      <c r="G7" s="80"/>
      <c r="H7" s="80"/>
      <c r="I7" s="80"/>
      <c r="J7" s="80"/>
      <c r="K7" s="80"/>
      <c r="L7" s="80"/>
      <c r="M7" s="80"/>
      <c r="N7" s="80"/>
      <c r="O7" s="80"/>
    </row>
    <row r="8" spans="1:16" s="81" customFormat="1" ht="25.5" customHeight="1" x14ac:dyDescent="0.2">
      <c r="G8" s="80"/>
      <c r="H8" s="80"/>
      <c r="I8" s="80"/>
      <c r="J8" s="80"/>
      <c r="K8" s="80"/>
      <c r="L8" s="80"/>
      <c r="M8" s="80"/>
      <c r="N8" s="80"/>
      <c r="O8" s="80"/>
    </row>
    <row r="9" spans="1:16" s="81" customFormat="1" ht="10.5" customHeight="1" x14ac:dyDescent="0.2">
      <c r="A9" s="80"/>
      <c r="B9" s="80"/>
      <c r="C9" s="80"/>
      <c r="D9" s="80"/>
      <c r="E9" s="80"/>
      <c r="F9" s="80"/>
      <c r="G9" s="80"/>
      <c r="H9" s="80"/>
      <c r="I9" s="80"/>
      <c r="J9" s="80"/>
      <c r="K9" s="80"/>
      <c r="L9" s="80"/>
      <c r="M9" s="80"/>
      <c r="N9" s="80"/>
      <c r="O9" s="80"/>
    </row>
    <row r="10" spans="1:16" ht="63.75" customHeight="1" x14ac:dyDescent="0.2">
      <c r="A10" s="54" t="s">
        <v>97</v>
      </c>
      <c r="B10" s="55" t="s">
        <v>65</v>
      </c>
      <c r="C10" s="54" t="s">
        <v>66</v>
      </c>
      <c r="D10" s="54" t="s">
        <v>99</v>
      </c>
      <c r="E10" s="55" t="s">
        <v>65</v>
      </c>
      <c r="F10" s="54" t="s">
        <v>67</v>
      </c>
      <c r="G10" s="56" t="s">
        <v>61</v>
      </c>
      <c r="H10" s="56" t="s">
        <v>654</v>
      </c>
      <c r="I10" s="57" t="s">
        <v>165</v>
      </c>
      <c r="J10" s="56" t="s">
        <v>100</v>
      </c>
      <c r="K10" s="56" t="s">
        <v>163</v>
      </c>
      <c r="L10" s="130" t="s">
        <v>177</v>
      </c>
      <c r="M10" s="57" t="s">
        <v>166</v>
      </c>
      <c r="N10" s="56" t="s">
        <v>101</v>
      </c>
      <c r="O10" s="56" t="s">
        <v>164</v>
      </c>
      <c r="P10" s="130" t="s">
        <v>178</v>
      </c>
    </row>
    <row r="11" spans="1:16" ht="12.75" x14ac:dyDescent="0.2">
      <c r="A11" s="198"/>
      <c r="B11" s="93"/>
      <c r="C11" s="199"/>
      <c r="D11" s="200"/>
      <c r="E11" s="93"/>
      <c r="F11" s="199"/>
      <c r="G11" s="58"/>
      <c r="H11" s="201"/>
      <c r="I11" s="202"/>
      <c r="J11" s="203"/>
      <c r="K11" s="203"/>
      <c r="L11" s="203"/>
      <c r="M11" s="204"/>
      <c r="N11" s="205"/>
      <c r="O11" s="205"/>
      <c r="P11" s="205"/>
    </row>
    <row r="12" spans="1:16" ht="12.75" x14ac:dyDescent="0.2">
      <c r="A12" s="198"/>
      <c r="B12" s="93"/>
      <c r="C12" s="199"/>
      <c r="D12" s="200"/>
      <c r="E12" s="93"/>
      <c r="F12" s="199"/>
      <c r="G12" s="58"/>
      <c r="H12" s="201"/>
      <c r="I12" s="202"/>
      <c r="J12" s="203"/>
      <c r="K12" s="203"/>
      <c r="L12" s="203"/>
      <c r="M12" s="204"/>
      <c r="N12" s="205"/>
      <c r="O12" s="205"/>
      <c r="P12" s="205"/>
    </row>
    <row r="13" spans="1:16" ht="12.75" x14ac:dyDescent="0.2">
      <c r="A13" s="198"/>
      <c r="B13" s="93"/>
      <c r="C13" s="199"/>
      <c r="D13" s="200"/>
      <c r="E13" s="93"/>
      <c r="F13" s="199"/>
      <c r="G13" s="58"/>
      <c r="H13" s="201"/>
      <c r="I13" s="202"/>
      <c r="J13" s="203"/>
      <c r="K13" s="203"/>
      <c r="L13" s="203"/>
      <c r="M13" s="204"/>
      <c r="N13" s="205"/>
      <c r="O13" s="205"/>
      <c r="P13" s="205"/>
    </row>
    <row r="14" spans="1:16" ht="12.75" x14ac:dyDescent="0.2">
      <c r="A14" s="198"/>
      <c r="B14" s="93"/>
      <c r="C14" s="199"/>
      <c r="D14" s="200"/>
      <c r="E14" s="93"/>
      <c r="F14" s="199"/>
      <c r="G14" s="58"/>
      <c r="H14" s="201"/>
      <c r="I14" s="202"/>
      <c r="J14" s="203"/>
      <c r="K14" s="203"/>
      <c r="L14" s="203"/>
      <c r="M14" s="204"/>
      <c r="N14" s="205"/>
      <c r="O14" s="205"/>
      <c r="P14" s="205"/>
    </row>
    <row r="15" spans="1:16" ht="12.75" x14ac:dyDescent="0.2">
      <c r="A15" s="198"/>
      <c r="B15" s="93"/>
      <c r="C15" s="199"/>
      <c r="D15" s="200"/>
      <c r="E15" s="93"/>
      <c r="F15" s="199"/>
      <c r="G15" s="58"/>
      <c r="H15" s="201"/>
      <c r="I15" s="202"/>
      <c r="J15" s="203"/>
      <c r="K15" s="203"/>
      <c r="L15" s="203"/>
      <c r="M15" s="204"/>
      <c r="N15" s="205"/>
      <c r="O15" s="205"/>
      <c r="P15" s="205"/>
    </row>
    <row r="16" spans="1:16" ht="12.75" x14ac:dyDescent="0.2">
      <c r="A16" s="198"/>
      <c r="B16" s="93"/>
      <c r="C16" s="199"/>
      <c r="D16" s="200"/>
      <c r="E16" s="93"/>
      <c r="F16" s="199"/>
      <c r="G16" s="58"/>
      <c r="H16" s="201"/>
      <c r="I16" s="202"/>
      <c r="J16" s="203"/>
      <c r="K16" s="203"/>
      <c r="L16" s="203"/>
      <c r="M16" s="204"/>
      <c r="N16" s="205"/>
      <c r="O16" s="205"/>
      <c r="P16" s="205"/>
    </row>
    <row r="17" spans="1:16" ht="12.75" x14ac:dyDescent="0.2">
      <c r="A17" s="198"/>
      <c r="B17" s="93"/>
      <c r="C17" s="199"/>
      <c r="D17" s="200"/>
      <c r="E17" s="93"/>
      <c r="F17" s="199"/>
      <c r="G17" s="58"/>
      <c r="H17" s="201"/>
      <c r="I17" s="202"/>
      <c r="J17" s="203"/>
      <c r="K17" s="203"/>
      <c r="L17" s="203"/>
      <c r="M17" s="204"/>
      <c r="N17" s="205"/>
      <c r="O17" s="205"/>
      <c r="P17" s="205"/>
    </row>
    <row r="18" spans="1:16" ht="12.75" x14ac:dyDescent="0.2">
      <c r="A18" s="198"/>
      <c r="B18" s="93"/>
      <c r="C18" s="199"/>
      <c r="D18" s="200"/>
      <c r="E18" s="93"/>
      <c r="F18" s="199"/>
      <c r="G18" s="58"/>
      <c r="H18" s="201"/>
      <c r="I18" s="202"/>
      <c r="J18" s="203"/>
      <c r="K18" s="203"/>
      <c r="L18" s="203"/>
      <c r="M18" s="204"/>
      <c r="N18" s="205"/>
      <c r="O18" s="205"/>
      <c r="P18" s="205"/>
    </row>
    <row r="19" spans="1:16" ht="12.75" x14ac:dyDescent="0.2">
      <c r="A19" s="198"/>
      <c r="B19" s="93"/>
      <c r="C19" s="199"/>
      <c r="D19" s="200"/>
      <c r="E19" s="93"/>
      <c r="F19" s="199"/>
      <c r="G19" s="58"/>
      <c r="H19" s="201"/>
      <c r="I19" s="202"/>
      <c r="J19" s="203"/>
      <c r="K19" s="203"/>
      <c r="L19" s="203"/>
      <c r="M19" s="204"/>
      <c r="N19" s="205"/>
      <c r="O19" s="205"/>
      <c r="P19" s="205"/>
    </row>
    <row r="20" spans="1:16" ht="12.75" x14ac:dyDescent="0.2">
      <c r="A20" s="198"/>
      <c r="B20" s="93"/>
      <c r="C20" s="199"/>
      <c r="D20" s="200"/>
      <c r="E20" s="93"/>
      <c r="F20" s="199"/>
      <c r="G20" s="58"/>
      <c r="H20" s="201"/>
      <c r="I20" s="202"/>
      <c r="J20" s="203"/>
      <c r="K20" s="203"/>
      <c r="L20" s="203"/>
      <c r="M20" s="204"/>
      <c r="N20" s="205"/>
      <c r="O20" s="205"/>
      <c r="P20" s="205"/>
    </row>
    <row r="21" spans="1:16" ht="12.75" x14ac:dyDescent="0.2">
      <c r="A21" s="198"/>
      <c r="B21" s="93"/>
      <c r="C21" s="199"/>
      <c r="D21" s="200"/>
      <c r="E21" s="93"/>
      <c r="F21" s="199"/>
      <c r="G21" s="58"/>
      <c r="H21" s="201"/>
      <c r="I21" s="202"/>
      <c r="J21" s="203"/>
      <c r="K21" s="203"/>
      <c r="L21" s="203"/>
      <c r="M21" s="204"/>
      <c r="N21" s="205"/>
      <c r="O21" s="205"/>
      <c r="P21" s="205"/>
    </row>
    <row r="22" spans="1:16" ht="12.75" x14ac:dyDescent="0.2">
      <c r="A22" s="198"/>
      <c r="B22" s="93"/>
      <c r="C22" s="199"/>
      <c r="D22" s="200"/>
      <c r="E22" s="93"/>
      <c r="F22" s="199"/>
      <c r="G22" s="58"/>
      <c r="H22" s="201"/>
      <c r="I22" s="202"/>
      <c r="J22" s="203"/>
      <c r="K22" s="203"/>
      <c r="L22" s="203"/>
      <c r="M22" s="204"/>
      <c r="N22" s="205"/>
      <c r="O22" s="205"/>
      <c r="P22" s="205"/>
    </row>
    <row r="23" spans="1:16" ht="12.75" x14ac:dyDescent="0.2">
      <c r="A23" s="198"/>
      <c r="B23" s="93"/>
      <c r="C23" s="199"/>
      <c r="D23" s="200"/>
      <c r="E23" s="93"/>
      <c r="F23" s="199"/>
      <c r="G23" s="58"/>
      <c r="H23" s="201"/>
      <c r="I23" s="202"/>
      <c r="J23" s="203"/>
      <c r="K23" s="203"/>
      <c r="L23" s="203"/>
      <c r="M23" s="204"/>
      <c r="N23" s="205"/>
      <c r="O23" s="205"/>
      <c r="P23" s="205"/>
    </row>
    <row r="24" spans="1:16" ht="12.75" x14ac:dyDescent="0.2">
      <c r="A24" s="198"/>
      <c r="B24" s="93"/>
      <c r="C24" s="199"/>
      <c r="D24" s="200"/>
      <c r="E24" s="93"/>
      <c r="F24" s="199"/>
      <c r="G24" s="58"/>
      <c r="H24" s="201"/>
      <c r="I24" s="202"/>
      <c r="J24" s="203"/>
      <c r="K24" s="203"/>
      <c r="L24" s="203"/>
      <c r="M24" s="204"/>
      <c r="N24" s="205"/>
      <c r="O24" s="205"/>
      <c r="P24" s="205"/>
    </row>
    <row r="25" spans="1:16" ht="12.75" x14ac:dyDescent="0.2">
      <c r="A25" s="198"/>
      <c r="B25" s="93"/>
      <c r="C25" s="199"/>
      <c r="D25" s="200"/>
      <c r="E25" s="93"/>
      <c r="F25" s="199"/>
      <c r="G25" s="58"/>
      <c r="H25" s="201"/>
      <c r="I25" s="202"/>
      <c r="J25" s="203"/>
      <c r="K25" s="203"/>
      <c r="L25" s="203"/>
      <c r="M25" s="204"/>
      <c r="N25" s="205"/>
      <c r="O25" s="205"/>
      <c r="P25" s="205"/>
    </row>
    <row r="26" spans="1:16" ht="12.75" x14ac:dyDescent="0.2">
      <c r="A26" s="198"/>
      <c r="B26" s="93"/>
      <c r="C26" s="199"/>
      <c r="D26" s="200"/>
      <c r="E26" s="93"/>
      <c r="F26" s="199"/>
      <c r="G26" s="58"/>
      <c r="H26" s="201"/>
      <c r="I26" s="202"/>
      <c r="J26" s="203"/>
      <c r="K26" s="203"/>
      <c r="L26" s="203"/>
      <c r="M26" s="204"/>
      <c r="N26" s="205"/>
      <c r="O26" s="205"/>
      <c r="P26" s="205"/>
    </row>
    <row r="27" spans="1:16" ht="12.75" x14ac:dyDescent="0.2">
      <c r="A27" s="198"/>
      <c r="B27" s="93"/>
      <c r="C27" s="199"/>
      <c r="D27" s="200"/>
      <c r="E27" s="93"/>
      <c r="F27" s="199"/>
      <c r="G27" s="58"/>
      <c r="H27" s="201"/>
      <c r="I27" s="202"/>
      <c r="J27" s="203"/>
      <c r="K27" s="203"/>
      <c r="L27" s="203"/>
      <c r="M27" s="204"/>
      <c r="N27" s="205"/>
      <c r="O27" s="205"/>
      <c r="P27" s="205"/>
    </row>
    <row r="28" spans="1:16" ht="12.75" x14ac:dyDescent="0.2">
      <c r="A28" s="198"/>
      <c r="B28" s="93"/>
      <c r="C28" s="199"/>
      <c r="D28" s="200"/>
      <c r="E28" s="93"/>
      <c r="F28" s="199"/>
      <c r="G28" s="58"/>
      <c r="H28" s="201"/>
      <c r="I28" s="202"/>
      <c r="J28" s="203"/>
      <c r="K28" s="203"/>
      <c r="L28" s="203"/>
      <c r="M28" s="204"/>
      <c r="N28" s="205"/>
      <c r="O28" s="205"/>
      <c r="P28" s="205"/>
    </row>
    <row r="29" spans="1:16" ht="12.75" x14ac:dyDescent="0.2">
      <c r="A29" s="198"/>
      <c r="B29" s="93"/>
      <c r="C29" s="199"/>
      <c r="D29" s="200"/>
      <c r="E29" s="93"/>
      <c r="F29" s="199"/>
      <c r="G29" s="58"/>
      <c r="H29" s="201"/>
      <c r="I29" s="202"/>
      <c r="J29" s="203"/>
      <c r="K29" s="203"/>
      <c r="L29" s="203"/>
      <c r="M29" s="204"/>
      <c r="N29" s="205"/>
      <c r="O29" s="205"/>
      <c r="P29" s="205"/>
    </row>
    <row r="30" spans="1:16" ht="12.75" x14ac:dyDescent="0.2">
      <c r="A30" s="198"/>
      <c r="B30" s="93"/>
      <c r="C30" s="199"/>
      <c r="D30" s="200"/>
      <c r="E30" s="93"/>
      <c r="F30" s="199"/>
      <c r="G30" s="58"/>
      <c r="H30" s="201"/>
      <c r="I30" s="202"/>
      <c r="J30" s="203"/>
      <c r="K30" s="203"/>
      <c r="L30" s="203"/>
      <c r="M30" s="204"/>
      <c r="N30" s="205"/>
      <c r="O30" s="205"/>
      <c r="P30" s="205"/>
    </row>
    <row r="31" spans="1:16" ht="12.75" x14ac:dyDescent="0.2">
      <c r="A31" s="198"/>
      <c r="B31" s="93"/>
      <c r="C31" s="199"/>
      <c r="D31" s="200"/>
      <c r="E31" s="93"/>
      <c r="F31" s="199"/>
      <c r="G31" s="58"/>
      <c r="H31" s="201"/>
      <c r="I31" s="202"/>
      <c r="J31" s="203"/>
      <c r="K31" s="203"/>
      <c r="L31" s="203"/>
      <c r="M31" s="204"/>
      <c r="N31" s="205"/>
      <c r="O31" s="205"/>
      <c r="P31" s="205"/>
    </row>
    <row r="32" spans="1:16" ht="12.75" x14ac:dyDescent="0.2">
      <c r="A32" s="198"/>
      <c r="B32" s="93"/>
      <c r="C32" s="199"/>
      <c r="D32" s="200"/>
      <c r="E32" s="93"/>
      <c r="F32" s="199"/>
      <c r="G32" s="58"/>
      <c r="H32" s="201"/>
      <c r="I32" s="202"/>
      <c r="J32" s="203"/>
      <c r="K32" s="203"/>
      <c r="L32" s="203"/>
      <c r="M32" s="204"/>
      <c r="N32" s="205"/>
      <c r="O32" s="205"/>
      <c r="P32" s="205"/>
    </row>
    <row r="33" spans="1:16" ht="12.75" x14ac:dyDescent="0.2">
      <c r="A33" s="198"/>
      <c r="B33" s="93"/>
      <c r="C33" s="199"/>
      <c r="D33" s="200"/>
      <c r="E33" s="93"/>
      <c r="F33" s="199"/>
      <c r="G33" s="58"/>
      <c r="H33" s="201"/>
      <c r="I33" s="202"/>
      <c r="J33" s="203"/>
      <c r="K33" s="203"/>
      <c r="L33" s="203"/>
      <c r="M33" s="204"/>
      <c r="N33" s="205"/>
      <c r="O33" s="205"/>
      <c r="P33" s="205"/>
    </row>
    <row r="34" spans="1:16" ht="12.75" x14ac:dyDescent="0.2">
      <c r="A34" s="198"/>
      <c r="B34" s="93"/>
      <c r="C34" s="199"/>
      <c r="D34" s="200"/>
      <c r="E34" s="93"/>
      <c r="F34" s="199"/>
      <c r="G34" s="58"/>
      <c r="H34" s="201"/>
      <c r="I34" s="202"/>
      <c r="J34" s="203"/>
      <c r="K34" s="203"/>
      <c r="L34" s="203"/>
      <c r="M34" s="204"/>
      <c r="N34" s="205"/>
      <c r="O34" s="205"/>
      <c r="P34" s="205"/>
    </row>
    <row r="35" spans="1:16" ht="12.75" x14ac:dyDescent="0.2">
      <c r="A35" s="198"/>
      <c r="B35" s="93"/>
      <c r="C35" s="199"/>
      <c r="D35" s="200"/>
      <c r="E35" s="93"/>
      <c r="F35" s="199"/>
      <c r="G35" s="58"/>
      <c r="H35" s="201"/>
      <c r="I35" s="202"/>
      <c r="J35" s="203"/>
      <c r="K35" s="203"/>
      <c r="L35" s="203"/>
      <c r="M35" s="204"/>
      <c r="N35" s="205"/>
      <c r="O35" s="205"/>
      <c r="P35" s="205"/>
    </row>
    <row r="36" spans="1:16" ht="12.75" x14ac:dyDescent="0.2">
      <c r="A36" s="198"/>
      <c r="B36" s="93"/>
      <c r="C36" s="199"/>
      <c r="D36" s="200"/>
      <c r="E36" s="93"/>
      <c r="F36" s="199"/>
      <c r="G36" s="58"/>
      <c r="H36" s="201"/>
      <c r="I36" s="202"/>
      <c r="J36" s="203"/>
      <c r="K36" s="203"/>
      <c r="L36" s="203"/>
      <c r="M36" s="204"/>
      <c r="N36" s="205"/>
      <c r="O36" s="205"/>
      <c r="P36" s="205"/>
    </row>
    <row r="37" spans="1:16" ht="12.75" x14ac:dyDescent="0.2">
      <c r="A37" s="198"/>
      <c r="B37" s="93"/>
      <c r="C37" s="199"/>
      <c r="D37" s="200"/>
      <c r="E37" s="93"/>
      <c r="F37" s="199"/>
      <c r="G37" s="58"/>
      <c r="H37" s="201"/>
      <c r="I37" s="202"/>
      <c r="J37" s="203"/>
      <c r="K37" s="203"/>
      <c r="L37" s="203"/>
      <c r="M37" s="204"/>
      <c r="N37" s="205"/>
      <c r="O37" s="205"/>
      <c r="P37" s="205"/>
    </row>
    <row r="38" spans="1:16" ht="12.75" x14ac:dyDescent="0.2">
      <c r="A38" s="198"/>
      <c r="B38" s="93"/>
      <c r="C38" s="199"/>
      <c r="D38" s="200"/>
      <c r="E38" s="93"/>
      <c r="F38" s="199"/>
      <c r="G38" s="58"/>
      <c r="H38" s="201"/>
      <c r="I38" s="202"/>
      <c r="J38" s="203"/>
      <c r="K38" s="203"/>
      <c r="L38" s="203"/>
      <c r="M38" s="204"/>
      <c r="N38" s="205"/>
      <c r="O38" s="205"/>
      <c r="P38" s="205"/>
    </row>
    <row r="39" spans="1:16" ht="12.75" x14ac:dyDescent="0.2">
      <c r="A39" s="198"/>
      <c r="B39" s="93"/>
      <c r="C39" s="199"/>
      <c r="D39" s="200"/>
      <c r="E39" s="93"/>
      <c r="F39" s="199"/>
      <c r="G39" s="58"/>
      <c r="H39" s="201"/>
      <c r="I39" s="202"/>
      <c r="J39" s="203"/>
      <c r="K39" s="203"/>
      <c r="L39" s="203"/>
      <c r="M39" s="204"/>
      <c r="N39" s="205"/>
      <c r="O39" s="205"/>
      <c r="P39" s="205"/>
    </row>
    <row r="40" spans="1:16" ht="12.75" x14ac:dyDescent="0.2">
      <c r="A40" s="198"/>
      <c r="B40" s="93"/>
      <c r="C40" s="199"/>
      <c r="D40" s="200"/>
      <c r="E40" s="93"/>
      <c r="F40" s="199"/>
      <c r="G40" s="58"/>
      <c r="H40" s="201"/>
      <c r="I40" s="202"/>
      <c r="J40" s="203"/>
      <c r="K40" s="203"/>
      <c r="L40" s="203"/>
      <c r="M40" s="204"/>
      <c r="N40" s="205"/>
      <c r="O40" s="205"/>
      <c r="P40" s="205"/>
    </row>
    <row r="41" spans="1:16" ht="12.75" x14ac:dyDescent="0.2">
      <c r="A41" s="198"/>
      <c r="B41" s="93"/>
      <c r="C41" s="199"/>
      <c r="D41" s="200"/>
      <c r="E41" s="93"/>
      <c r="F41" s="199"/>
      <c r="G41" s="58"/>
      <c r="H41" s="201"/>
      <c r="I41" s="202"/>
      <c r="J41" s="203"/>
      <c r="K41" s="203"/>
      <c r="L41" s="203"/>
      <c r="M41" s="204"/>
      <c r="N41" s="205"/>
      <c r="O41" s="205"/>
      <c r="P41" s="205"/>
    </row>
    <row r="42" spans="1:16" ht="12.75" x14ac:dyDescent="0.2">
      <c r="A42" s="198"/>
      <c r="B42" s="93"/>
      <c r="C42" s="199"/>
      <c r="D42" s="200"/>
      <c r="E42" s="93"/>
      <c r="F42" s="199"/>
      <c r="G42" s="58"/>
      <c r="H42" s="201"/>
      <c r="I42" s="202"/>
      <c r="J42" s="203"/>
      <c r="K42" s="203"/>
      <c r="L42" s="203"/>
      <c r="M42" s="204"/>
      <c r="N42" s="205"/>
      <c r="O42" s="205"/>
      <c r="P42" s="205"/>
    </row>
    <row r="43" spans="1:16" ht="12.75" x14ac:dyDescent="0.2">
      <c r="A43" s="198"/>
      <c r="B43" s="93"/>
      <c r="C43" s="199"/>
      <c r="D43" s="200"/>
      <c r="E43" s="93"/>
      <c r="F43" s="199"/>
      <c r="G43" s="58"/>
      <c r="H43" s="201"/>
      <c r="I43" s="202"/>
      <c r="J43" s="203"/>
      <c r="K43" s="203"/>
      <c r="L43" s="203"/>
      <c r="M43" s="204"/>
      <c r="N43" s="205"/>
      <c r="O43" s="205"/>
      <c r="P43" s="205"/>
    </row>
    <row r="44" spans="1:16" ht="12.75" x14ac:dyDescent="0.2">
      <c r="A44" s="198"/>
      <c r="B44" s="93"/>
      <c r="C44" s="199"/>
      <c r="D44" s="200"/>
      <c r="E44" s="93"/>
      <c r="F44" s="199"/>
      <c r="G44" s="58"/>
      <c r="H44" s="201"/>
      <c r="I44" s="202"/>
      <c r="J44" s="203"/>
      <c r="K44" s="203"/>
      <c r="L44" s="203"/>
      <c r="M44" s="204"/>
      <c r="N44" s="205"/>
      <c r="O44" s="205"/>
      <c r="P44" s="205"/>
    </row>
    <row r="45" spans="1:16" ht="12.75" x14ac:dyDescent="0.2">
      <c r="A45" s="198"/>
      <c r="B45" s="93"/>
      <c r="C45" s="199"/>
      <c r="D45" s="200"/>
      <c r="E45" s="93"/>
      <c r="F45" s="199"/>
      <c r="G45" s="58"/>
      <c r="H45" s="201"/>
      <c r="I45" s="202"/>
      <c r="J45" s="203"/>
      <c r="K45" s="203"/>
      <c r="L45" s="203"/>
      <c r="M45" s="204"/>
      <c r="N45" s="205"/>
      <c r="O45" s="205"/>
      <c r="P45" s="205"/>
    </row>
    <row r="46" spans="1:16" ht="12.75" x14ac:dyDescent="0.2">
      <c r="A46" s="198"/>
      <c r="B46" s="93"/>
      <c r="C46" s="199"/>
      <c r="D46" s="200"/>
      <c r="E46" s="93"/>
      <c r="F46" s="199"/>
      <c r="G46" s="58"/>
      <c r="H46" s="201"/>
      <c r="I46" s="202"/>
      <c r="J46" s="203"/>
      <c r="K46" s="203"/>
      <c r="L46" s="203"/>
      <c r="M46" s="204"/>
      <c r="N46" s="205"/>
      <c r="O46" s="205"/>
      <c r="P46" s="205"/>
    </row>
    <row r="47" spans="1:16" ht="12.75" x14ac:dyDescent="0.2">
      <c r="A47" s="198"/>
      <c r="B47" s="93"/>
      <c r="C47" s="199"/>
      <c r="D47" s="200"/>
      <c r="E47" s="93"/>
      <c r="F47" s="199"/>
      <c r="G47" s="58"/>
      <c r="H47" s="201"/>
      <c r="I47" s="202"/>
      <c r="J47" s="203"/>
      <c r="K47" s="203"/>
      <c r="L47" s="203"/>
      <c r="M47" s="204"/>
      <c r="N47" s="205"/>
      <c r="O47" s="205"/>
      <c r="P47" s="205"/>
    </row>
    <row r="48" spans="1:16" ht="12.75" x14ac:dyDescent="0.2">
      <c r="A48" s="198"/>
      <c r="B48" s="93"/>
      <c r="C48" s="199"/>
      <c r="D48" s="200"/>
      <c r="E48" s="93"/>
      <c r="F48" s="199"/>
      <c r="G48" s="58"/>
      <c r="H48" s="201"/>
      <c r="I48" s="202"/>
      <c r="J48" s="203"/>
      <c r="K48" s="203"/>
      <c r="L48" s="203"/>
      <c r="M48" s="204"/>
      <c r="N48" s="205"/>
      <c r="O48" s="205"/>
      <c r="P48" s="205"/>
    </row>
    <row r="49" spans="1:16" ht="12.75" x14ac:dyDescent="0.2">
      <c r="A49" s="198"/>
      <c r="B49" s="93"/>
      <c r="C49" s="199"/>
      <c r="D49" s="200"/>
      <c r="E49" s="93"/>
      <c r="F49" s="199"/>
      <c r="G49" s="58"/>
      <c r="H49" s="201"/>
      <c r="I49" s="202"/>
      <c r="J49" s="203"/>
      <c r="K49" s="203"/>
      <c r="L49" s="203"/>
      <c r="M49" s="204"/>
      <c r="N49" s="205"/>
      <c r="O49" s="205"/>
      <c r="P49" s="205"/>
    </row>
    <row r="50" spans="1:16" ht="12.75" x14ac:dyDescent="0.2">
      <c r="A50" s="198"/>
      <c r="B50" s="93"/>
      <c r="C50" s="199"/>
      <c r="D50" s="200"/>
      <c r="E50" s="93"/>
      <c r="F50" s="199"/>
      <c r="G50" s="58"/>
      <c r="H50" s="201"/>
      <c r="I50" s="202"/>
      <c r="J50" s="203"/>
      <c r="K50" s="203"/>
      <c r="L50" s="203"/>
      <c r="M50" s="204"/>
      <c r="N50" s="205"/>
      <c r="O50" s="205"/>
      <c r="P50" s="205"/>
    </row>
    <row r="51" spans="1:16" ht="12.75" x14ac:dyDescent="0.2">
      <c r="A51" s="198"/>
      <c r="B51" s="93"/>
      <c r="C51" s="199"/>
      <c r="D51" s="200"/>
      <c r="E51" s="93"/>
      <c r="F51" s="199"/>
      <c r="G51" s="58"/>
      <c r="H51" s="201"/>
      <c r="I51" s="202"/>
      <c r="J51" s="203"/>
      <c r="K51" s="203"/>
      <c r="L51" s="203"/>
      <c r="M51" s="204"/>
      <c r="N51" s="205"/>
      <c r="O51" s="205"/>
      <c r="P51" s="205"/>
    </row>
    <row r="52" spans="1:16" ht="12.75" x14ac:dyDescent="0.2">
      <c r="A52" s="198"/>
      <c r="B52" s="93"/>
      <c r="C52" s="199"/>
      <c r="D52" s="200"/>
      <c r="E52" s="93"/>
      <c r="F52" s="199"/>
      <c r="G52" s="58"/>
      <c r="H52" s="201"/>
      <c r="I52" s="202"/>
      <c r="J52" s="203"/>
      <c r="K52" s="203"/>
      <c r="L52" s="203"/>
      <c r="M52" s="204"/>
      <c r="N52" s="205"/>
      <c r="O52" s="205"/>
      <c r="P52" s="205"/>
    </row>
    <row r="53" spans="1:16" ht="12.75" x14ac:dyDescent="0.2">
      <c r="A53" s="198"/>
      <c r="B53" s="93"/>
      <c r="C53" s="199"/>
      <c r="D53" s="200"/>
      <c r="E53" s="93"/>
      <c r="F53" s="199"/>
      <c r="G53" s="58"/>
      <c r="H53" s="201"/>
      <c r="I53" s="202"/>
      <c r="J53" s="203"/>
      <c r="K53" s="203"/>
      <c r="L53" s="203"/>
      <c r="M53" s="204"/>
      <c r="N53" s="205"/>
      <c r="O53" s="205"/>
      <c r="P53" s="205"/>
    </row>
    <row r="54" spans="1:16" ht="12.75" x14ac:dyDescent="0.2">
      <c r="A54" s="198"/>
      <c r="B54" s="93"/>
      <c r="C54" s="199"/>
      <c r="D54" s="200"/>
      <c r="E54" s="93"/>
      <c r="F54" s="199"/>
      <c r="G54" s="58"/>
      <c r="H54" s="201"/>
      <c r="I54" s="202"/>
      <c r="J54" s="203"/>
      <c r="K54" s="203"/>
      <c r="L54" s="203"/>
      <c r="M54" s="204"/>
      <c r="N54" s="205"/>
      <c r="O54" s="205"/>
      <c r="P54" s="205"/>
    </row>
    <row r="55" spans="1:16" ht="12.75" x14ac:dyDescent="0.2">
      <c r="A55" s="198"/>
      <c r="B55" s="93"/>
      <c r="C55" s="199"/>
      <c r="D55" s="200"/>
      <c r="E55" s="93"/>
      <c r="F55" s="199"/>
      <c r="G55" s="58"/>
      <c r="H55" s="201"/>
      <c r="I55" s="202"/>
      <c r="J55" s="203"/>
      <c r="K55" s="203"/>
      <c r="L55" s="203"/>
      <c r="M55" s="204"/>
      <c r="N55" s="205"/>
      <c r="O55" s="205"/>
      <c r="P55" s="205"/>
    </row>
    <row r="56" spans="1:16" ht="12.75" x14ac:dyDescent="0.2">
      <c r="A56" s="198"/>
      <c r="B56" s="93"/>
      <c r="C56" s="199"/>
      <c r="D56" s="200"/>
      <c r="E56" s="93"/>
      <c r="F56" s="199"/>
      <c r="G56" s="58"/>
      <c r="H56" s="201"/>
      <c r="I56" s="202"/>
      <c r="J56" s="203"/>
      <c r="K56" s="203"/>
      <c r="L56" s="203"/>
      <c r="M56" s="204"/>
      <c r="N56" s="205"/>
      <c r="O56" s="205"/>
      <c r="P56" s="205"/>
    </row>
    <row r="57" spans="1:16" ht="12.75" x14ac:dyDescent="0.2">
      <c r="A57" s="198"/>
      <c r="B57" s="93"/>
      <c r="C57" s="199"/>
      <c r="D57" s="200"/>
      <c r="E57" s="93"/>
      <c r="F57" s="199"/>
      <c r="G57" s="58"/>
      <c r="H57" s="201"/>
      <c r="I57" s="202"/>
      <c r="J57" s="203"/>
      <c r="K57" s="203"/>
      <c r="L57" s="203"/>
      <c r="M57" s="204"/>
      <c r="N57" s="205"/>
      <c r="O57" s="205"/>
      <c r="P57" s="205"/>
    </row>
    <row r="58" spans="1:16" ht="12.75" x14ac:dyDescent="0.2">
      <c r="A58" s="198"/>
      <c r="B58" s="93"/>
      <c r="C58" s="199"/>
      <c r="D58" s="200"/>
      <c r="E58" s="93"/>
      <c r="F58" s="199"/>
      <c r="G58" s="58"/>
      <c r="H58" s="201"/>
      <c r="I58" s="202"/>
      <c r="J58" s="203"/>
      <c r="K58" s="203"/>
      <c r="L58" s="203"/>
      <c r="M58" s="204"/>
      <c r="N58" s="205"/>
      <c r="O58" s="205"/>
      <c r="P58" s="205"/>
    </row>
    <row r="59" spans="1:16" ht="12.75" x14ac:dyDescent="0.2">
      <c r="A59" s="198"/>
      <c r="B59" s="93"/>
      <c r="C59" s="199"/>
      <c r="D59" s="200"/>
      <c r="E59" s="93"/>
      <c r="F59" s="199"/>
      <c r="G59" s="58"/>
      <c r="H59" s="201"/>
      <c r="I59" s="202"/>
      <c r="J59" s="203"/>
      <c r="K59" s="203"/>
      <c r="L59" s="203"/>
      <c r="M59" s="204"/>
      <c r="N59" s="205"/>
      <c r="O59" s="205"/>
      <c r="P59" s="205"/>
    </row>
    <row r="60" spans="1:16" ht="12.75" x14ac:dyDescent="0.2">
      <c r="A60" s="198"/>
      <c r="B60" s="93"/>
      <c r="C60" s="199"/>
      <c r="D60" s="200"/>
      <c r="E60" s="93"/>
      <c r="F60" s="199"/>
      <c r="G60" s="58"/>
      <c r="H60" s="201"/>
      <c r="I60" s="202"/>
      <c r="J60" s="203"/>
      <c r="K60" s="203"/>
      <c r="L60" s="203"/>
      <c r="M60" s="204"/>
      <c r="N60" s="205"/>
      <c r="O60" s="205"/>
      <c r="P60" s="205"/>
    </row>
    <row r="61" spans="1:16" ht="12.75" x14ac:dyDescent="0.2">
      <c r="A61" s="198"/>
      <c r="B61" s="93"/>
      <c r="C61" s="199"/>
      <c r="D61" s="200"/>
      <c r="E61" s="93"/>
      <c r="F61" s="199"/>
      <c r="G61" s="58"/>
      <c r="H61" s="201"/>
      <c r="I61" s="202"/>
      <c r="J61" s="203"/>
      <c r="K61" s="203"/>
      <c r="L61" s="203"/>
      <c r="M61" s="204"/>
      <c r="N61" s="205"/>
      <c r="O61" s="205"/>
      <c r="P61" s="205"/>
    </row>
    <row r="62" spans="1:16" ht="12.75" x14ac:dyDescent="0.2">
      <c r="A62" s="198"/>
      <c r="B62" s="93"/>
      <c r="C62" s="199"/>
      <c r="D62" s="200"/>
      <c r="E62" s="93"/>
      <c r="F62" s="199"/>
      <c r="G62" s="58"/>
      <c r="H62" s="201"/>
      <c r="I62" s="202"/>
      <c r="J62" s="203"/>
      <c r="K62" s="203"/>
      <c r="L62" s="203"/>
      <c r="M62" s="204"/>
      <c r="N62" s="205"/>
      <c r="O62" s="205"/>
      <c r="P62" s="205"/>
    </row>
    <row r="63" spans="1:16" ht="12.75" x14ac:dyDescent="0.2">
      <c r="A63" s="198"/>
      <c r="B63" s="93"/>
      <c r="C63" s="199"/>
      <c r="D63" s="200"/>
      <c r="E63" s="93"/>
      <c r="F63" s="199"/>
      <c r="G63" s="58"/>
      <c r="H63" s="201"/>
      <c r="I63" s="202"/>
      <c r="J63" s="203"/>
      <c r="K63" s="203"/>
      <c r="L63" s="203"/>
      <c r="M63" s="204"/>
      <c r="N63" s="205"/>
      <c r="O63" s="205"/>
      <c r="P63" s="205"/>
    </row>
    <row r="64" spans="1:16" ht="12.75" x14ac:dyDescent="0.2">
      <c r="A64" s="198"/>
      <c r="B64" s="93"/>
      <c r="C64" s="199"/>
      <c r="D64" s="200"/>
      <c r="E64" s="93"/>
      <c r="F64" s="199"/>
      <c r="G64" s="58"/>
      <c r="H64" s="201"/>
      <c r="I64" s="202"/>
      <c r="J64" s="203"/>
      <c r="K64" s="203"/>
      <c r="L64" s="203"/>
      <c r="M64" s="204"/>
      <c r="N64" s="205"/>
      <c r="O64" s="205"/>
      <c r="P64" s="205"/>
    </row>
    <row r="65" spans="1:16" ht="12.75" x14ac:dyDescent="0.2">
      <c r="A65" s="198"/>
      <c r="B65" s="93"/>
      <c r="C65" s="199"/>
      <c r="D65" s="200"/>
      <c r="E65" s="93"/>
      <c r="F65" s="199"/>
      <c r="G65" s="58"/>
      <c r="H65" s="201"/>
      <c r="I65" s="202"/>
      <c r="J65" s="203"/>
      <c r="K65" s="203"/>
      <c r="L65" s="203"/>
      <c r="M65" s="204"/>
      <c r="N65" s="205"/>
      <c r="O65" s="205"/>
      <c r="P65" s="205"/>
    </row>
    <row r="66" spans="1:16" ht="12.75" x14ac:dyDescent="0.2">
      <c r="A66" s="198"/>
      <c r="B66" s="93"/>
      <c r="C66" s="199"/>
      <c r="D66" s="200"/>
      <c r="E66" s="93"/>
      <c r="F66" s="199"/>
      <c r="G66" s="58"/>
      <c r="H66" s="201"/>
      <c r="I66" s="202"/>
      <c r="J66" s="203"/>
      <c r="K66" s="203"/>
      <c r="L66" s="203"/>
      <c r="M66" s="204"/>
      <c r="N66" s="205"/>
      <c r="O66" s="205"/>
      <c r="P66" s="205"/>
    </row>
    <row r="67" spans="1:16" ht="12.75" x14ac:dyDescent="0.2">
      <c r="A67" s="198"/>
      <c r="B67" s="93"/>
      <c r="C67" s="199"/>
      <c r="D67" s="200"/>
      <c r="E67" s="93"/>
      <c r="F67" s="199"/>
      <c r="G67" s="58"/>
      <c r="H67" s="201"/>
      <c r="I67" s="202"/>
      <c r="J67" s="203"/>
      <c r="K67" s="203"/>
      <c r="L67" s="203"/>
      <c r="M67" s="204"/>
      <c r="N67" s="205"/>
      <c r="O67" s="205"/>
      <c r="P67" s="205"/>
    </row>
    <row r="68" spans="1:16" ht="12.75" x14ac:dyDescent="0.2">
      <c r="A68" s="198"/>
      <c r="B68" s="93"/>
      <c r="C68" s="199"/>
      <c r="D68" s="200"/>
      <c r="E68" s="93"/>
      <c r="F68" s="199"/>
      <c r="G68" s="58"/>
      <c r="H68" s="201"/>
      <c r="I68" s="202"/>
      <c r="J68" s="203"/>
      <c r="K68" s="203"/>
      <c r="L68" s="203"/>
      <c r="M68" s="204"/>
      <c r="N68" s="205"/>
      <c r="O68" s="205"/>
      <c r="P68" s="205"/>
    </row>
    <row r="69" spans="1:16" ht="12.75" x14ac:dyDescent="0.2">
      <c r="A69" s="198"/>
      <c r="B69" s="93"/>
      <c r="C69" s="199"/>
      <c r="D69" s="200"/>
      <c r="E69" s="93"/>
      <c r="F69" s="199"/>
      <c r="G69" s="58"/>
      <c r="H69" s="201"/>
      <c r="I69" s="202"/>
      <c r="J69" s="203"/>
      <c r="K69" s="203"/>
      <c r="L69" s="203"/>
      <c r="M69" s="204"/>
      <c r="N69" s="205"/>
      <c r="O69" s="205"/>
      <c r="P69" s="205"/>
    </row>
    <row r="70" spans="1:16" ht="12.75" x14ac:dyDescent="0.2">
      <c r="A70" s="198"/>
      <c r="B70" s="93"/>
      <c r="C70" s="199"/>
      <c r="D70" s="200"/>
      <c r="E70" s="93"/>
      <c r="F70" s="199"/>
      <c r="G70" s="58"/>
      <c r="H70" s="201"/>
      <c r="I70" s="202"/>
      <c r="J70" s="203"/>
      <c r="K70" s="203"/>
      <c r="L70" s="203"/>
      <c r="M70" s="204"/>
      <c r="N70" s="205"/>
      <c r="O70" s="205"/>
      <c r="P70" s="205"/>
    </row>
    <row r="71" spans="1:16" ht="12.75" x14ac:dyDescent="0.2">
      <c r="A71" s="198"/>
      <c r="B71" s="93"/>
      <c r="C71" s="199"/>
      <c r="D71" s="200"/>
      <c r="E71" s="93"/>
      <c r="F71" s="199"/>
      <c r="G71" s="58"/>
      <c r="H71" s="201"/>
      <c r="I71" s="202"/>
      <c r="J71" s="203"/>
      <c r="K71" s="203"/>
      <c r="L71" s="203"/>
      <c r="M71" s="204"/>
      <c r="N71" s="205"/>
      <c r="O71" s="205"/>
      <c r="P71" s="205"/>
    </row>
    <row r="72" spans="1:16" ht="12.75" x14ac:dyDescent="0.2">
      <c r="A72" s="198"/>
      <c r="B72" s="93"/>
      <c r="C72" s="199"/>
      <c r="D72" s="200"/>
      <c r="E72" s="93"/>
      <c r="F72" s="199"/>
      <c r="G72" s="58"/>
      <c r="H72" s="201"/>
      <c r="I72" s="202"/>
      <c r="J72" s="203"/>
      <c r="K72" s="203"/>
      <c r="L72" s="203"/>
      <c r="M72" s="204"/>
      <c r="N72" s="205"/>
      <c r="O72" s="205"/>
      <c r="P72" s="205"/>
    </row>
    <row r="73" spans="1:16" ht="12.75" x14ac:dyDescent="0.2">
      <c r="A73" s="198"/>
      <c r="B73" s="93"/>
      <c r="C73" s="199"/>
      <c r="D73" s="200"/>
      <c r="E73" s="93"/>
      <c r="F73" s="199"/>
      <c r="G73" s="58"/>
      <c r="H73" s="201"/>
      <c r="I73" s="202"/>
      <c r="J73" s="203"/>
      <c r="K73" s="203"/>
      <c r="L73" s="203"/>
      <c r="M73" s="204"/>
      <c r="N73" s="205"/>
      <c r="O73" s="205"/>
      <c r="P73" s="205"/>
    </row>
    <row r="74" spans="1:16" ht="12.75" x14ac:dyDescent="0.2">
      <c r="A74" s="198"/>
      <c r="B74" s="93"/>
      <c r="C74" s="199"/>
      <c r="D74" s="200"/>
      <c r="E74" s="93"/>
      <c r="F74" s="199"/>
      <c r="G74" s="58"/>
      <c r="H74" s="201"/>
      <c r="I74" s="202"/>
      <c r="J74" s="203"/>
      <c r="K74" s="203"/>
      <c r="L74" s="203"/>
      <c r="M74" s="204"/>
      <c r="N74" s="205"/>
      <c r="O74" s="205"/>
      <c r="P74" s="205"/>
    </row>
    <row r="75" spans="1:16" ht="12.75" x14ac:dyDescent="0.2">
      <c r="A75" s="198"/>
      <c r="B75" s="93"/>
      <c r="C75" s="199"/>
      <c r="D75" s="200"/>
      <c r="E75" s="93"/>
      <c r="F75" s="199"/>
      <c r="G75" s="58"/>
      <c r="H75" s="201"/>
      <c r="I75" s="202"/>
      <c r="J75" s="203"/>
      <c r="K75" s="203"/>
      <c r="L75" s="203"/>
      <c r="M75" s="204"/>
      <c r="N75" s="205"/>
      <c r="O75" s="205"/>
      <c r="P75" s="205"/>
    </row>
    <row r="76" spans="1:16" ht="12.75" x14ac:dyDescent="0.2">
      <c r="A76" s="198"/>
      <c r="B76" s="93"/>
      <c r="C76" s="199"/>
      <c r="D76" s="200"/>
      <c r="E76" s="93"/>
      <c r="F76" s="199"/>
      <c r="G76" s="58"/>
      <c r="H76" s="201"/>
      <c r="I76" s="202"/>
      <c r="J76" s="203"/>
      <c r="K76" s="203"/>
      <c r="L76" s="203"/>
      <c r="M76" s="204"/>
      <c r="N76" s="205"/>
      <c r="O76" s="205"/>
      <c r="P76" s="205"/>
    </row>
    <row r="77" spans="1:16" ht="12.75" x14ac:dyDescent="0.2">
      <c r="A77" s="198"/>
      <c r="B77" s="93"/>
      <c r="C77" s="199"/>
      <c r="D77" s="200"/>
      <c r="E77" s="93"/>
      <c r="F77" s="199"/>
      <c r="G77" s="58"/>
      <c r="H77" s="201"/>
      <c r="I77" s="202"/>
      <c r="J77" s="203"/>
      <c r="K77" s="203"/>
      <c r="L77" s="203"/>
      <c r="M77" s="204"/>
      <c r="N77" s="205"/>
      <c r="O77" s="205"/>
      <c r="P77" s="205"/>
    </row>
    <row r="78" spans="1:16" ht="12.75" x14ac:dyDescent="0.2">
      <c r="A78" s="198"/>
      <c r="B78" s="93"/>
      <c r="C78" s="199"/>
      <c r="D78" s="200"/>
      <c r="E78" s="93"/>
      <c r="F78" s="199"/>
      <c r="G78" s="58"/>
      <c r="H78" s="201"/>
      <c r="I78" s="202"/>
      <c r="J78" s="203"/>
      <c r="K78" s="203"/>
      <c r="L78" s="203"/>
      <c r="M78" s="204"/>
      <c r="N78" s="205"/>
      <c r="O78" s="205"/>
      <c r="P78" s="205"/>
    </row>
    <row r="79" spans="1:16" ht="12.75" x14ac:dyDescent="0.2">
      <c r="A79" s="198"/>
      <c r="B79" s="93"/>
      <c r="C79" s="199"/>
      <c r="D79" s="200"/>
      <c r="E79" s="93"/>
      <c r="F79" s="199"/>
      <c r="G79" s="58"/>
      <c r="H79" s="201"/>
      <c r="I79" s="202"/>
      <c r="J79" s="203"/>
      <c r="K79" s="203"/>
      <c r="L79" s="203"/>
      <c r="M79" s="204"/>
      <c r="N79" s="205"/>
      <c r="O79" s="205"/>
      <c r="P79" s="205"/>
    </row>
    <row r="80" spans="1:16" ht="12.75" x14ac:dyDescent="0.2">
      <c r="A80" s="198"/>
      <c r="B80" s="93"/>
      <c r="C80" s="199"/>
      <c r="D80" s="200"/>
      <c r="E80" s="93"/>
      <c r="F80" s="199"/>
      <c r="G80" s="58"/>
      <c r="H80" s="201"/>
      <c r="I80" s="202"/>
      <c r="J80" s="203"/>
      <c r="K80" s="203"/>
      <c r="L80" s="203"/>
      <c r="M80" s="204"/>
      <c r="N80" s="205"/>
      <c r="O80" s="205"/>
      <c r="P80" s="205"/>
    </row>
    <row r="81" spans="1:16" ht="12.75" x14ac:dyDescent="0.2">
      <c r="A81" s="198"/>
      <c r="B81" s="93"/>
      <c r="C81" s="199"/>
      <c r="D81" s="200"/>
      <c r="E81" s="93"/>
      <c r="F81" s="199"/>
      <c r="G81" s="58"/>
      <c r="H81" s="201"/>
      <c r="I81" s="202"/>
      <c r="J81" s="203"/>
      <c r="K81" s="203"/>
      <c r="L81" s="203"/>
      <c r="M81" s="204"/>
      <c r="N81" s="205"/>
      <c r="O81" s="205"/>
      <c r="P81" s="205"/>
    </row>
    <row r="82" spans="1:16" ht="12.75" x14ac:dyDescent="0.2">
      <c r="A82" s="198"/>
      <c r="B82" s="93"/>
      <c r="C82" s="199"/>
      <c r="D82" s="200"/>
      <c r="E82" s="93"/>
      <c r="F82" s="199"/>
      <c r="G82" s="58"/>
      <c r="H82" s="201"/>
      <c r="I82" s="202"/>
      <c r="J82" s="203"/>
      <c r="K82" s="203"/>
      <c r="L82" s="203"/>
      <c r="M82" s="204"/>
      <c r="N82" s="205"/>
      <c r="O82" s="205"/>
      <c r="P82" s="205"/>
    </row>
    <row r="83" spans="1:16" ht="12.75" x14ac:dyDescent="0.2">
      <c r="A83" s="198"/>
      <c r="B83" s="93"/>
      <c r="C83" s="199"/>
      <c r="D83" s="200"/>
      <c r="E83" s="93"/>
      <c r="F83" s="199"/>
      <c r="G83" s="58"/>
      <c r="H83" s="201"/>
      <c r="I83" s="202"/>
      <c r="J83" s="203"/>
      <c r="K83" s="203"/>
      <c r="L83" s="203"/>
      <c r="M83" s="204"/>
      <c r="N83" s="205"/>
      <c r="O83" s="205"/>
      <c r="P83" s="205"/>
    </row>
    <row r="84" spans="1:16" ht="12.75" x14ac:dyDescent="0.2">
      <c r="A84" s="198"/>
      <c r="B84" s="93"/>
      <c r="C84" s="199"/>
      <c r="D84" s="200"/>
      <c r="E84" s="93"/>
      <c r="F84" s="199"/>
      <c r="G84" s="58"/>
      <c r="H84" s="201"/>
      <c r="I84" s="202"/>
      <c r="J84" s="203"/>
      <c r="K84" s="203"/>
      <c r="L84" s="203"/>
      <c r="M84" s="204"/>
      <c r="N84" s="205"/>
      <c r="O84" s="205"/>
      <c r="P84" s="205"/>
    </row>
    <row r="85" spans="1:16" ht="12.75" x14ac:dyDescent="0.2">
      <c r="A85" s="198"/>
      <c r="B85" s="93"/>
      <c r="C85" s="199"/>
      <c r="D85" s="200"/>
      <c r="E85" s="93"/>
      <c r="F85" s="199"/>
      <c r="G85" s="58"/>
      <c r="H85" s="201"/>
      <c r="I85" s="202"/>
      <c r="J85" s="203"/>
      <c r="K85" s="203"/>
      <c r="L85" s="203"/>
      <c r="M85" s="204"/>
      <c r="N85" s="205"/>
      <c r="O85" s="205"/>
      <c r="P85" s="205"/>
    </row>
    <row r="86" spans="1:16" ht="12.75" x14ac:dyDescent="0.2">
      <c r="A86" s="198"/>
      <c r="B86" s="93"/>
      <c r="C86" s="199"/>
      <c r="D86" s="200"/>
      <c r="E86" s="93"/>
      <c r="F86" s="199"/>
      <c r="G86" s="58"/>
      <c r="H86" s="201"/>
      <c r="I86" s="202"/>
      <c r="J86" s="203"/>
      <c r="K86" s="203"/>
      <c r="L86" s="203"/>
      <c r="M86" s="204"/>
      <c r="N86" s="205"/>
      <c r="O86" s="205"/>
      <c r="P86" s="205"/>
    </row>
    <row r="87" spans="1:16" ht="12.75" x14ac:dyDescent="0.2">
      <c r="A87" s="198"/>
      <c r="B87" s="93"/>
      <c r="C87" s="199"/>
      <c r="D87" s="200"/>
      <c r="E87" s="93"/>
      <c r="F87" s="199"/>
      <c r="G87" s="58"/>
      <c r="H87" s="201"/>
      <c r="I87" s="202"/>
      <c r="J87" s="203"/>
      <c r="K87" s="203"/>
      <c r="L87" s="203"/>
      <c r="M87" s="204"/>
      <c r="N87" s="205"/>
      <c r="O87" s="205"/>
      <c r="P87" s="205"/>
    </row>
    <row r="88" spans="1:16" ht="12.75" x14ac:dyDescent="0.2">
      <c r="A88" s="198"/>
      <c r="B88" s="93"/>
      <c r="C88" s="199"/>
      <c r="D88" s="200"/>
      <c r="E88" s="93"/>
      <c r="F88" s="199"/>
      <c r="G88" s="58"/>
      <c r="H88" s="201"/>
      <c r="I88" s="202"/>
      <c r="J88" s="203"/>
      <c r="K88" s="203"/>
      <c r="L88" s="203"/>
      <c r="M88" s="204"/>
      <c r="N88" s="205"/>
      <c r="O88" s="205"/>
      <c r="P88" s="205"/>
    </row>
    <row r="89" spans="1:16" ht="12.75" x14ac:dyDescent="0.2">
      <c r="A89" s="198"/>
      <c r="B89" s="93"/>
      <c r="C89" s="199"/>
      <c r="D89" s="200"/>
      <c r="E89" s="93"/>
      <c r="F89" s="199"/>
      <c r="G89" s="58"/>
      <c r="H89" s="201"/>
      <c r="I89" s="202"/>
      <c r="J89" s="203"/>
      <c r="K89" s="203"/>
      <c r="L89" s="203"/>
      <c r="M89" s="204"/>
      <c r="N89" s="205"/>
      <c r="O89" s="205"/>
      <c r="P89" s="205"/>
    </row>
    <row r="90" spans="1:16" ht="12.75" x14ac:dyDescent="0.2">
      <c r="A90" s="198"/>
      <c r="B90" s="93"/>
      <c r="C90" s="199"/>
      <c r="D90" s="200"/>
      <c r="E90" s="93"/>
      <c r="F90" s="199"/>
      <c r="G90" s="58"/>
      <c r="H90" s="201"/>
      <c r="I90" s="202"/>
      <c r="J90" s="203"/>
      <c r="K90" s="203"/>
      <c r="L90" s="203"/>
      <c r="M90" s="204"/>
      <c r="N90" s="205"/>
      <c r="O90" s="205"/>
      <c r="P90" s="205"/>
    </row>
    <row r="91" spans="1:16" ht="12.75" x14ac:dyDescent="0.2">
      <c r="A91" s="198"/>
      <c r="B91" s="93"/>
      <c r="C91" s="199"/>
      <c r="D91" s="200"/>
      <c r="E91" s="93"/>
      <c r="F91" s="199"/>
      <c r="G91" s="58"/>
      <c r="H91" s="201"/>
      <c r="I91" s="202"/>
      <c r="J91" s="203"/>
      <c r="K91" s="203"/>
      <c r="L91" s="203"/>
      <c r="M91" s="204"/>
      <c r="N91" s="205"/>
      <c r="O91" s="205"/>
      <c r="P91" s="205"/>
    </row>
    <row r="92" spans="1:16" ht="12.75" x14ac:dyDescent="0.2">
      <c r="A92" s="198"/>
      <c r="B92" s="93"/>
      <c r="C92" s="199"/>
      <c r="D92" s="200"/>
      <c r="E92" s="93"/>
      <c r="F92" s="199"/>
      <c r="G92" s="58"/>
      <c r="H92" s="201"/>
      <c r="I92" s="202"/>
      <c r="J92" s="203"/>
      <c r="K92" s="203"/>
      <c r="L92" s="203"/>
      <c r="M92" s="204"/>
      <c r="N92" s="205"/>
      <c r="O92" s="205"/>
      <c r="P92" s="205"/>
    </row>
    <row r="93" spans="1:16" ht="12.75" x14ac:dyDescent="0.2">
      <c r="A93" s="198"/>
      <c r="B93" s="93"/>
      <c r="C93" s="199"/>
      <c r="D93" s="200"/>
      <c r="E93" s="93"/>
      <c r="F93" s="199"/>
      <c r="G93" s="58"/>
      <c r="H93" s="201"/>
      <c r="I93" s="202"/>
      <c r="J93" s="203"/>
      <c r="K93" s="203"/>
      <c r="L93" s="203"/>
      <c r="M93" s="204"/>
      <c r="N93" s="205"/>
      <c r="O93" s="205"/>
      <c r="P93" s="205"/>
    </row>
    <row r="94" spans="1:16" ht="12.75" x14ac:dyDescent="0.2">
      <c r="A94" s="198"/>
      <c r="B94" s="93"/>
      <c r="C94" s="199"/>
      <c r="D94" s="200"/>
      <c r="E94" s="93"/>
      <c r="F94" s="199"/>
      <c r="G94" s="58"/>
      <c r="H94" s="201"/>
      <c r="I94" s="202"/>
      <c r="J94" s="203"/>
      <c r="K94" s="203"/>
      <c r="L94" s="203"/>
      <c r="M94" s="204"/>
      <c r="N94" s="205"/>
      <c r="O94" s="205"/>
      <c r="P94" s="205"/>
    </row>
    <row r="95" spans="1:16" ht="12.75" x14ac:dyDescent="0.2">
      <c r="A95" s="198"/>
      <c r="B95" s="93"/>
      <c r="C95" s="199"/>
      <c r="D95" s="200"/>
      <c r="E95" s="93"/>
      <c r="F95" s="199"/>
      <c r="G95" s="58"/>
      <c r="H95" s="201"/>
      <c r="I95" s="202"/>
      <c r="J95" s="203"/>
      <c r="K95" s="203"/>
      <c r="L95" s="203"/>
      <c r="M95" s="204"/>
      <c r="N95" s="205"/>
      <c r="O95" s="205"/>
      <c r="P95" s="205"/>
    </row>
    <row r="96" spans="1:16" ht="12.75" x14ac:dyDescent="0.2">
      <c r="A96" s="198"/>
      <c r="B96" s="93"/>
      <c r="C96" s="199"/>
      <c r="D96" s="200"/>
      <c r="E96" s="93"/>
      <c r="F96" s="199"/>
      <c r="G96" s="58"/>
      <c r="H96" s="201"/>
      <c r="I96" s="202"/>
      <c r="J96" s="203"/>
      <c r="K96" s="203"/>
      <c r="L96" s="203"/>
      <c r="M96" s="204"/>
      <c r="N96" s="205"/>
      <c r="O96" s="205"/>
      <c r="P96" s="205"/>
    </row>
    <row r="97" spans="1:16" ht="12.75" x14ac:dyDescent="0.2">
      <c r="A97" s="198"/>
      <c r="B97" s="93"/>
      <c r="C97" s="199"/>
      <c r="D97" s="200"/>
      <c r="E97" s="93"/>
      <c r="F97" s="199"/>
      <c r="G97" s="58"/>
      <c r="H97" s="201"/>
      <c r="I97" s="202"/>
      <c r="J97" s="203"/>
      <c r="K97" s="203"/>
      <c r="L97" s="203"/>
      <c r="M97" s="204"/>
      <c r="N97" s="205"/>
      <c r="O97" s="205"/>
      <c r="P97" s="205"/>
    </row>
    <row r="98" spans="1:16" ht="12.75" x14ac:dyDescent="0.2">
      <c r="A98" s="198"/>
      <c r="B98" s="93"/>
      <c r="C98" s="199"/>
      <c r="D98" s="200"/>
      <c r="E98" s="93"/>
      <c r="F98" s="199"/>
      <c r="G98" s="58"/>
      <c r="H98" s="201"/>
      <c r="I98" s="202"/>
      <c r="J98" s="203"/>
      <c r="K98" s="203"/>
      <c r="L98" s="203"/>
      <c r="M98" s="204"/>
      <c r="N98" s="205"/>
      <c r="O98" s="205"/>
      <c r="P98" s="205"/>
    </row>
    <row r="99" spans="1:16" ht="12.75" x14ac:dyDescent="0.2">
      <c r="A99" s="198"/>
      <c r="B99" s="93"/>
      <c r="C99" s="199"/>
      <c r="D99" s="200"/>
      <c r="E99" s="93"/>
      <c r="F99" s="199"/>
      <c r="G99" s="58"/>
      <c r="H99" s="201"/>
      <c r="I99" s="202"/>
      <c r="J99" s="203"/>
      <c r="K99" s="203"/>
      <c r="L99" s="203"/>
      <c r="M99" s="204"/>
      <c r="N99" s="205"/>
      <c r="O99" s="205"/>
      <c r="P99" s="205"/>
    </row>
    <row r="100" spans="1:16" ht="12.75" x14ac:dyDescent="0.2">
      <c r="A100" s="198"/>
      <c r="B100" s="93"/>
      <c r="C100" s="199"/>
      <c r="D100" s="200"/>
      <c r="E100" s="93"/>
      <c r="F100" s="199"/>
      <c r="G100" s="58"/>
      <c r="H100" s="201"/>
      <c r="I100" s="202"/>
      <c r="J100" s="203"/>
      <c r="K100" s="203"/>
      <c r="L100" s="203"/>
      <c r="M100" s="204"/>
      <c r="N100" s="205"/>
      <c r="O100" s="205"/>
      <c r="P100" s="205"/>
    </row>
    <row r="101" spans="1:16" ht="12.75" x14ac:dyDescent="0.2">
      <c r="A101" s="198"/>
      <c r="B101" s="93"/>
      <c r="C101" s="199"/>
      <c r="D101" s="200"/>
      <c r="E101" s="93"/>
      <c r="F101" s="199"/>
      <c r="G101" s="58"/>
      <c r="H101" s="201"/>
      <c r="I101" s="202"/>
      <c r="J101" s="203"/>
      <c r="K101" s="203"/>
      <c r="L101" s="203"/>
      <c r="M101" s="204"/>
      <c r="N101" s="205"/>
      <c r="O101" s="205"/>
      <c r="P101" s="205"/>
    </row>
    <row r="102" spans="1:16" ht="12.75" x14ac:dyDescent="0.2">
      <c r="A102" s="198"/>
      <c r="B102" s="93"/>
      <c r="C102" s="199"/>
      <c r="D102" s="200"/>
      <c r="E102" s="93"/>
      <c r="F102" s="199"/>
      <c r="G102" s="58"/>
      <c r="H102" s="201"/>
      <c r="I102" s="202"/>
      <c r="J102" s="203"/>
      <c r="K102" s="203"/>
      <c r="L102" s="203"/>
      <c r="M102" s="204"/>
      <c r="N102" s="205"/>
      <c r="O102" s="205"/>
      <c r="P102" s="205"/>
    </row>
    <row r="103" spans="1:16" ht="12.75" x14ac:dyDescent="0.2">
      <c r="A103" s="198"/>
      <c r="B103" s="93"/>
      <c r="C103" s="199"/>
      <c r="D103" s="200"/>
      <c r="E103" s="93"/>
      <c r="F103" s="199"/>
      <c r="G103" s="58"/>
      <c r="H103" s="201"/>
      <c r="I103" s="202"/>
      <c r="J103" s="203"/>
      <c r="K103" s="203"/>
      <c r="L103" s="203"/>
      <c r="M103" s="204"/>
      <c r="N103" s="205"/>
      <c r="O103" s="205"/>
      <c r="P103" s="205"/>
    </row>
    <row r="104" spans="1:16" ht="12.75" x14ac:dyDescent="0.2">
      <c r="A104" s="198"/>
      <c r="B104" s="93"/>
      <c r="C104" s="199"/>
      <c r="D104" s="200"/>
      <c r="E104" s="93"/>
      <c r="F104" s="199"/>
      <c r="G104" s="58"/>
      <c r="H104" s="201"/>
      <c r="I104" s="202"/>
      <c r="J104" s="203"/>
      <c r="K104" s="203"/>
      <c r="L104" s="203"/>
      <c r="M104" s="204"/>
      <c r="N104" s="205"/>
      <c r="O104" s="205"/>
      <c r="P104" s="205"/>
    </row>
    <row r="105" spans="1:16" ht="12.75" x14ac:dyDescent="0.2">
      <c r="A105" s="198"/>
      <c r="B105" s="93"/>
      <c r="C105" s="199"/>
      <c r="D105" s="200"/>
      <c r="E105" s="93"/>
      <c r="F105" s="199"/>
      <c r="G105" s="58"/>
      <c r="H105" s="201"/>
      <c r="I105" s="202"/>
      <c r="J105" s="203"/>
      <c r="K105" s="203"/>
      <c r="L105" s="203"/>
      <c r="M105" s="204"/>
      <c r="N105" s="205"/>
      <c r="O105" s="205"/>
      <c r="P105" s="205"/>
    </row>
    <row r="106" spans="1:16" ht="12.75" x14ac:dyDescent="0.2">
      <c r="A106" s="198"/>
      <c r="B106" s="93"/>
      <c r="C106" s="199"/>
      <c r="D106" s="200"/>
      <c r="E106" s="93"/>
      <c r="F106" s="199"/>
      <c r="G106" s="58"/>
      <c r="H106" s="201"/>
      <c r="I106" s="202"/>
      <c r="J106" s="203"/>
      <c r="K106" s="203"/>
      <c r="L106" s="203"/>
      <c r="M106" s="204"/>
      <c r="N106" s="205"/>
      <c r="O106" s="205"/>
      <c r="P106" s="205"/>
    </row>
    <row r="107" spans="1:16" ht="12.75" x14ac:dyDescent="0.2">
      <c r="A107" s="198"/>
      <c r="B107" s="93"/>
      <c r="C107" s="199"/>
      <c r="D107" s="200"/>
      <c r="E107" s="93"/>
      <c r="F107" s="199"/>
      <c r="G107" s="58"/>
      <c r="H107" s="201"/>
      <c r="I107" s="202"/>
      <c r="J107" s="203"/>
      <c r="K107" s="203"/>
      <c r="L107" s="203"/>
      <c r="M107" s="204"/>
      <c r="N107" s="205"/>
      <c r="O107" s="205"/>
      <c r="P107" s="205"/>
    </row>
    <row r="108" spans="1:16" ht="12.75" x14ac:dyDescent="0.2">
      <c r="A108" s="198"/>
      <c r="B108" s="93"/>
      <c r="C108" s="199"/>
      <c r="D108" s="200"/>
      <c r="E108" s="93"/>
      <c r="F108" s="199"/>
      <c r="G108" s="58"/>
      <c r="H108" s="201"/>
      <c r="I108" s="202"/>
      <c r="J108" s="203"/>
      <c r="K108" s="203"/>
      <c r="L108" s="203"/>
      <c r="M108" s="204"/>
      <c r="N108" s="205"/>
      <c r="O108" s="205"/>
      <c r="P108" s="205"/>
    </row>
    <row r="109" spans="1:16" ht="12.75" x14ac:dyDescent="0.2">
      <c r="A109" s="198"/>
      <c r="B109" s="93"/>
      <c r="C109" s="199"/>
      <c r="D109" s="200"/>
      <c r="E109" s="93"/>
      <c r="F109" s="199"/>
      <c r="G109" s="58"/>
      <c r="H109" s="201"/>
      <c r="I109" s="202"/>
      <c r="J109" s="203"/>
      <c r="K109" s="203"/>
      <c r="L109" s="203"/>
      <c r="M109" s="204"/>
      <c r="N109" s="205"/>
      <c r="O109" s="205"/>
      <c r="P109" s="205"/>
    </row>
    <row r="110" spans="1:16" ht="12.75" x14ac:dyDescent="0.2">
      <c r="A110" s="198"/>
      <c r="B110" s="93"/>
      <c r="C110" s="199"/>
      <c r="D110" s="200"/>
      <c r="E110" s="93"/>
      <c r="F110" s="199"/>
      <c r="G110" s="58"/>
      <c r="H110" s="201"/>
      <c r="I110" s="202"/>
      <c r="J110" s="203"/>
      <c r="K110" s="203"/>
      <c r="L110" s="203"/>
      <c r="M110" s="204"/>
      <c r="N110" s="205"/>
      <c r="O110" s="205"/>
      <c r="P110" s="205"/>
    </row>
    <row r="111" spans="1:16" ht="12.75" x14ac:dyDescent="0.2">
      <c r="A111" s="198"/>
      <c r="B111" s="93"/>
      <c r="C111" s="199"/>
      <c r="D111" s="200"/>
      <c r="E111" s="93"/>
      <c r="F111" s="199"/>
      <c r="G111" s="58"/>
      <c r="H111" s="201"/>
      <c r="I111" s="202"/>
      <c r="J111" s="203"/>
      <c r="K111" s="203"/>
      <c r="L111" s="203"/>
      <c r="M111" s="204"/>
      <c r="N111" s="205"/>
      <c r="O111" s="205"/>
      <c r="P111" s="205"/>
    </row>
    <row r="112" spans="1:16" ht="12.75" x14ac:dyDescent="0.2">
      <c r="A112" s="198"/>
      <c r="B112" s="93"/>
      <c r="C112" s="199"/>
      <c r="D112" s="200"/>
      <c r="E112" s="93"/>
      <c r="F112" s="199"/>
      <c r="G112" s="58"/>
      <c r="H112" s="201"/>
      <c r="I112" s="202"/>
      <c r="J112" s="203"/>
      <c r="K112" s="203"/>
      <c r="L112" s="203"/>
      <c r="M112" s="204"/>
      <c r="N112" s="205"/>
      <c r="O112" s="205"/>
      <c r="P112" s="205"/>
    </row>
    <row r="113" spans="1:16" ht="12.75" x14ac:dyDescent="0.2">
      <c r="A113" s="198"/>
      <c r="B113" s="93"/>
      <c r="C113" s="199"/>
      <c r="D113" s="200"/>
      <c r="E113" s="93"/>
      <c r="F113" s="199"/>
      <c r="G113" s="58"/>
      <c r="H113" s="201"/>
      <c r="I113" s="202"/>
      <c r="J113" s="203"/>
      <c r="K113" s="203"/>
      <c r="L113" s="203"/>
      <c r="M113" s="204"/>
      <c r="N113" s="205"/>
      <c r="O113" s="205"/>
      <c r="P113" s="205"/>
    </row>
    <row r="114" spans="1:16" ht="12.75" x14ac:dyDescent="0.2">
      <c r="A114" s="198"/>
      <c r="B114" s="93"/>
      <c r="C114" s="199"/>
      <c r="D114" s="200"/>
      <c r="E114" s="93"/>
      <c r="F114" s="199"/>
      <c r="G114" s="58"/>
      <c r="H114" s="201"/>
      <c r="I114" s="202"/>
      <c r="J114" s="203"/>
      <c r="K114" s="203"/>
      <c r="L114" s="203"/>
      <c r="M114" s="204"/>
      <c r="N114" s="205"/>
      <c r="O114" s="205"/>
      <c r="P114" s="205"/>
    </row>
    <row r="115" spans="1:16" ht="12.75" x14ac:dyDescent="0.2">
      <c r="A115" s="198"/>
      <c r="B115" s="93"/>
      <c r="C115" s="199"/>
      <c r="D115" s="200"/>
      <c r="E115" s="93"/>
      <c r="F115" s="199"/>
      <c r="G115" s="58"/>
      <c r="H115" s="201"/>
      <c r="I115" s="202"/>
      <c r="J115" s="203"/>
      <c r="K115" s="203"/>
      <c r="L115" s="203"/>
      <c r="M115" s="204"/>
      <c r="N115" s="205"/>
      <c r="O115" s="205"/>
      <c r="P115" s="205"/>
    </row>
    <row r="116" spans="1:16" ht="12.75" x14ac:dyDescent="0.2">
      <c r="A116" s="198"/>
      <c r="B116" s="93"/>
      <c r="C116" s="199"/>
      <c r="D116" s="200"/>
      <c r="E116" s="93"/>
      <c r="F116" s="199"/>
      <c r="G116" s="58"/>
      <c r="H116" s="201"/>
      <c r="I116" s="202"/>
      <c r="J116" s="203"/>
      <c r="K116" s="203"/>
      <c r="L116" s="203"/>
      <c r="M116" s="204"/>
      <c r="N116" s="205"/>
      <c r="O116" s="205"/>
      <c r="P116" s="205"/>
    </row>
    <row r="117" spans="1:16" ht="12.75" x14ac:dyDescent="0.2">
      <c r="A117" s="198"/>
      <c r="B117" s="93"/>
      <c r="C117" s="199"/>
      <c r="D117" s="200"/>
      <c r="E117" s="93"/>
      <c r="F117" s="199"/>
      <c r="G117" s="58"/>
      <c r="H117" s="201"/>
      <c r="I117" s="202"/>
      <c r="J117" s="203"/>
      <c r="K117" s="203"/>
      <c r="L117" s="203"/>
      <c r="M117" s="204"/>
      <c r="N117" s="205"/>
      <c r="O117" s="205"/>
      <c r="P117" s="205"/>
    </row>
    <row r="118" spans="1:16" ht="12.75" x14ac:dyDescent="0.2">
      <c r="A118" s="198"/>
      <c r="B118" s="93"/>
      <c r="C118" s="199"/>
      <c r="D118" s="200"/>
      <c r="E118" s="93"/>
      <c r="F118" s="199"/>
      <c r="G118" s="58"/>
      <c r="H118" s="201"/>
      <c r="I118" s="202"/>
      <c r="J118" s="203"/>
      <c r="K118" s="203"/>
      <c r="L118" s="203"/>
      <c r="M118" s="204"/>
      <c r="N118" s="205"/>
      <c r="O118" s="205"/>
      <c r="P118" s="205"/>
    </row>
    <row r="119" spans="1:16" ht="12.75" x14ac:dyDescent="0.2">
      <c r="A119" s="198"/>
      <c r="B119" s="93"/>
      <c r="C119" s="199"/>
      <c r="D119" s="200"/>
      <c r="E119" s="93"/>
      <c r="F119" s="199"/>
      <c r="G119" s="58"/>
      <c r="H119" s="201"/>
      <c r="I119" s="202"/>
      <c r="J119" s="203"/>
      <c r="K119" s="203"/>
      <c r="L119" s="203"/>
      <c r="M119" s="204"/>
      <c r="N119" s="205"/>
      <c r="O119" s="205"/>
      <c r="P119" s="205"/>
    </row>
    <row r="120" spans="1:16" ht="12.75" x14ac:dyDescent="0.2">
      <c r="A120" s="198"/>
      <c r="B120" s="93"/>
      <c r="C120" s="199"/>
      <c r="D120" s="200"/>
      <c r="E120" s="93"/>
      <c r="F120" s="199"/>
      <c r="G120" s="58"/>
      <c r="H120" s="201"/>
      <c r="I120" s="202"/>
      <c r="J120" s="203"/>
      <c r="K120" s="203"/>
      <c r="L120" s="203"/>
      <c r="M120" s="204"/>
      <c r="N120" s="205"/>
      <c r="O120" s="205"/>
      <c r="P120" s="205"/>
    </row>
    <row r="121" spans="1:16" ht="12.75" x14ac:dyDescent="0.2">
      <c r="A121" s="198"/>
      <c r="B121" s="93"/>
      <c r="C121" s="199"/>
      <c r="D121" s="200"/>
      <c r="E121" s="93"/>
      <c r="F121" s="199"/>
      <c r="G121" s="58"/>
      <c r="H121" s="201"/>
      <c r="I121" s="202"/>
      <c r="J121" s="203"/>
      <c r="K121" s="203"/>
      <c r="L121" s="203"/>
      <c r="M121" s="204"/>
      <c r="N121" s="205"/>
      <c r="O121" s="205"/>
      <c r="P121" s="205"/>
    </row>
    <row r="122" spans="1:16" ht="12.75" x14ac:dyDescent="0.2">
      <c r="A122" s="198"/>
      <c r="B122" s="93"/>
      <c r="C122" s="199"/>
      <c r="D122" s="200"/>
      <c r="E122" s="93"/>
      <c r="F122" s="199"/>
      <c r="G122" s="58"/>
      <c r="H122" s="201"/>
      <c r="I122" s="202"/>
      <c r="J122" s="203"/>
      <c r="K122" s="203"/>
      <c r="L122" s="203"/>
      <c r="M122" s="204"/>
      <c r="N122" s="205"/>
      <c r="O122" s="205"/>
      <c r="P122" s="205"/>
    </row>
    <row r="123" spans="1:16" ht="12.75" x14ac:dyDescent="0.2">
      <c r="A123" s="198"/>
      <c r="B123" s="93"/>
      <c r="C123" s="199"/>
      <c r="D123" s="200"/>
      <c r="E123" s="93"/>
      <c r="F123" s="199"/>
      <c r="G123" s="58"/>
      <c r="H123" s="201"/>
      <c r="I123" s="202"/>
      <c r="J123" s="203"/>
      <c r="K123" s="203"/>
      <c r="L123" s="203"/>
      <c r="M123" s="204"/>
      <c r="N123" s="205"/>
      <c r="O123" s="205"/>
      <c r="P123" s="205"/>
    </row>
    <row r="124" spans="1:16" ht="12.75" x14ac:dyDescent="0.2">
      <c r="A124" s="198"/>
      <c r="B124" s="93"/>
      <c r="C124" s="199"/>
      <c r="D124" s="200"/>
      <c r="E124" s="93"/>
      <c r="F124" s="199"/>
      <c r="G124" s="58"/>
      <c r="H124" s="201"/>
      <c r="I124" s="202"/>
      <c r="J124" s="203"/>
      <c r="K124" s="203"/>
      <c r="L124" s="203"/>
      <c r="M124" s="204"/>
      <c r="N124" s="205"/>
      <c r="O124" s="205"/>
      <c r="P124" s="205"/>
    </row>
    <row r="125" spans="1:16" ht="12.75" x14ac:dyDescent="0.2">
      <c r="A125" s="198"/>
      <c r="B125" s="93"/>
      <c r="C125" s="199"/>
      <c r="D125" s="200"/>
      <c r="E125" s="93"/>
      <c r="F125" s="199"/>
      <c r="G125" s="58"/>
      <c r="H125" s="201"/>
      <c r="I125" s="202"/>
      <c r="J125" s="203"/>
      <c r="K125" s="203"/>
      <c r="L125" s="203"/>
      <c r="M125" s="204"/>
      <c r="N125" s="205"/>
      <c r="O125" s="205"/>
      <c r="P125" s="205"/>
    </row>
    <row r="126" spans="1:16" ht="12.75" x14ac:dyDescent="0.2">
      <c r="A126" s="198"/>
      <c r="B126" s="93"/>
      <c r="C126" s="199"/>
      <c r="D126" s="200"/>
      <c r="E126" s="93"/>
      <c r="F126" s="199"/>
      <c r="G126" s="58"/>
      <c r="H126" s="201"/>
      <c r="I126" s="202"/>
      <c r="J126" s="203"/>
      <c r="K126" s="203"/>
      <c r="L126" s="203"/>
      <c r="M126" s="204"/>
      <c r="N126" s="205"/>
      <c r="O126" s="205"/>
      <c r="P126" s="205"/>
    </row>
    <row r="127" spans="1:16" ht="12.75" x14ac:dyDescent="0.2">
      <c r="A127" s="198"/>
      <c r="B127" s="93"/>
      <c r="C127" s="199"/>
      <c r="D127" s="200"/>
      <c r="E127" s="93"/>
      <c r="F127" s="199"/>
      <c r="G127" s="58"/>
      <c r="H127" s="201"/>
      <c r="I127" s="202"/>
      <c r="J127" s="203"/>
      <c r="K127" s="203"/>
      <c r="L127" s="203"/>
      <c r="M127" s="204"/>
      <c r="N127" s="205"/>
      <c r="O127" s="205"/>
      <c r="P127" s="205"/>
    </row>
    <row r="128" spans="1:16" ht="12.75" x14ac:dyDescent="0.2">
      <c r="A128" s="198"/>
      <c r="B128" s="93"/>
      <c r="C128" s="199"/>
      <c r="D128" s="200"/>
      <c r="E128" s="93"/>
      <c r="F128" s="199"/>
      <c r="G128" s="58"/>
      <c r="H128" s="201"/>
      <c r="I128" s="202"/>
      <c r="J128" s="203"/>
      <c r="K128" s="203"/>
      <c r="L128" s="203"/>
      <c r="M128" s="204"/>
      <c r="N128" s="205"/>
      <c r="O128" s="205"/>
      <c r="P128" s="205"/>
    </row>
    <row r="129" spans="1:16" ht="12.75" x14ac:dyDescent="0.2">
      <c r="A129" s="198"/>
      <c r="B129" s="93"/>
      <c r="C129" s="199"/>
      <c r="D129" s="200"/>
      <c r="E129" s="93"/>
      <c r="F129" s="199"/>
      <c r="G129" s="58"/>
      <c r="H129" s="201"/>
      <c r="I129" s="202"/>
      <c r="J129" s="203"/>
      <c r="K129" s="203"/>
      <c r="L129" s="203"/>
      <c r="M129" s="204"/>
      <c r="N129" s="205"/>
      <c r="O129" s="205"/>
      <c r="P129" s="205"/>
    </row>
    <row r="130" spans="1:16" ht="12.75" x14ac:dyDescent="0.2">
      <c r="A130" s="198"/>
      <c r="B130" s="93"/>
      <c r="C130" s="199"/>
      <c r="D130" s="200"/>
      <c r="E130" s="93"/>
      <c r="F130" s="199"/>
      <c r="G130" s="58"/>
      <c r="H130" s="201"/>
      <c r="I130" s="202"/>
      <c r="J130" s="203"/>
      <c r="K130" s="203"/>
      <c r="L130" s="203"/>
      <c r="M130" s="204"/>
      <c r="N130" s="205"/>
      <c r="O130" s="205"/>
      <c r="P130" s="205"/>
    </row>
    <row r="131" spans="1:16" ht="12.75" x14ac:dyDescent="0.2">
      <c r="A131" s="198"/>
      <c r="B131" s="93"/>
      <c r="C131" s="199"/>
      <c r="D131" s="200"/>
      <c r="E131" s="93"/>
      <c r="F131" s="199"/>
      <c r="G131" s="58"/>
      <c r="H131" s="201"/>
      <c r="I131" s="202"/>
      <c r="J131" s="203"/>
      <c r="K131" s="203"/>
      <c r="L131" s="203"/>
      <c r="M131" s="204"/>
      <c r="N131" s="205"/>
      <c r="O131" s="205"/>
      <c r="P131" s="205"/>
    </row>
    <row r="132" spans="1:16" ht="12.75" x14ac:dyDescent="0.2">
      <c r="A132" s="198"/>
      <c r="B132" s="93"/>
      <c r="C132" s="199"/>
      <c r="D132" s="200"/>
      <c r="E132" s="93"/>
      <c r="F132" s="199"/>
      <c r="G132" s="58"/>
      <c r="H132" s="201"/>
      <c r="I132" s="202"/>
      <c r="J132" s="203"/>
      <c r="K132" s="203"/>
      <c r="L132" s="203"/>
      <c r="M132" s="204"/>
      <c r="N132" s="205"/>
      <c r="O132" s="205"/>
      <c r="P132" s="205"/>
    </row>
    <row r="133" spans="1:16" ht="12.75" x14ac:dyDescent="0.2">
      <c r="A133" s="198"/>
      <c r="B133" s="93"/>
      <c r="C133" s="199"/>
      <c r="D133" s="200"/>
      <c r="E133" s="93"/>
      <c r="F133" s="199"/>
      <c r="G133" s="58"/>
      <c r="H133" s="201"/>
      <c r="I133" s="202"/>
      <c r="J133" s="203"/>
      <c r="K133" s="203"/>
      <c r="L133" s="203"/>
      <c r="M133" s="204"/>
      <c r="N133" s="205"/>
      <c r="O133" s="205"/>
      <c r="P133" s="205"/>
    </row>
    <row r="134" spans="1:16" ht="12.75" x14ac:dyDescent="0.2">
      <c r="A134" s="198"/>
      <c r="B134" s="93"/>
      <c r="C134" s="199"/>
      <c r="D134" s="200"/>
      <c r="E134" s="93"/>
      <c r="F134" s="199"/>
      <c r="G134" s="58"/>
      <c r="H134" s="201"/>
      <c r="I134" s="202"/>
      <c r="J134" s="203"/>
      <c r="K134" s="203"/>
      <c r="L134" s="203"/>
      <c r="M134" s="204"/>
      <c r="N134" s="205"/>
      <c r="O134" s="205"/>
      <c r="P134" s="205"/>
    </row>
    <row r="135" spans="1:16" ht="12.75" x14ac:dyDescent="0.2">
      <c r="A135" s="198"/>
      <c r="B135" s="93"/>
      <c r="C135" s="199"/>
      <c r="D135" s="200"/>
      <c r="E135" s="93"/>
      <c r="F135" s="199"/>
      <c r="G135" s="58"/>
      <c r="H135" s="201"/>
      <c r="I135" s="202"/>
      <c r="J135" s="203"/>
      <c r="K135" s="203"/>
      <c r="L135" s="203"/>
      <c r="M135" s="204"/>
      <c r="N135" s="205"/>
      <c r="O135" s="205"/>
      <c r="P135" s="205"/>
    </row>
    <row r="136" spans="1:16" ht="12.75" x14ac:dyDescent="0.2">
      <c r="A136" s="198"/>
      <c r="B136" s="93"/>
      <c r="C136" s="199"/>
      <c r="D136" s="200"/>
      <c r="E136" s="93"/>
      <c r="F136" s="199"/>
      <c r="G136" s="58"/>
      <c r="H136" s="201"/>
      <c r="I136" s="202"/>
      <c r="J136" s="203"/>
      <c r="K136" s="203"/>
      <c r="L136" s="203"/>
      <c r="M136" s="204"/>
      <c r="N136" s="205"/>
      <c r="O136" s="205"/>
      <c r="P136" s="205"/>
    </row>
    <row r="137" spans="1:16" ht="12.75" x14ac:dyDescent="0.2">
      <c r="A137" s="198"/>
      <c r="B137" s="93"/>
      <c r="C137" s="199"/>
      <c r="D137" s="200"/>
      <c r="E137" s="93"/>
      <c r="F137" s="199"/>
      <c r="G137" s="58"/>
      <c r="H137" s="201"/>
      <c r="I137" s="202"/>
      <c r="J137" s="203"/>
      <c r="K137" s="203"/>
      <c r="L137" s="203"/>
      <c r="M137" s="204"/>
      <c r="N137" s="205"/>
      <c r="O137" s="205"/>
      <c r="P137" s="205"/>
    </row>
    <row r="138" spans="1:16" ht="12.75" x14ac:dyDescent="0.2">
      <c r="A138" s="198"/>
      <c r="B138" s="93"/>
      <c r="C138" s="199"/>
      <c r="D138" s="200"/>
      <c r="E138" s="93"/>
      <c r="F138" s="199"/>
      <c r="G138" s="58"/>
      <c r="H138" s="201"/>
      <c r="I138" s="202"/>
      <c r="J138" s="203"/>
      <c r="K138" s="203"/>
      <c r="L138" s="203"/>
      <c r="M138" s="204"/>
      <c r="N138" s="205"/>
      <c r="O138" s="205"/>
      <c r="P138" s="205"/>
    </row>
    <row r="139" spans="1:16" ht="12.75" x14ac:dyDescent="0.2">
      <c r="A139" s="198"/>
      <c r="B139" s="93"/>
      <c r="C139" s="199"/>
      <c r="D139" s="200"/>
      <c r="E139" s="93"/>
      <c r="F139" s="199"/>
      <c r="G139" s="58"/>
      <c r="H139" s="201"/>
      <c r="I139" s="202"/>
      <c r="J139" s="203"/>
      <c r="K139" s="203"/>
      <c r="L139" s="203"/>
      <c r="M139" s="204"/>
      <c r="N139" s="205"/>
      <c r="O139" s="205"/>
      <c r="P139" s="205"/>
    </row>
    <row r="140" spans="1:16" ht="12.75" x14ac:dyDescent="0.2">
      <c r="A140" s="198"/>
      <c r="B140" s="93"/>
      <c r="C140" s="199"/>
      <c r="D140" s="200"/>
      <c r="E140" s="93"/>
      <c r="F140" s="199"/>
      <c r="G140" s="58"/>
      <c r="H140" s="201"/>
      <c r="I140" s="202"/>
      <c r="J140" s="203"/>
      <c r="K140" s="203"/>
      <c r="L140" s="203"/>
      <c r="M140" s="204"/>
      <c r="N140" s="205"/>
      <c r="O140" s="205"/>
      <c r="P140" s="205"/>
    </row>
    <row r="141" spans="1:16" ht="12.75" x14ac:dyDescent="0.2">
      <c r="A141" s="198"/>
      <c r="B141" s="93"/>
      <c r="C141" s="199"/>
      <c r="D141" s="200"/>
      <c r="E141" s="93"/>
      <c r="F141" s="199"/>
      <c r="G141" s="58"/>
      <c r="H141" s="201"/>
      <c r="I141" s="202"/>
      <c r="J141" s="203"/>
      <c r="K141" s="203"/>
      <c r="L141" s="203"/>
      <c r="M141" s="204"/>
      <c r="N141" s="205"/>
      <c r="O141" s="205"/>
      <c r="P141" s="205"/>
    </row>
    <row r="142" spans="1:16" ht="12.75" x14ac:dyDescent="0.2">
      <c r="A142" s="198"/>
      <c r="B142" s="93"/>
      <c r="C142" s="199"/>
      <c r="D142" s="200"/>
      <c r="E142" s="93"/>
      <c r="F142" s="199"/>
      <c r="G142" s="58"/>
      <c r="H142" s="201"/>
      <c r="I142" s="202"/>
      <c r="J142" s="203"/>
      <c r="K142" s="203"/>
      <c r="L142" s="203"/>
      <c r="M142" s="204"/>
      <c r="N142" s="205"/>
      <c r="O142" s="205"/>
      <c r="P142" s="205"/>
    </row>
    <row r="143" spans="1:16" ht="12.75" x14ac:dyDescent="0.2">
      <c r="A143" s="198"/>
      <c r="B143" s="93"/>
      <c r="C143" s="199"/>
      <c r="D143" s="200"/>
      <c r="E143" s="93"/>
      <c r="F143" s="199"/>
      <c r="G143" s="58"/>
      <c r="H143" s="201"/>
      <c r="I143" s="202"/>
      <c r="J143" s="203"/>
      <c r="K143" s="203"/>
      <c r="L143" s="203"/>
      <c r="M143" s="204"/>
      <c r="N143" s="205"/>
      <c r="O143" s="205"/>
      <c r="P143" s="205"/>
    </row>
    <row r="144" spans="1:16" ht="12.75" x14ac:dyDescent="0.2">
      <c r="A144" s="198"/>
      <c r="B144" s="93"/>
      <c r="C144" s="199"/>
      <c r="D144" s="200"/>
      <c r="E144" s="93"/>
      <c r="F144" s="199"/>
      <c r="G144" s="58"/>
      <c r="H144" s="201"/>
      <c r="I144" s="202"/>
      <c r="J144" s="203"/>
      <c r="K144" s="203"/>
      <c r="L144" s="203"/>
      <c r="M144" s="204"/>
      <c r="N144" s="205"/>
      <c r="O144" s="205"/>
      <c r="P144" s="205"/>
    </row>
    <row r="145" spans="1:16" ht="12.75" x14ac:dyDescent="0.2">
      <c r="A145" s="198"/>
      <c r="B145" s="93"/>
      <c r="C145" s="199"/>
      <c r="D145" s="200"/>
      <c r="E145" s="93"/>
      <c r="F145" s="199"/>
      <c r="G145" s="58"/>
      <c r="H145" s="201"/>
      <c r="I145" s="202"/>
      <c r="J145" s="203"/>
      <c r="K145" s="203"/>
      <c r="L145" s="203"/>
      <c r="M145" s="204"/>
      <c r="N145" s="205"/>
      <c r="O145" s="205"/>
      <c r="P145" s="205"/>
    </row>
    <row r="146" spans="1:16" ht="12.75" x14ac:dyDescent="0.2">
      <c r="A146" s="198"/>
      <c r="B146" s="93"/>
      <c r="C146" s="199"/>
      <c r="D146" s="200"/>
      <c r="E146" s="93"/>
      <c r="F146" s="199"/>
      <c r="G146" s="58"/>
      <c r="H146" s="201"/>
      <c r="I146" s="202"/>
      <c r="J146" s="203"/>
      <c r="K146" s="203"/>
      <c r="L146" s="203"/>
      <c r="M146" s="204"/>
      <c r="N146" s="205"/>
      <c r="O146" s="205"/>
      <c r="P146" s="205"/>
    </row>
    <row r="147" spans="1:16" ht="12.75" x14ac:dyDescent="0.2">
      <c r="A147" s="198"/>
      <c r="B147" s="93"/>
      <c r="C147" s="199"/>
      <c r="D147" s="200"/>
      <c r="E147" s="93"/>
      <c r="F147" s="199"/>
      <c r="G147" s="58"/>
      <c r="H147" s="201"/>
      <c r="I147" s="202"/>
      <c r="J147" s="203"/>
      <c r="K147" s="203"/>
      <c r="L147" s="203"/>
      <c r="M147" s="204"/>
      <c r="N147" s="205"/>
      <c r="O147" s="205"/>
      <c r="P147" s="205"/>
    </row>
    <row r="148" spans="1:16" ht="12.75" x14ac:dyDescent="0.2">
      <c r="A148" s="198"/>
      <c r="B148" s="93"/>
      <c r="C148" s="199"/>
      <c r="D148" s="200"/>
      <c r="E148" s="93"/>
      <c r="F148" s="199"/>
      <c r="G148" s="58"/>
      <c r="H148" s="201"/>
      <c r="I148" s="202"/>
      <c r="J148" s="203"/>
      <c r="K148" s="203"/>
      <c r="L148" s="203"/>
      <c r="M148" s="204"/>
      <c r="N148" s="205"/>
      <c r="O148" s="205"/>
      <c r="P148" s="205"/>
    </row>
    <row r="149" spans="1:16" ht="12.75" x14ac:dyDescent="0.2">
      <c r="A149" s="198"/>
      <c r="B149" s="93"/>
      <c r="C149" s="199"/>
      <c r="D149" s="200"/>
      <c r="E149" s="93"/>
      <c r="F149" s="199"/>
      <c r="G149" s="58"/>
      <c r="H149" s="201"/>
      <c r="I149" s="202"/>
      <c r="J149" s="203"/>
      <c r="K149" s="203"/>
      <c r="L149" s="203"/>
      <c r="M149" s="204"/>
      <c r="N149" s="205"/>
      <c r="O149" s="205"/>
      <c r="P149" s="205"/>
    </row>
    <row r="150" spans="1:16" ht="12.75" x14ac:dyDescent="0.2">
      <c r="A150" s="198"/>
      <c r="B150" s="93"/>
      <c r="C150" s="199"/>
      <c r="D150" s="200"/>
      <c r="E150" s="93"/>
      <c r="F150" s="199"/>
      <c r="G150" s="58"/>
      <c r="H150" s="201"/>
      <c r="I150" s="202"/>
      <c r="J150" s="203"/>
      <c r="K150" s="203"/>
      <c r="L150" s="203"/>
      <c r="M150" s="204"/>
      <c r="N150" s="205"/>
      <c r="O150" s="205"/>
      <c r="P150" s="205"/>
    </row>
    <row r="151" spans="1:16" ht="12.75" x14ac:dyDescent="0.2">
      <c r="A151" s="198"/>
      <c r="B151" s="93"/>
      <c r="C151" s="199"/>
      <c r="D151" s="200"/>
      <c r="E151" s="93"/>
      <c r="F151" s="199"/>
      <c r="G151" s="58"/>
      <c r="H151" s="201"/>
      <c r="I151" s="202"/>
      <c r="J151" s="203"/>
      <c r="K151" s="203"/>
      <c r="L151" s="203"/>
      <c r="M151" s="204"/>
      <c r="N151" s="205"/>
      <c r="O151" s="205"/>
      <c r="P151" s="205"/>
    </row>
    <row r="152" spans="1:16" ht="12.75" x14ac:dyDescent="0.2">
      <c r="A152" s="198"/>
      <c r="B152" s="93"/>
      <c r="C152" s="199"/>
      <c r="D152" s="200"/>
      <c r="E152" s="93"/>
      <c r="F152" s="199"/>
      <c r="G152" s="58"/>
      <c r="H152" s="201"/>
      <c r="I152" s="202"/>
      <c r="J152" s="203"/>
      <c r="K152" s="203"/>
      <c r="L152" s="203"/>
      <c r="M152" s="204"/>
      <c r="N152" s="205"/>
      <c r="O152" s="205"/>
      <c r="P152" s="205"/>
    </row>
    <row r="153" spans="1:16" ht="12.75" x14ac:dyDescent="0.2">
      <c r="A153" s="198"/>
      <c r="B153" s="93"/>
      <c r="C153" s="199"/>
      <c r="D153" s="200"/>
      <c r="E153" s="93"/>
      <c r="F153" s="199"/>
      <c r="G153" s="58"/>
      <c r="H153" s="201"/>
      <c r="I153" s="202"/>
      <c r="J153" s="203"/>
      <c r="K153" s="203"/>
      <c r="L153" s="203"/>
      <c r="M153" s="204"/>
      <c r="N153" s="205"/>
      <c r="O153" s="205"/>
      <c r="P153" s="205"/>
    </row>
    <row r="154" spans="1:16" ht="12.75" x14ac:dyDescent="0.2">
      <c r="A154" s="198"/>
      <c r="B154" s="93"/>
      <c r="C154" s="199"/>
      <c r="D154" s="200"/>
      <c r="E154" s="93"/>
      <c r="F154" s="199"/>
      <c r="G154" s="58"/>
      <c r="H154" s="201"/>
      <c r="I154" s="202"/>
      <c r="J154" s="203"/>
      <c r="K154" s="203"/>
      <c r="L154" s="203"/>
      <c r="M154" s="204"/>
      <c r="N154" s="205"/>
      <c r="O154" s="205"/>
      <c r="P154" s="205"/>
    </row>
    <row r="155" spans="1:16" ht="12.75" x14ac:dyDescent="0.2">
      <c r="A155" s="198"/>
      <c r="B155" s="93"/>
      <c r="C155" s="199"/>
      <c r="D155" s="200"/>
      <c r="E155" s="93"/>
      <c r="F155" s="199"/>
      <c r="G155" s="58"/>
      <c r="H155" s="201"/>
      <c r="I155" s="202"/>
      <c r="J155" s="203"/>
      <c r="K155" s="203"/>
      <c r="L155" s="203"/>
      <c r="M155" s="204"/>
      <c r="N155" s="205"/>
      <c r="O155" s="205"/>
      <c r="P155" s="205"/>
    </row>
    <row r="156" spans="1:16" ht="12.75" x14ac:dyDescent="0.2">
      <c r="A156" s="198"/>
      <c r="B156" s="93"/>
      <c r="C156" s="199"/>
      <c r="D156" s="200"/>
      <c r="E156" s="93"/>
      <c r="F156" s="199"/>
      <c r="G156" s="58"/>
      <c r="H156" s="201"/>
      <c r="I156" s="202"/>
      <c r="J156" s="203"/>
      <c r="K156" s="203"/>
      <c r="L156" s="203"/>
      <c r="M156" s="204"/>
      <c r="N156" s="205"/>
      <c r="O156" s="205"/>
      <c r="P156" s="205"/>
    </row>
    <row r="157" spans="1:16" ht="12.75" x14ac:dyDescent="0.2">
      <c r="A157" s="198"/>
      <c r="B157" s="93"/>
      <c r="C157" s="199"/>
      <c r="D157" s="200"/>
      <c r="E157" s="93"/>
      <c r="F157" s="199"/>
      <c r="G157" s="58"/>
      <c r="H157" s="201"/>
      <c r="I157" s="202"/>
      <c r="J157" s="203"/>
      <c r="K157" s="203"/>
      <c r="L157" s="203"/>
      <c r="M157" s="204"/>
      <c r="N157" s="205"/>
      <c r="O157" s="205"/>
      <c r="P157" s="205"/>
    </row>
    <row r="158" spans="1:16" ht="12.75" x14ac:dyDescent="0.2">
      <c r="A158" s="198"/>
      <c r="B158" s="93"/>
      <c r="C158" s="199"/>
      <c r="D158" s="200"/>
      <c r="E158" s="93"/>
      <c r="F158" s="199"/>
      <c r="G158" s="58"/>
      <c r="H158" s="201"/>
      <c r="I158" s="202"/>
      <c r="J158" s="203"/>
      <c r="K158" s="203"/>
      <c r="L158" s="203"/>
      <c r="M158" s="204"/>
      <c r="N158" s="205"/>
      <c r="O158" s="205"/>
      <c r="P158" s="205"/>
    </row>
    <row r="159" spans="1:16" ht="12.75" x14ac:dyDescent="0.2">
      <c r="A159" s="198"/>
      <c r="B159" s="93"/>
      <c r="C159" s="199"/>
      <c r="D159" s="200"/>
      <c r="E159" s="93"/>
      <c r="F159" s="199"/>
      <c r="G159" s="58"/>
      <c r="H159" s="201"/>
      <c r="I159" s="202"/>
      <c r="J159" s="203"/>
      <c r="K159" s="203"/>
      <c r="L159" s="203"/>
      <c r="M159" s="204"/>
      <c r="N159" s="205"/>
      <c r="O159" s="205"/>
      <c r="P159" s="205"/>
    </row>
    <row r="160" spans="1:16" ht="12.75" x14ac:dyDescent="0.2">
      <c r="A160" s="198"/>
      <c r="B160" s="93"/>
      <c r="C160" s="199"/>
      <c r="D160" s="200"/>
      <c r="E160" s="93"/>
      <c r="F160" s="199"/>
      <c r="G160" s="58"/>
      <c r="H160" s="201"/>
      <c r="I160" s="202"/>
      <c r="J160" s="203"/>
      <c r="K160" s="203"/>
      <c r="L160" s="203"/>
      <c r="M160" s="204"/>
      <c r="N160" s="205"/>
      <c r="O160" s="205"/>
      <c r="P160" s="205"/>
    </row>
    <row r="161" spans="1:16" ht="12.75" x14ac:dyDescent="0.2">
      <c r="A161" s="198"/>
      <c r="B161" s="93"/>
      <c r="C161" s="199"/>
      <c r="D161" s="200"/>
      <c r="E161" s="93"/>
      <c r="F161" s="199"/>
      <c r="G161" s="58"/>
      <c r="H161" s="201"/>
      <c r="I161" s="202"/>
      <c r="J161" s="203"/>
      <c r="K161" s="203"/>
      <c r="L161" s="203"/>
      <c r="M161" s="204"/>
      <c r="N161" s="205"/>
      <c r="O161" s="205"/>
      <c r="P161" s="205"/>
    </row>
    <row r="162" spans="1:16" ht="12.75" x14ac:dyDescent="0.2">
      <c r="A162" s="198"/>
      <c r="B162" s="93"/>
      <c r="C162" s="199"/>
      <c r="D162" s="200"/>
      <c r="E162" s="93"/>
      <c r="F162" s="199"/>
      <c r="G162" s="58"/>
      <c r="H162" s="201"/>
      <c r="I162" s="202"/>
      <c r="J162" s="203"/>
      <c r="K162" s="203"/>
      <c r="L162" s="203"/>
      <c r="M162" s="204"/>
      <c r="N162" s="205"/>
      <c r="O162" s="205"/>
      <c r="P162" s="205"/>
    </row>
    <row r="163" spans="1:16" ht="12.75" x14ac:dyDescent="0.2">
      <c r="A163" s="198"/>
      <c r="B163" s="93"/>
      <c r="C163" s="199"/>
      <c r="D163" s="200"/>
      <c r="E163" s="93"/>
      <c r="F163" s="199"/>
      <c r="G163" s="58"/>
      <c r="H163" s="201"/>
      <c r="I163" s="202"/>
      <c r="J163" s="203"/>
      <c r="K163" s="203"/>
      <c r="L163" s="203"/>
      <c r="M163" s="204"/>
      <c r="N163" s="205"/>
      <c r="O163" s="205"/>
      <c r="P163" s="205"/>
    </row>
    <row r="164" spans="1:16" ht="12.75" x14ac:dyDescent="0.2">
      <c r="A164" s="198"/>
      <c r="B164" s="93"/>
      <c r="C164" s="199"/>
      <c r="D164" s="200"/>
      <c r="E164" s="93"/>
      <c r="F164" s="199"/>
      <c r="G164" s="58"/>
      <c r="H164" s="201"/>
      <c r="I164" s="202"/>
      <c r="J164" s="203"/>
      <c r="K164" s="203"/>
      <c r="L164" s="203"/>
      <c r="M164" s="204"/>
      <c r="N164" s="205"/>
      <c r="O164" s="205"/>
      <c r="P164" s="205"/>
    </row>
    <row r="165" spans="1:16" ht="12.75" x14ac:dyDescent="0.2">
      <c r="A165" s="198"/>
      <c r="B165" s="93"/>
      <c r="C165" s="199"/>
      <c r="D165" s="200"/>
      <c r="E165" s="93"/>
      <c r="F165" s="199"/>
      <c r="G165" s="58"/>
      <c r="H165" s="201"/>
      <c r="I165" s="202"/>
      <c r="J165" s="203"/>
      <c r="K165" s="203"/>
      <c r="L165" s="203"/>
      <c r="M165" s="204"/>
      <c r="N165" s="205"/>
      <c r="O165" s="205"/>
      <c r="P165" s="205"/>
    </row>
    <row r="166" spans="1:16" ht="12.75" x14ac:dyDescent="0.2">
      <c r="A166" s="198"/>
      <c r="B166" s="93"/>
      <c r="C166" s="199"/>
      <c r="D166" s="200"/>
      <c r="E166" s="93"/>
      <c r="F166" s="199"/>
      <c r="G166" s="58"/>
      <c r="H166" s="201"/>
      <c r="I166" s="202"/>
      <c r="J166" s="203"/>
      <c r="K166" s="203"/>
      <c r="L166" s="203"/>
      <c r="M166" s="204"/>
      <c r="N166" s="205"/>
      <c r="O166" s="205"/>
      <c r="P166" s="205"/>
    </row>
    <row r="167" spans="1:16" ht="12.75" x14ac:dyDescent="0.2">
      <c r="A167" s="198"/>
      <c r="B167" s="93"/>
      <c r="C167" s="199"/>
      <c r="D167" s="200"/>
      <c r="E167" s="93"/>
      <c r="F167" s="199"/>
      <c r="G167" s="58"/>
      <c r="H167" s="201"/>
      <c r="I167" s="202"/>
      <c r="J167" s="203"/>
      <c r="K167" s="203"/>
      <c r="L167" s="203"/>
      <c r="M167" s="204"/>
      <c r="N167" s="205"/>
      <c r="O167" s="205"/>
      <c r="P167" s="205"/>
    </row>
    <row r="168" spans="1:16" ht="12.75" x14ac:dyDescent="0.2">
      <c r="A168" s="198"/>
      <c r="B168" s="93"/>
      <c r="C168" s="199"/>
      <c r="D168" s="200"/>
      <c r="E168" s="93"/>
      <c r="F168" s="199"/>
      <c r="G168" s="58"/>
      <c r="H168" s="201"/>
      <c r="I168" s="202"/>
      <c r="J168" s="203"/>
      <c r="K168" s="203"/>
      <c r="L168" s="203"/>
      <c r="M168" s="204"/>
      <c r="N168" s="205"/>
      <c r="O168" s="205"/>
      <c r="P168" s="205"/>
    </row>
    <row r="169" spans="1:16" ht="12.75" x14ac:dyDescent="0.2">
      <c r="A169" s="198"/>
      <c r="B169" s="93"/>
      <c r="C169" s="199"/>
      <c r="D169" s="200"/>
      <c r="E169" s="93"/>
      <c r="F169" s="199"/>
      <c r="G169" s="58"/>
      <c r="H169" s="201"/>
      <c r="I169" s="202"/>
      <c r="J169" s="203"/>
      <c r="K169" s="203"/>
      <c r="L169" s="203"/>
      <c r="M169" s="204"/>
      <c r="N169" s="205"/>
      <c r="O169" s="205"/>
      <c r="P169" s="205"/>
    </row>
    <row r="170" spans="1:16" ht="12.75" x14ac:dyDescent="0.2">
      <c r="A170" s="198"/>
      <c r="B170" s="93"/>
      <c r="C170" s="199"/>
      <c r="D170" s="200"/>
      <c r="E170" s="93"/>
      <c r="F170" s="199"/>
      <c r="G170" s="58"/>
      <c r="H170" s="201"/>
      <c r="I170" s="202"/>
      <c r="J170" s="203"/>
      <c r="K170" s="203"/>
      <c r="L170" s="203"/>
      <c r="M170" s="204"/>
      <c r="N170" s="205"/>
      <c r="O170" s="205"/>
      <c r="P170" s="205"/>
    </row>
    <row r="171" spans="1:16" ht="12.75" x14ac:dyDescent="0.2">
      <c r="A171" s="198"/>
      <c r="B171" s="93"/>
      <c r="C171" s="199"/>
      <c r="D171" s="200"/>
      <c r="E171" s="93"/>
      <c r="F171" s="199"/>
      <c r="G171" s="58"/>
      <c r="H171" s="201"/>
      <c r="I171" s="202"/>
      <c r="J171" s="203"/>
      <c r="K171" s="203"/>
      <c r="L171" s="203"/>
      <c r="M171" s="204"/>
      <c r="N171" s="205"/>
      <c r="O171" s="205"/>
      <c r="P171" s="205"/>
    </row>
    <row r="172" spans="1:16" ht="12.75" x14ac:dyDescent="0.2">
      <c r="A172" s="198"/>
      <c r="B172" s="93"/>
      <c r="C172" s="199"/>
      <c r="D172" s="200"/>
      <c r="E172" s="93"/>
      <c r="F172" s="199"/>
      <c r="G172" s="58"/>
      <c r="H172" s="201"/>
      <c r="I172" s="202"/>
      <c r="J172" s="203"/>
      <c r="K172" s="203"/>
      <c r="L172" s="203"/>
      <c r="M172" s="204"/>
      <c r="N172" s="205"/>
      <c r="O172" s="205"/>
      <c r="P172" s="205"/>
    </row>
    <row r="173" spans="1:16" ht="12.75" x14ac:dyDescent="0.2">
      <c r="A173" s="198"/>
      <c r="B173" s="93"/>
      <c r="C173" s="199"/>
      <c r="D173" s="200"/>
      <c r="E173" s="93"/>
      <c r="F173" s="199"/>
      <c r="G173" s="58"/>
      <c r="H173" s="201"/>
      <c r="I173" s="202"/>
      <c r="J173" s="203"/>
      <c r="K173" s="203"/>
      <c r="L173" s="203"/>
      <c r="M173" s="204"/>
      <c r="N173" s="205"/>
      <c r="O173" s="205"/>
      <c r="P173" s="205"/>
    </row>
    <row r="174" spans="1:16" ht="12.75" x14ac:dyDescent="0.2">
      <c r="A174" s="198"/>
      <c r="B174" s="93"/>
      <c r="C174" s="199"/>
      <c r="D174" s="200"/>
      <c r="E174" s="93"/>
      <c r="F174" s="199"/>
      <c r="G174" s="58"/>
      <c r="H174" s="201"/>
      <c r="I174" s="202"/>
      <c r="J174" s="203"/>
      <c r="K174" s="203"/>
      <c r="L174" s="203"/>
      <c r="M174" s="204"/>
      <c r="N174" s="205"/>
      <c r="O174" s="205"/>
      <c r="P174" s="205"/>
    </row>
    <row r="175" spans="1:16" ht="12.75" x14ac:dyDescent="0.2">
      <c r="A175" s="198"/>
      <c r="B175" s="93"/>
      <c r="C175" s="199"/>
      <c r="D175" s="200"/>
      <c r="E175" s="93"/>
      <c r="F175" s="199"/>
      <c r="G175" s="58"/>
      <c r="H175" s="201"/>
      <c r="I175" s="202"/>
      <c r="J175" s="203"/>
      <c r="K175" s="203"/>
      <c r="L175" s="203"/>
      <c r="M175" s="204"/>
      <c r="N175" s="205"/>
      <c r="O175" s="205"/>
      <c r="P175" s="205"/>
    </row>
    <row r="176" spans="1:16" ht="12.75" x14ac:dyDescent="0.2">
      <c r="A176" s="198"/>
      <c r="B176" s="93"/>
      <c r="C176" s="199"/>
      <c r="D176" s="200"/>
      <c r="E176" s="93"/>
      <c r="F176" s="199"/>
      <c r="G176" s="58"/>
      <c r="H176" s="201"/>
      <c r="I176" s="202"/>
      <c r="J176" s="203"/>
      <c r="K176" s="203"/>
      <c r="L176" s="203"/>
      <c r="M176" s="204"/>
      <c r="N176" s="205"/>
      <c r="O176" s="205"/>
      <c r="P176" s="205"/>
    </row>
    <row r="177" spans="1:16" ht="12.75" x14ac:dyDescent="0.2">
      <c r="A177" s="198"/>
      <c r="B177" s="93"/>
      <c r="C177" s="199"/>
      <c r="D177" s="200"/>
      <c r="E177" s="93"/>
      <c r="F177" s="199"/>
      <c r="G177" s="58"/>
      <c r="H177" s="201"/>
      <c r="I177" s="202"/>
      <c r="J177" s="203"/>
      <c r="K177" s="203"/>
      <c r="L177" s="203"/>
      <c r="M177" s="204"/>
      <c r="N177" s="205"/>
      <c r="O177" s="205"/>
      <c r="P177" s="205"/>
    </row>
    <row r="178" spans="1:16" ht="12.75" x14ac:dyDescent="0.2"/>
    <row r="179" spans="1:16" ht="12.75" x14ac:dyDescent="0.2"/>
    <row r="180" spans="1:16" ht="12.75" x14ac:dyDescent="0.2"/>
    <row r="181" spans="1:16" ht="12.75" x14ac:dyDescent="0.2"/>
    <row r="182" spans="1:16" ht="12.75" x14ac:dyDescent="0.2"/>
    <row r="183" spans="1:16" ht="12.75" x14ac:dyDescent="0.2"/>
    <row r="184" spans="1:16" ht="12.75" x14ac:dyDescent="0.2"/>
    <row r="185" spans="1:16" ht="12.75" x14ac:dyDescent="0.2"/>
    <row r="186" spans="1:16" ht="12.75" x14ac:dyDescent="0.2"/>
    <row r="187" spans="1:16" ht="12.75" x14ac:dyDescent="0.2"/>
    <row r="188" spans="1:16" ht="12.75" x14ac:dyDescent="0.2"/>
    <row r="189" spans="1:16" ht="12.75" x14ac:dyDescent="0.2"/>
    <row r="190" spans="1:16" ht="12.75" x14ac:dyDescent="0.2"/>
    <row r="191" spans="1:16" ht="12.75" x14ac:dyDescent="0.2"/>
    <row r="192" spans="1:16" ht="12.75" x14ac:dyDescent="0.2"/>
    <row r="193" ht="12.75" x14ac:dyDescent="0.2"/>
    <row r="194" ht="12.75" x14ac:dyDescent="0.2"/>
    <row r="195" ht="12.75" x14ac:dyDescent="0.2"/>
    <row r="196" ht="12.75" x14ac:dyDescent="0.2"/>
    <row r="197" ht="12.75" x14ac:dyDescent="0.2"/>
    <row r="198" ht="12.75" x14ac:dyDescent="0.2"/>
    <row r="199" ht="12.75" x14ac:dyDescent="0.2"/>
    <row r="200" ht="12.75" x14ac:dyDescent="0.2"/>
    <row r="201" ht="12.75" x14ac:dyDescent="0.2"/>
    <row r="202" ht="12.75" x14ac:dyDescent="0.2"/>
    <row r="203" ht="12.75" x14ac:dyDescent="0.2"/>
    <row r="204" ht="12.75" x14ac:dyDescent="0.2"/>
    <row r="205" ht="12.75" x14ac:dyDescent="0.2"/>
    <row r="206" ht="12.75" x14ac:dyDescent="0.2"/>
    <row r="207" ht="12.75" x14ac:dyDescent="0.2"/>
    <row r="208" ht="12.75" x14ac:dyDescent="0.2"/>
    <row r="209" ht="12.75" x14ac:dyDescent="0.2"/>
    <row r="210" ht="12.75" x14ac:dyDescent="0.2"/>
    <row r="211" ht="12.75" x14ac:dyDescent="0.2"/>
    <row r="212" ht="12.75" x14ac:dyDescent="0.2"/>
    <row r="213" ht="12.75" x14ac:dyDescent="0.2"/>
    <row r="214" ht="12.75" x14ac:dyDescent="0.2"/>
    <row r="215" ht="12.75" x14ac:dyDescent="0.2"/>
    <row r="216" ht="12.75" x14ac:dyDescent="0.2"/>
    <row r="217" ht="12.75" x14ac:dyDescent="0.2"/>
    <row r="218" ht="12.75" x14ac:dyDescent="0.2"/>
    <row r="219" ht="12.75" x14ac:dyDescent="0.2"/>
    <row r="220" ht="12.75" x14ac:dyDescent="0.2"/>
    <row r="221" ht="12.75" x14ac:dyDescent="0.2"/>
    <row r="222" ht="12.75" x14ac:dyDescent="0.2"/>
    <row r="223" ht="12.75" x14ac:dyDescent="0.2"/>
    <row r="224" ht="12.75" x14ac:dyDescent="0.2"/>
    <row r="225" ht="12.75" x14ac:dyDescent="0.2"/>
    <row r="226" ht="12.75" x14ac:dyDescent="0.2"/>
    <row r="227" ht="12.75" x14ac:dyDescent="0.2"/>
    <row r="228" ht="12.75" x14ac:dyDescent="0.2"/>
    <row r="229" ht="12.75" x14ac:dyDescent="0.2"/>
    <row r="230" ht="12.75" x14ac:dyDescent="0.2"/>
    <row r="231" ht="12.75" x14ac:dyDescent="0.2"/>
    <row r="232" ht="12.75" x14ac:dyDescent="0.2"/>
    <row r="233" ht="12.75" x14ac:dyDescent="0.2"/>
    <row r="234" ht="12.75" x14ac:dyDescent="0.2"/>
    <row r="235" ht="12.75" x14ac:dyDescent="0.2"/>
    <row r="236" ht="12.75" x14ac:dyDescent="0.2"/>
    <row r="237" ht="12.75" x14ac:dyDescent="0.2"/>
    <row r="238" ht="12.75" x14ac:dyDescent="0.2"/>
    <row r="239" ht="12.75" x14ac:dyDescent="0.2"/>
    <row r="240" ht="12.75" x14ac:dyDescent="0.2"/>
    <row r="241" ht="12.75" x14ac:dyDescent="0.2"/>
    <row r="242" ht="12.75" x14ac:dyDescent="0.2"/>
    <row r="243" ht="12.75" x14ac:dyDescent="0.2"/>
    <row r="244" ht="12.75" x14ac:dyDescent="0.2"/>
    <row r="245" ht="12.75" x14ac:dyDescent="0.2"/>
    <row r="246" ht="12.75" x14ac:dyDescent="0.2"/>
    <row r="247" ht="12.75" x14ac:dyDescent="0.2"/>
    <row r="248" ht="12.75" x14ac:dyDescent="0.2"/>
    <row r="249" ht="12.75" x14ac:dyDescent="0.2"/>
    <row r="250" ht="12.75" x14ac:dyDescent="0.2"/>
    <row r="251" ht="12.75" x14ac:dyDescent="0.2"/>
    <row r="252" ht="12.75" x14ac:dyDescent="0.2"/>
    <row r="253" ht="12.75" x14ac:dyDescent="0.2"/>
    <row r="254" ht="12.75" x14ac:dyDescent="0.2"/>
    <row r="255" ht="12.75" x14ac:dyDescent="0.2"/>
    <row r="256" ht="12.75" x14ac:dyDescent="0.2"/>
    <row r="257" ht="12.75" x14ac:dyDescent="0.2"/>
    <row r="258" ht="12.75" x14ac:dyDescent="0.2"/>
    <row r="259" ht="12.75" x14ac:dyDescent="0.2"/>
    <row r="260" ht="12.75" x14ac:dyDescent="0.2"/>
    <row r="261" ht="12.75" x14ac:dyDescent="0.2"/>
    <row r="262" ht="12.75" x14ac:dyDescent="0.2"/>
  </sheetData>
  <autoFilter ref="A10:P177" xr:uid="{00000000-0009-0000-0000-000002000000}"/>
  <mergeCells count="10">
    <mergeCell ref="A4:F4"/>
    <mergeCell ref="D5:F5"/>
    <mergeCell ref="C1:D1"/>
    <mergeCell ref="A2:P2"/>
    <mergeCell ref="F1:P1"/>
    <mergeCell ref="D6:F6"/>
    <mergeCell ref="D7:F7"/>
    <mergeCell ref="A5:C5"/>
    <mergeCell ref="A6:C6"/>
    <mergeCell ref="A7:C7"/>
  </mergeCells>
  <hyperlinks>
    <hyperlink ref="A1" location="Overview!A1" display="Back to Overview" xr:uid="{00000000-0004-0000-0200-000000000000}"/>
  </hyperlinks>
  <pageMargins left="0.39370078740157483" right="0.39370078740157483" top="0.51181102362204722" bottom="0.74803149606299213" header="0.27559055118110237" footer="0.27559055118110237"/>
  <pageSetup paperSize="9" scale="52" fitToHeight="0" orientation="landscape" r:id="rId1"/>
  <headerFooter scaleWithDoc="0">
    <oddHeader>&amp;LAnnex 2 -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N254"/>
  <sheetViews>
    <sheetView zoomScale="90" zoomScaleNormal="90" zoomScaleSheetLayoutView="100" workbookViewId="0">
      <selection sqref="A1:H1"/>
    </sheetView>
  </sheetViews>
  <sheetFormatPr defaultColWidth="9.140625" defaultRowHeight="12.75" x14ac:dyDescent="0.2"/>
  <cols>
    <col min="1" max="1" width="14.7109375" style="52" customWidth="1"/>
    <col min="2" max="2" width="15.42578125" style="52" customWidth="1"/>
    <col min="3" max="3" width="15.7109375" style="59" bestFit="1" customWidth="1"/>
    <col min="4" max="4" width="47.28515625" style="59" bestFit="1" customWidth="1"/>
    <col min="5" max="5" width="14.7109375" style="60" customWidth="1"/>
    <col min="6" max="7" width="14.7109375" style="61" customWidth="1"/>
    <col min="8" max="8" width="14.7109375" style="52" customWidth="1"/>
    <col min="9" max="9" width="15.5703125" style="52" customWidth="1"/>
    <col min="10" max="13" width="9.140625" style="52"/>
    <col min="14" max="14" width="9.42578125" style="52" bestFit="1" customWidth="1"/>
    <col min="15" max="16384" width="9.140625" style="52"/>
  </cols>
  <sheetData>
    <row r="1" spans="1:14" ht="66.75" customHeight="1" x14ac:dyDescent="0.2">
      <c r="A1" s="248" t="s">
        <v>113</v>
      </c>
      <c r="B1" s="248"/>
      <c r="C1" s="248"/>
      <c r="D1" s="248"/>
      <c r="E1" s="248"/>
      <c r="F1" s="248"/>
      <c r="G1" s="248"/>
      <c r="H1" s="248"/>
    </row>
    <row r="2" spans="1:14" s="53" customFormat="1" ht="18" x14ac:dyDescent="0.2">
      <c r="A2" s="245" t="str">
        <f>Overview!B4&amp; " - Effective from "&amp;Overview!D4&amp;" - "&amp;Overview!E4&amp;" Designated EHV import charges"</f>
        <v>Aidien Limited - GSP_E - Effective from 1 April 2025 - Final Designated EHV import charges</v>
      </c>
      <c r="B2" s="246"/>
      <c r="C2" s="246"/>
      <c r="D2" s="246"/>
      <c r="E2" s="246"/>
      <c r="F2" s="246"/>
      <c r="G2" s="246"/>
      <c r="H2" s="247"/>
    </row>
    <row r="3" spans="1:14" s="81" customFormat="1" ht="18" x14ac:dyDescent="0.2">
      <c r="A3" s="86"/>
      <c r="B3" s="86"/>
      <c r="C3" s="86"/>
      <c r="D3" s="87"/>
      <c r="E3" s="206"/>
      <c r="F3" s="88"/>
      <c r="G3" s="89"/>
      <c r="H3" s="89"/>
      <c r="I3" s="80"/>
      <c r="J3" s="80"/>
      <c r="K3" s="80"/>
      <c r="L3" s="80"/>
      <c r="M3" s="80"/>
      <c r="N3" s="80"/>
    </row>
    <row r="4" spans="1:14" ht="60.75" customHeight="1" x14ac:dyDescent="0.2">
      <c r="A4" s="54" t="s">
        <v>97</v>
      </c>
      <c r="B4" s="55" t="s">
        <v>65</v>
      </c>
      <c r="C4" s="54" t="s">
        <v>66</v>
      </c>
      <c r="D4" s="56" t="s">
        <v>61</v>
      </c>
      <c r="E4" s="124" t="str">
        <f>'Annex 2 Designated EHV charges'!I10</f>
        <v>Import
Super Red
unit charge
(p/kWh)</v>
      </c>
      <c r="F4" s="124" t="str">
        <f>'Annex 2 Designated EHV charges'!J10</f>
        <v>Import
fixed charge
(p/day)</v>
      </c>
      <c r="G4" s="124" t="str">
        <f>'Annex 2 Designated EHV charges'!K10</f>
        <v>Import
capacity charge
(p/kVA/day)</v>
      </c>
      <c r="H4" s="124" t="str">
        <f>'Annex 2 Designated EHV charges'!L10</f>
        <v>Import
exceeded capacity charge
(p/kVA/day)</v>
      </c>
    </row>
    <row r="5" spans="1:14" x14ac:dyDescent="0.2">
      <c r="A5" s="94" t="str">
        <f t="array" ref="A5">IFERROR(INDEX('Annex 2 Designated EHV charges'!$A$11:$A$260, MATCH(0, IF(ISBLANK('Annex 2 Designated EHV charges'!$A$11:$A$260),1, COUNTIF(A$4:$A4, 'Annex 2 Designated EHV charges'!$A$11:$A$260)), 0)),"")</f>
        <v/>
      </c>
      <c r="B5" s="94" t="str">
        <f>IF($A5="","",VLOOKUP($A5,'Annex 2 Designated EHV charges'!$A:$O,2,0))</f>
        <v/>
      </c>
      <c r="C5" s="95" t="str">
        <f>IF($A5="","",VLOOKUP($A5,'Annex 2 Designated EHV charges'!$A:$O,3,0))</f>
        <v/>
      </c>
      <c r="D5" s="94" t="str">
        <f>IF($A5="","",VLOOKUP($A5,'Annex 2 Designated EHV charges'!$A:$O,7,0))</f>
        <v/>
      </c>
      <c r="E5" s="97" t="str">
        <f>IFERROR(IF(VLOOKUP($A5,'Annex 2 Designated EHV charges'!$A:$P,COLUMN(E5)+4,FALSE)=0,"",VLOOKUP($A5,'Annex 2 Designated EHV charges'!$A:$P,COLUMN(E5)+4,FALSE)),"")</f>
        <v/>
      </c>
      <c r="F5" s="97" t="str">
        <f>IFERROR(IF(VLOOKUP($A5,'Annex 2 Designated EHV charges'!$A:$P,COLUMN(F5)+4,FALSE)=0,"",VLOOKUP($A5,'Annex 2 Designated EHV charges'!$A:$P,COLUMN(F5)+4,FALSE)),"")</f>
        <v/>
      </c>
      <c r="G5" s="97" t="str">
        <f>IFERROR(IF(VLOOKUP($A5,'Annex 2 Designated EHV charges'!$A:$P,COLUMN(G5)+4,FALSE)=0,"",VLOOKUP($A5,'Annex 2 Designated EHV charges'!$A:$P,COLUMN(G5)+4,FALSE)),"")</f>
        <v/>
      </c>
      <c r="H5" s="97" t="str">
        <f>IFERROR(IF(VLOOKUP($A5,'Annex 2 Designated EHV charges'!$A:$P,COLUMN(H5)+4,FALSE)=0,"",VLOOKUP($A5,'Annex 2 Designated EHV charges'!$A:$P,COLUMN(H5)+4,FALSE)),"")</f>
        <v/>
      </c>
    </row>
    <row r="6" spans="1:14" x14ac:dyDescent="0.2">
      <c r="A6" s="94" t="str">
        <f t="array" ref="A6">IFERROR(INDEX('Annex 2 Designated EHV charges'!$A$11:$A$260, MATCH(0, IF(ISBLANK('Annex 2 Designated EHV charges'!$A$11:$A$260),1, COUNTIF(A$4:$A5, 'Annex 2 Designated EHV charges'!$A$11:$A$260)), 0)),"")</f>
        <v/>
      </c>
      <c r="B6" s="94" t="str">
        <f>IF($A6="","",VLOOKUP($A6,'Annex 2 Designated EHV charges'!$A:$O,2,0))</f>
        <v/>
      </c>
      <c r="C6" s="95" t="str">
        <f>IF($A6="","",VLOOKUP($A6,'Annex 2 Designated EHV charges'!$A:$O,3,0))</f>
        <v/>
      </c>
      <c r="D6" s="94" t="str">
        <f>IF($A6="","",VLOOKUP($A6,'Annex 2 Designated EHV charges'!$A:$O,7,0))</f>
        <v/>
      </c>
      <c r="E6" s="97" t="str">
        <f>IFERROR(IF(VLOOKUP($A6,'Annex 2 Designated EHV charges'!$A:$P,COLUMN(E6)+4,FALSE)=0,"",VLOOKUP($A6,'Annex 2 Designated EHV charges'!$A:$P,COLUMN(E6)+4,FALSE)),"")</f>
        <v/>
      </c>
      <c r="F6" s="97" t="str">
        <f>IFERROR(IF(VLOOKUP($A6,'Annex 2 Designated EHV charges'!$A:$P,COLUMN(F6)+4,FALSE)=0,"",VLOOKUP($A6,'Annex 2 Designated EHV charges'!$A:$P,COLUMN(F6)+4,FALSE)),"")</f>
        <v/>
      </c>
      <c r="G6" s="97" t="str">
        <f>IFERROR(IF(VLOOKUP($A6,'Annex 2 Designated EHV charges'!$A:$P,COLUMN(G6)+4,FALSE)=0,"",VLOOKUP($A6,'Annex 2 Designated EHV charges'!$A:$P,COLUMN(G6)+4,FALSE)),"")</f>
        <v/>
      </c>
      <c r="H6" s="97" t="str">
        <f>IFERROR(IF(VLOOKUP($A6,'Annex 2 Designated EHV charges'!$A:$P,COLUMN(H6)+4,FALSE)=0,"",VLOOKUP($A6,'Annex 2 Designated EHV charges'!$A:$P,COLUMN(H6)+4,FALSE)),"")</f>
        <v/>
      </c>
    </row>
    <row r="7" spans="1:14" x14ac:dyDescent="0.2">
      <c r="A7" s="94" t="str">
        <f t="array" ref="A7">IFERROR(INDEX('Annex 2 Designated EHV charges'!$A$11:$A$260, MATCH(0, IF(ISBLANK('Annex 2 Designated EHV charges'!$A$11:$A$260),1, COUNTIF(A$4:$A6, 'Annex 2 Designated EHV charges'!$A$11:$A$260)), 0)),"")</f>
        <v/>
      </c>
      <c r="B7" s="94" t="str">
        <f>IF($A7="","",VLOOKUP($A7,'Annex 2 Designated EHV charges'!$A:$O,2,0))</f>
        <v/>
      </c>
      <c r="C7" s="95" t="str">
        <f>IF($A7="","",VLOOKUP($A7,'Annex 2 Designated EHV charges'!$A:$O,3,0))</f>
        <v/>
      </c>
      <c r="D7" s="94" t="str">
        <f>IF($A7="","",VLOOKUP($A7,'Annex 2 Designated EHV charges'!$A:$O,7,0))</f>
        <v/>
      </c>
      <c r="E7" s="97" t="str">
        <f>IFERROR(IF(VLOOKUP($A7,'Annex 2 Designated EHV charges'!$A:$P,COLUMN(E7)+4,FALSE)=0,"",VLOOKUP($A7,'Annex 2 Designated EHV charges'!$A:$P,COLUMN(E7)+4,FALSE)),"")</f>
        <v/>
      </c>
      <c r="F7" s="97" t="str">
        <f>IFERROR(IF(VLOOKUP($A7,'Annex 2 Designated EHV charges'!$A:$P,COLUMN(F7)+4,FALSE)=0,"",VLOOKUP($A7,'Annex 2 Designated EHV charges'!$A:$P,COLUMN(F7)+4,FALSE)),"")</f>
        <v/>
      </c>
      <c r="G7" s="97" t="str">
        <f>IFERROR(IF(VLOOKUP($A7,'Annex 2 Designated EHV charges'!$A:$P,COLUMN(G7)+4,FALSE)=0,"",VLOOKUP($A7,'Annex 2 Designated EHV charges'!$A:$P,COLUMN(G7)+4,FALSE)),"")</f>
        <v/>
      </c>
      <c r="H7" s="97" t="str">
        <f>IFERROR(IF(VLOOKUP($A7,'Annex 2 Designated EHV charges'!$A:$P,COLUMN(H7)+4,FALSE)=0,"",VLOOKUP($A7,'Annex 2 Designated EHV charges'!$A:$P,COLUMN(H7)+4,FALSE)),"")</f>
        <v/>
      </c>
    </row>
    <row r="8" spans="1:14" x14ac:dyDescent="0.2">
      <c r="A8" s="94" t="str">
        <f t="array" ref="A8">IFERROR(INDEX('Annex 2 Designated EHV charges'!$A$11:$A$260, MATCH(0, IF(ISBLANK('Annex 2 Designated EHV charges'!$A$11:$A$260),1, COUNTIF(A$4:$A7, 'Annex 2 Designated EHV charges'!$A$11:$A$260)), 0)),"")</f>
        <v/>
      </c>
      <c r="B8" s="94" t="str">
        <f>IF($A8="","",VLOOKUP($A8,'Annex 2 Designated EHV charges'!$A:$O,2,0))</f>
        <v/>
      </c>
      <c r="C8" s="95" t="str">
        <f>IF($A8="","",VLOOKUP($A8,'Annex 2 Designated EHV charges'!$A:$O,3,0))</f>
        <v/>
      </c>
      <c r="D8" s="94" t="str">
        <f>IF($A8="","",VLOOKUP($A8,'Annex 2 Designated EHV charges'!$A:$O,7,0))</f>
        <v/>
      </c>
      <c r="E8" s="97" t="str">
        <f>IFERROR(IF(VLOOKUP($A8,'Annex 2 Designated EHV charges'!$A:$P,COLUMN(E8)+4,FALSE)=0,"",VLOOKUP($A8,'Annex 2 Designated EHV charges'!$A:$P,COLUMN(E8)+4,FALSE)),"")</f>
        <v/>
      </c>
      <c r="F8" s="97" t="str">
        <f>IFERROR(IF(VLOOKUP($A8,'Annex 2 Designated EHV charges'!$A:$P,COLUMN(F8)+4,FALSE)=0,"",VLOOKUP($A8,'Annex 2 Designated EHV charges'!$A:$P,COLUMN(F8)+4,FALSE)),"")</f>
        <v/>
      </c>
      <c r="G8" s="97" t="str">
        <f>IFERROR(IF(VLOOKUP($A8,'Annex 2 Designated EHV charges'!$A:$P,COLUMN(G8)+4,FALSE)=0,"",VLOOKUP($A8,'Annex 2 Designated EHV charges'!$A:$P,COLUMN(G8)+4,FALSE)),"")</f>
        <v/>
      </c>
      <c r="H8" s="97" t="str">
        <f>IFERROR(IF(VLOOKUP($A8,'Annex 2 Designated EHV charges'!$A:$P,COLUMN(H8)+4,FALSE)=0,"",VLOOKUP($A8,'Annex 2 Designated EHV charges'!$A:$P,COLUMN(H8)+4,FALSE)),"")</f>
        <v/>
      </c>
    </row>
    <row r="9" spans="1:14" x14ac:dyDescent="0.2">
      <c r="A9" s="94" t="str">
        <f t="array" ref="A9">IFERROR(INDEX('Annex 2 Designated EHV charges'!$A$11:$A$260, MATCH(0, IF(ISBLANK('Annex 2 Designated EHV charges'!$A$11:$A$260),1, COUNTIF(A$4:$A8, 'Annex 2 Designated EHV charges'!$A$11:$A$260)), 0)),"")</f>
        <v/>
      </c>
      <c r="B9" s="94" t="str">
        <f>IF($A9="","",VLOOKUP($A9,'Annex 2 Designated EHV charges'!$A:$O,2,0))</f>
        <v/>
      </c>
      <c r="C9" s="95" t="str">
        <f>IF($A9="","",VLOOKUP($A9,'Annex 2 Designated EHV charges'!$A:$O,3,0))</f>
        <v/>
      </c>
      <c r="D9" s="94" t="str">
        <f>IF($A9="","",VLOOKUP($A9,'Annex 2 Designated EHV charges'!$A:$O,7,0))</f>
        <v/>
      </c>
      <c r="E9" s="97" t="str">
        <f>IFERROR(IF(VLOOKUP($A9,'Annex 2 Designated EHV charges'!$A:$P,COLUMN(E9)+4,FALSE)=0,"",VLOOKUP($A9,'Annex 2 Designated EHV charges'!$A:$P,COLUMN(E9)+4,FALSE)),"")</f>
        <v/>
      </c>
      <c r="F9" s="97" t="str">
        <f>IFERROR(IF(VLOOKUP($A9,'Annex 2 Designated EHV charges'!$A:$P,COLUMN(F9)+4,FALSE)=0,"",VLOOKUP($A9,'Annex 2 Designated EHV charges'!$A:$P,COLUMN(F9)+4,FALSE)),"")</f>
        <v/>
      </c>
      <c r="G9" s="97" t="str">
        <f>IFERROR(IF(VLOOKUP($A9,'Annex 2 Designated EHV charges'!$A:$P,COLUMN(G9)+4,FALSE)=0,"",VLOOKUP($A9,'Annex 2 Designated EHV charges'!$A:$P,COLUMN(G9)+4,FALSE)),"")</f>
        <v/>
      </c>
      <c r="H9" s="97" t="str">
        <f>IFERROR(IF(VLOOKUP($A9,'Annex 2 Designated EHV charges'!$A:$P,COLUMN(H9)+4,FALSE)=0,"",VLOOKUP($A9,'Annex 2 Designated EHV charges'!$A:$P,COLUMN(H9)+4,FALSE)),"")</f>
        <v/>
      </c>
    </row>
    <row r="10" spans="1:14" x14ac:dyDescent="0.2">
      <c r="A10" s="94" t="str">
        <f t="array" ref="A10">IFERROR(INDEX('Annex 2 Designated EHV charges'!$A$11:$A$260, MATCH(0, IF(ISBLANK('Annex 2 Designated EHV charges'!$A$11:$A$260),1, COUNTIF(A$4:$A9, 'Annex 2 Designated EHV charges'!$A$11:$A$260)), 0)),"")</f>
        <v/>
      </c>
      <c r="B10" s="94" t="str">
        <f>IF($A10="","",VLOOKUP($A10,'Annex 2 Designated EHV charges'!$A:$O,2,0))</f>
        <v/>
      </c>
      <c r="C10" s="95" t="str">
        <f>IF($A10="","",VLOOKUP($A10,'Annex 2 Designated EHV charges'!$A:$O,3,0))</f>
        <v/>
      </c>
      <c r="D10" s="94" t="str">
        <f>IF($A10="","",VLOOKUP($A10,'Annex 2 Designated EHV charges'!$A:$O,7,0))</f>
        <v/>
      </c>
      <c r="E10" s="97" t="str">
        <f>IFERROR(IF(VLOOKUP($A10,'Annex 2 Designated EHV charges'!$A:$P,COLUMN(E10)+4,FALSE)=0,"",VLOOKUP($A10,'Annex 2 Designated EHV charges'!$A:$P,COLUMN(E10)+4,FALSE)),"")</f>
        <v/>
      </c>
      <c r="F10" s="97" t="str">
        <f>IFERROR(IF(VLOOKUP($A10,'Annex 2 Designated EHV charges'!$A:$P,COLUMN(F10)+4,FALSE)=0,"",VLOOKUP($A10,'Annex 2 Designated EHV charges'!$A:$P,COLUMN(F10)+4,FALSE)),"")</f>
        <v/>
      </c>
      <c r="G10" s="97" t="str">
        <f>IFERROR(IF(VLOOKUP($A10,'Annex 2 Designated EHV charges'!$A:$P,COLUMN(G10)+4,FALSE)=0,"",VLOOKUP($A10,'Annex 2 Designated EHV charges'!$A:$P,COLUMN(G10)+4,FALSE)),"")</f>
        <v/>
      </c>
      <c r="H10" s="97" t="str">
        <f>IFERROR(IF(VLOOKUP($A10,'Annex 2 Designated EHV charges'!$A:$P,COLUMN(H10)+4,FALSE)=0,"",VLOOKUP($A10,'Annex 2 Designated EHV charges'!$A:$P,COLUMN(H10)+4,FALSE)),"")</f>
        <v/>
      </c>
    </row>
    <row r="11" spans="1:14" x14ac:dyDescent="0.2">
      <c r="A11" s="94" t="str">
        <f t="array" ref="A11">IFERROR(INDEX('Annex 2 Designated EHV charges'!$A$11:$A$260, MATCH(0, IF(ISBLANK('Annex 2 Designated EHV charges'!$A$11:$A$260),1, COUNTIF(A$4:$A10, 'Annex 2 Designated EHV charges'!$A$11:$A$260)), 0)),"")</f>
        <v/>
      </c>
      <c r="B11" s="94" t="str">
        <f>IF($A11="","",VLOOKUP($A11,'Annex 2 Designated EHV charges'!$A:$O,2,0))</f>
        <v/>
      </c>
      <c r="C11" s="95" t="str">
        <f>IF($A11="","",VLOOKUP($A11,'Annex 2 Designated EHV charges'!$A:$O,3,0))</f>
        <v/>
      </c>
      <c r="D11" s="94" t="str">
        <f>IF($A11="","",VLOOKUP($A11,'Annex 2 Designated EHV charges'!$A:$O,7,0))</f>
        <v/>
      </c>
      <c r="E11" s="97" t="str">
        <f>IFERROR(IF(VLOOKUP($A11,'Annex 2 Designated EHV charges'!$A:$P,COLUMN(E11)+4,FALSE)=0,"",VLOOKUP($A11,'Annex 2 Designated EHV charges'!$A:$P,COLUMN(E11)+4,FALSE)),"")</f>
        <v/>
      </c>
      <c r="F11" s="97" t="str">
        <f>IFERROR(IF(VLOOKUP($A11,'Annex 2 Designated EHV charges'!$A:$P,COLUMN(F11)+4,FALSE)=0,"",VLOOKUP($A11,'Annex 2 Designated EHV charges'!$A:$P,COLUMN(F11)+4,FALSE)),"")</f>
        <v/>
      </c>
      <c r="G11" s="97" t="str">
        <f>IFERROR(IF(VLOOKUP($A11,'Annex 2 Designated EHV charges'!$A:$P,COLUMN(G11)+4,FALSE)=0,"",VLOOKUP($A11,'Annex 2 Designated EHV charges'!$A:$P,COLUMN(G11)+4,FALSE)),"")</f>
        <v/>
      </c>
      <c r="H11" s="97" t="str">
        <f>IFERROR(IF(VLOOKUP($A11,'Annex 2 Designated EHV charges'!$A:$P,COLUMN(H11)+4,FALSE)=0,"",VLOOKUP($A11,'Annex 2 Designated EHV charges'!$A:$P,COLUMN(H11)+4,FALSE)),"")</f>
        <v/>
      </c>
    </row>
    <row r="12" spans="1:14" x14ac:dyDescent="0.2">
      <c r="A12" s="94" t="str">
        <f t="array" ref="A12">IFERROR(INDEX('Annex 2 Designated EHV charges'!$A$11:$A$260, MATCH(0, IF(ISBLANK('Annex 2 Designated EHV charges'!$A$11:$A$260),1, COUNTIF(A$4:$A11, 'Annex 2 Designated EHV charges'!$A$11:$A$260)), 0)),"")</f>
        <v/>
      </c>
      <c r="B12" s="94" t="str">
        <f>IF($A12="","",VLOOKUP($A12,'Annex 2 Designated EHV charges'!$A:$O,2,0))</f>
        <v/>
      </c>
      <c r="C12" s="95" t="str">
        <f>IF($A12="","",VLOOKUP($A12,'Annex 2 Designated EHV charges'!$A:$O,3,0))</f>
        <v/>
      </c>
      <c r="D12" s="94" t="str">
        <f>IF($A12="","",VLOOKUP($A12,'Annex 2 Designated EHV charges'!$A:$O,7,0))</f>
        <v/>
      </c>
      <c r="E12" s="97" t="str">
        <f>IFERROR(IF(VLOOKUP($A12,'Annex 2 Designated EHV charges'!$A:$P,COLUMN(E12)+4,FALSE)=0,"",VLOOKUP($A12,'Annex 2 Designated EHV charges'!$A:$P,COLUMN(E12)+4,FALSE)),"")</f>
        <v/>
      </c>
      <c r="F12" s="97" t="str">
        <f>IFERROR(IF(VLOOKUP($A12,'Annex 2 Designated EHV charges'!$A:$P,COLUMN(F12)+4,FALSE)=0,"",VLOOKUP($A12,'Annex 2 Designated EHV charges'!$A:$P,COLUMN(F12)+4,FALSE)),"")</f>
        <v/>
      </c>
      <c r="G12" s="97" t="str">
        <f>IFERROR(IF(VLOOKUP($A12,'Annex 2 Designated EHV charges'!$A:$P,COLUMN(G12)+4,FALSE)=0,"",VLOOKUP($A12,'Annex 2 Designated EHV charges'!$A:$P,COLUMN(G12)+4,FALSE)),"")</f>
        <v/>
      </c>
      <c r="H12" s="97" t="str">
        <f>IFERROR(IF(VLOOKUP($A12,'Annex 2 Designated EHV charges'!$A:$P,COLUMN(H12)+4,FALSE)=0,"",VLOOKUP($A12,'Annex 2 Designated EHV charges'!$A:$P,COLUMN(H12)+4,FALSE)),"")</f>
        <v/>
      </c>
    </row>
    <row r="13" spans="1:14" x14ac:dyDescent="0.2">
      <c r="A13" s="94" t="str">
        <f t="array" ref="A13">IFERROR(INDEX('Annex 2 Designated EHV charges'!$A$11:$A$260, MATCH(0, IF(ISBLANK('Annex 2 Designated EHV charges'!$A$11:$A$260),1, COUNTIF(A$4:$A12, 'Annex 2 Designated EHV charges'!$A$11:$A$260)), 0)),"")</f>
        <v/>
      </c>
      <c r="B13" s="94" t="str">
        <f>IF($A13="","",VLOOKUP($A13,'Annex 2 Designated EHV charges'!$A:$O,2,0))</f>
        <v/>
      </c>
      <c r="C13" s="95" t="str">
        <f>IF($A13="","",VLOOKUP($A13,'Annex 2 Designated EHV charges'!$A:$O,3,0))</f>
        <v/>
      </c>
      <c r="D13" s="94" t="str">
        <f>IF($A13="","",VLOOKUP($A13,'Annex 2 Designated EHV charges'!$A:$O,7,0))</f>
        <v/>
      </c>
      <c r="E13" s="97" t="str">
        <f>IFERROR(IF(VLOOKUP($A13,'Annex 2 Designated EHV charges'!$A:$P,COLUMN(E13)+4,FALSE)=0,"",VLOOKUP($A13,'Annex 2 Designated EHV charges'!$A:$P,COLUMN(E13)+4,FALSE)),"")</f>
        <v/>
      </c>
      <c r="F13" s="97" t="str">
        <f>IFERROR(IF(VLOOKUP($A13,'Annex 2 Designated EHV charges'!$A:$P,COLUMN(F13)+4,FALSE)=0,"",VLOOKUP($A13,'Annex 2 Designated EHV charges'!$A:$P,COLUMN(F13)+4,FALSE)),"")</f>
        <v/>
      </c>
      <c r="G13" s="97" t="str">
        <f>IFERROR(IF(VLOOKUP($A13,'Annex 2 Designated EHV charges'!$A:$P,COLUMN(G13)+4,FALSE)=0,"",VLOOKUP($A13,'Annex 2 Designated EHV charges'!$A:$P,COLUMN(G13)+4,FALSE)),"")</f>
        <v/>
      </c>
      <c r="H13" s="97" t="str">
        <f>IFERROR(IF(VLOOKUP($A13,'Annex 2 Designated EHV charges'!$A:$P,COLUMN(H13)+4,FALSE)=0,"",VLOOKUP($A13,'Annex 2 Designated EHV charges'!$A:$P,COLUMN(H13)+4,FALSE)),"")</f>
        <v/>
      </c>
    </row>
    <row r="14" spans="1:14" x14ac:dyDescent="0.2">
      <c r="A14" s="94" t="str">
        <f t="array" ref="A14">IFERROR(INDEX('Annex 2 Designated EHV charges'!$A$11:$A$260, MATCH(0, IF(ISBLANK('Annex 2 Designated EHV charges'!$A$11:$A$260),1, COUNTIF(A$4:$A13, 'Annex 2 Designated EHV charges'!$A$11:$A$260)), 0)),"")</f>
        <v/>
      </c>
      <c r="B14" s="94" t="str">
        <f>IF($A14="","",VLOOKUP($A14,'Annex 2 Designated EHV charges'!$A:$O,2,0))</f>
        <v/>
      </c>
      <c r="C14" s="95" t="str">
        <f>IF($A14="","",VLOOKUP($A14,'Annex 2 Designated EHV charges'!$A:$O,3,0))</f>
        <v/>
      </c>
      <c r="D14" s="94" t="str">
        <f>IF($A14="","",VLOOKUP($A14,'Annex 2 Designated EHV charges'!$A:$O,7,0))</f>
        <v/>
      </c>
      <c r="E14" s="97" t="str">
        <f>IFERROR(IF(VLOOKUP($A14,'Annex 2 Designated EHV charges'!$A:$P,COLUMN(E14)+4,FALSE)=0,"",VLOOKUP($A14,'Annex 2 Designated EHV charges'!$A:$P,COLUMN(E14)+4,FALSE)),"")</f>
        <v/>
      </c>
      <c r="F14" s="97" t="str">
        <f>IFERROR(IF(VLOOKUP($A14,'Annex 2 Designated EHV charges'!$A:$P,COLUMN(F14)+4,FALSE)=0,"",VLOOKUP($A14,'Annex 2 Designated EHV charges'!$A:$P,COLUMN(F14)+4,FALSE)),"")</f>
        <v/>
      </c>
      <c r="G14" s="97" t="str">
        <f>IFERROR(IF(VLOOKUP($A14,'Annex 2 Designated EHV charges'!$A:$P,COLUMN(G14)+4,FALSE)=0,"",VLOOKUP($A14,'Annex 2 Designated EHV charges'!$A:$P,COLUMN(G14)+4,FALSE)),"")</f>
        <v/>
      </c>
      <c r="H14" s="97" t="str">
        <f>IFERROR(IF(VLOOKUP($A14,'Annex 2 Designated EHV charges'!$A:$P,COLUMN(H14)+4,FALSE)=0,"",VLOOKUP($A14,'Annex 2 Designated EHV charges'!$A:$P,COLUMN(H14)+4,FALSE)),"")</f>
        <v/>
      </c>
    </row>
    <row r="15" spans="1:14" x14ac:dyDescent="0.2">
      <c r="A15" s="94" t="str">
        <f t="array" ref="A15">IFERROR(INDEX('Annex 2 Designated EHV charges'!$A$11:$A$260, MATCH(0, IF(ISBLANK('Annex 2 Designated EHV charges'!$A$11:$A$260),1, COUNTIF(A$4:$A14, 'Annex 2 Designated EHV charges'!$A$11:$A$260)), 0)),"")</f>
        <v/>
      </c>
      <c r="B15" s="94" t="str">
        <f>IF($A15="","",VLOOKUP($A15,'Annex 2 Designated EHV charges'!$A:$O,2,0))</f>
        <v/>
      </c>
      <c r="C15" s="95" t="str">
        <f>IF($A15="","",VLOOKUP($A15,'Annex 2 Designated EHV charges'!$A:$O,3,0))</f>
        <v/>
      </c>
      <c r="D15" s="94" t="str">
        <f>IF($A15="","",VLOOKUP($A15,'Annex 2 Designated EHV charges'!$A:$O,7,0))</f>
        <v/>
      </c>
      <c r="E15" s="97" t="str">
        <f>IFERROR(IF(VLOOKUP($A15,'Annex 2 Designated EHV charges'!$A:$P,COLUMN(E15)+4,FALSE)=0,"",VLOOKUP($A15,'Annex 2 Designated EHV charges'!$A:$P,COLUMN(E15)+4,FALSE)),"")</f>
        <v/>
      </c>
      <c r="F15" s="97" t="str">
        <f>IFERROR(IF(VLOOKUP($A15,'Annex 2 Designated EHV charges'!$A:$P,COLUMN(F15)+4,FALSE)=0,"",VLOOKUP($A15,'Annex 2 Designated EHV charges'!$A:$P,COLUMN(F15)+4,FALSE)),"")</f>
        <v/>
      </c>
      <c r="G15" s="97" t="str">
        <f>IFERROR(IF(VLOOKUP($A15,'Annex 2 Designated EHV charges'!$A:$P,COLUMN(G15)+4,FALSE)=0,"",VLOOKUP($A15,'Annex 2 Designated EHV charges'!$A:$P,COLUMN(G15)+4,FALSE)),"")</f>
        <v/>
      </c>
      <c r="H15" s="97" t="str">
        <f>IFERROR(IF(VLOOKUP($A15,'Annex 2 Designated EHV charges'!$A:$P,COLUMN(H15)+4,FALSE)=0,"",VLOOKUP($A15,'Annex 2 Designated EHV charges'!$A:$P,COLUMN(H15)+4,FALSE)),"")</f>
        <v/>
      </c>
    </row>
    <row r="16" spans="1:14" x14ac:dyDescent="0.2">
      <c r="A16" s="94" t="str">
        <f t="array" ref="A16">IFERROR(INDEX('Annex 2 Designated EHV charges'!$A$11:$A$260, MATCH(0, IF(ISBLANK('Annex 2 Designated EHV charges'!$A$11:$A$260),1, COUNTIF(A$4:$A15, 'Annex 2 Designated EHV charges'!$A$11:$A$260)), 0)),"")</f>
        <v/>
      </c>
      <c r="B16" s="94" t="str">
        <f>IF($A16="","",VLOOKUP($A16,'Annex 2 Designated EHV charges'!$A:$O,2,0))</f>
        <v/>
      </c>
      <c r="C16" s="95" t="str">
        <f>IF($A16="","",VLOOKUP($A16,'Annex 2 Designated EHV charges'!$A:$O,3,0))</f>
        <v/>
      </c>
      <c r="D16" s="94" t="str">
        <f>IF($A16="","",VLOOKUP($A16,'Annex 2 Designated EHV charges'!$A:$O,7,0))</f>
        <v/>
      </c>
      <c r="E16" s="97" t="str">
        <f>IFERROR(IF(VLOOKUP($A16,'Annex 2 Designated EHV charges'!$A:$P,COLUMN(E16)+4,FALSE)=0,"",VLOOKUP($A16,'Annex 2 Designated EHV charges'!$A:$P,COLUMN(E16)+4,FALSE)),"")</f>
        <v/>
      </c>
      <c r="F16" s="97" t="str">
        <f>IFERROR(IF(VLOOKUP($A16,'Annex 2 Designated EHV charges'!$A:$P,COLUMN(F16)+4,FALSE)=0,"",VLOOKUP($A16,'Annex 2 Designated EHV charges'!$A:$P,COLUMN(F16)+4,FALSE)),"")</f>
        <v/>
      </c>
      <c r="G16" s="97" t="str">
        <f>IFERROR(IF(VLOOKUP($A16,'Annex 2 Designated EHV charges'!$A:$P,COLUMN(G16)+4,FALSE)=0,"",VLOOKUP($A16,'Annex 2 Designated EHV charges'!$A:$P,COLUMN(G16)+4,FALSE)),"")</f>
        <v/>
      </c>
      <c r="H16" s="97" t="str">
        <f>IFERROR(IF(VLOOKUP($A16,'Annex 2 Designated EHV charges'!$A:$P,COLUMN(H16)+4,FALSE)=0,"",VLOOKUP($A16,'Annex 2 Designated EHV charges'!$A:$P,COLUMN(H16)+4,FALSE)),"")</f>
        <v/>
      </c>
    </row>
    <row r="17" spans="1:8" x14ac:dyDescent="0.2">
      <c r="A17" s="94" t="str">
        <f t="array" ref="A17">IFERROR(INDEX('Annex 2 Designated EHV charges'!$A$11:$A$260, MATCH(0, IF(ISBLANK('Annex 2 Designated EHV charges'!$A$11:$A$260),1, COUNTIF(A$4:$A16, 'Annex 2 Designated EHV charges'!$A$11:$A$260)), 0)),"")</f>
        <v/>
      </c>
      <c r="B17" s="94" t="str">
        <f>IF($A17="","",VLOOKUP($A17,'Annex 2 Designated EHV charges'!$A:$O,2,0))</f>
        <v/>
      </c>
      <c r="C17" s="95" t="str">
        <f>IF($A17="","",VLOOKUP($A17,'Annex 2 Designated EHV charges'!$A:$O,3,0))</f>
        <v/>
      </c>
      <c r="D17" s="94" t="str">
        <f>IF($A17="","",VLOOKUP($A17,'Annex 2 Designated EHV charges'!$A:$O,7,0))</f>
        <v/>
      </c>
      <c r="E17" s="97" t="str">
        <f>IFERROR(IF(VLOOKUP($A17,'Annex 2 Designated EHV charges'!$A:$P,COLUMN(E17)+4,FALSE)=0,"",VLOOKUP($A17,'Annex 2 Designated EHV charges'!$A:$P,COLUMN(E17)+4,FALSE)),"")</f>
        <v/>
      </c>
      <c r="F17" s="97" t="str">
        <f>IFERROR(IF(VLOOKUP($A17,'Annex 2 Designated EHV charges'!$A:$P,COLUMN(F17)+4,FALSE)=0,"",VLOOKUP($A17,'Annex 2 Designated EHV charges'!$A:$P,COLUMN(F17)+4,FALSE)),"")</f>
        <v/>
      </c>
      <c r="G17" s="97" t="str">
        <f>IFERROR(IF(VLOOKUP($A17,'Annex 2 Designated EHV charges'!$A:$P,COLUMN(G17)+4,FALSE)=0,"",VLOOKUP($A17,'Annex 2 Designated EHV charges'!$A:$P,COLUMN(G17)+4,FALSE)),"")</f>
        <v/>
      </c>
      <c r="H17" s="97" t="str">
        <f>IFERROR(IF(VLOOKUP($A17,'Annex 2 Designated EHV charges'!$A:$P,COLUMN(H17)+4,FALSE)=0,"",VLOOKUP($A17,'Annex 2 Designated EHV charges'!$A:$P,COLUMN(H17)+4,FALSE)),"")</f>
        <v/>
      </c>
    </row>
    <row r="18" spans="1:8" x14ac:dyDescent="0.2">
      <c r="A18" s="94" t="str">
        <f t="array" ref="A18">IFERROR(INDEX('Annex 2 Designated EHV charges'!$A$11:$A$260, MATCH(0, IF(ISBLANK('Annex 2 Designated EHV charges'!$A$11:$A$260),1, COUNTIF(A$4:$A17, 'Annex 2 Designated EHV charges'!$A$11:$A$260)), 0)),"")</f>
        <v/>
      </c>
      <c r="B18" s="94" t="str">
        <f>IF($A18="","",VLOOKUP($A18,'Annex 2 Designated EHV charges'!$A:$O,2,0))</f>
        <v/>
      </c>
      <c r="C18" s="95" t="str">
        <f>IF($A18="","",VLOOKUP($A18,'Annex 2 Designated EHV charges'!$A:$O,3,0))</f>
        <v/>
      </c>
      <c r="D18" s="94" t="str">
        <f>IF($A18="","",VLOOKUP($A18,'Annex 2 Designated EHV charges'!$A:$O,7,0))</f>
        <v/>
      </c>
      <c r="E18" s="97" t="str">
        <f>IFERROR(IF(VLOOKUP($A18,'Annex 2 Designated EHV charges'!$A:$P,COLUMN(E18)+4,FALSE)=0,"",VLOOKUP($A18,'Annex 2 Designated EHV charges'!$A:$P,COLUMN(E18)+4,FALSE)),"")</f>
        <v/>
      </c>
      <c r="F18" s="97" t="str">
        <f>IFERROR(IF(VLOOKUP($A18,'Annex 2 Designated EHV charges'!$A:$P,COLUMN(F18)+4,FALSE)=0,"",VLOOKUP($A18,'Annex 2 Designated EHV charges'!$A:$P,COLUMN(F18)+4,FALSE)),"")</f>
        <v/>
      </c>
      <c r="G18" s="97" t="str">
        <f>IFERROR(IF(VLOOKUP($A18,'Annex 2 Designated EHV charges'!$A:$P,COLUMN(G18)+4,FALSE)=0,"",VLOOKUP($A18,'Annex 2 Designated EHV charges'!$A:$P,COLUMN(G18)+4,FALSE)),"")</f>
        <v/>
      </c>
      <c r="H18" s="97" t="str">
        <f>IFERROR(IF(VLOOKUP($A18,'Annex 2 Designated EHV charges'!$A:$P,COLUMN(H18)+4,FALSE)=0,"",VLOOKUP($A18,'Annex 2 Designated EHV charges'!$A:$P,COLUMN(H18)+4,FALSE)),"")</f>
        <v/>
      </c>
    </row>
    <row r="19" spans="1:8" x14ac:dyDescent="0.2">
      <c r="A19" s="94" t="str">
        <f t="array" ref="A19">IFERROR(INDEX('Annex 2 Designated EHV charges'!$A$11:$A$260, MATCH(0, IF(ISBLANK('Annex 2 Designated EHV charges'!$A$11:$A$260),1, COUNTIF(A$4:$A18, 'Annex 2 Designated EHV charges'!$A$11:$A$260)), 0)),"")</f>
        <v/>
      </c>
      <c r="B19" s="94" t="str">
        <f>IF($A19="","",VLOOKUP($A19,'Annex 2 Designated EHV charges'!$A:$O,2,0))</f>
        <v/>
      </c>
      <c r="C19" s="95" t="str">
        <f>IF($A19="","",VLOOKUP($A19,'Annex 2 Designated EHV charges'!$A:$O,3,0))</f>
        <v/>
      </c>
      <c r="D19" s="94" t="str">
        <f>IF($A19="","",VLOOKUP($A19,'Annex 2 Designated EHV charges'!$A:$O,7,0))</f>
        <v/>
      </c>
      <c r="E19" s="97" t="str">
        <f>IFERROR(IF(VLOOKUP($A19,'Annex 2 Designated EHV charges'!$A:$P,COLUMN(E19)+4,FALSE)=0,"",VLOOKUP($A19,'Annex 2 Designated EHV charges'!$A:$P,COLUMN(E19)+4,FALSE)),"")</f>
        <v/>
      </c>
      <c r="F19" s="97" t="str">
        <f>IFERROR(IF(VLOOKUP($A19,'Annex 2 Designated EHV charges'!$A:$P,COLUMN(F19)+4,FALSE)=0,"",VLOOKUP($A19,'Annex 2 Designated EHV charges'!$A:$P,COLUMN(F19)+4,FALSE)),"")</f>
        <v/>
      </c>
      <c r="G19" s="97" t="str">
        <f>IFERROR(IF(VLOOKUP($A19,'Annex 2 Designated EHV charges'!$A:$P,COLUMN(G19)+4,FALSE)=0,"",VLOOKUP($A19,'Annex 2 Designated EHV charges'!$A:$P,COLUMN(G19)+4,FALSE)),"")</f>
        <v/>
      </c>
      <c r="H19" s="97" t="str">
        <f>IFERROR(IF(VLOOKUP($A19,'Annex 2 Designated EHV charges'!$A:$P,COLUMN(H19)+4,FALSE)=0,"",VLOOKUP($A19,'Annex 2 Designated EHV charges'!$A:$P,COLUMN(H19)+4,FALSE)),"")</f>
        <v/>
      </c>
    </row>
    <row r="20" spans="1:8" x14ac:dyDescent="0.2">
      <c r="A20" s="94" t="str">
        <f t="array" ref="A20">IFERROR(INDEX('Annex 2 Designated EHV charges'!$A$11:$A$260, MATCH(0, IF(ISBLANK('Annex 2 Designated EHV charges'!$A$11:$A$260),1, COUNTIF(A$4:$A19, 'Annex 2 Designated EHV charges'!$A$11:$A$260)), 0)),"")</f>
        <v/>
      </c>
      <c r="B20" s="94" t="str">
        <f>IF($A20="","",VLOOKUP($A20,'Annex 2 Designated EHV charges'!$A:$O,2,0))</f>
        <v/>
      </c>
      <c r="C20" s="95" t="str">
        <f>IF($A20="","",VLOOKUP($A20,'Annex 2 Designated EHV charges'!$A:$O,3,0))</f>
        <v/>
      </c>
      <c r="D20" s="94" t="str">
        <f>IF($A20="","",VLOOKUP($A20,'Annex 2 Designated EHV charges'!$A:$O,7,0))</f>
        <v/>
      </c>
      <c r="E20" s="97" t="str">
        <f>IFERROR(IF(VLOOKUP($A20,'Annex 2 Designated EHV charges'!$A:$P,COLUMN(E20)+4,FALSE)=0,"",VLOOKUP($A20,'Annex 2 Designated EHV charges'!$A:$P,COLUMN(E20)+4,FALSE)),"")</f>
        <v/>
      </c>
      <c r="F20" s="97" t="str">
        <f>IFERROR(IF(VLOOKUP($A20,'Annex 2 Designated EHV charges'!$A:$P,COLUMN(F20)+4,FALSE)=0,"",VLOOKUP($A20,'Annex 2 Designated EHV charges'!$A:$P,COLUMN(F20)+4,FALSE)),"")</f>
        <v/>
      </c>
      <c r="G20" s="97" t="str">
        <f>IFERROR(IF(VLOOKUP($A20,'Annex 2 Designated EHV charges'!$A:$P,COLUMN(G20)+4,FALSE)=0,"",VLOOKUP($A20,'Annex 2 Designated EHV charges'!$A:$P,COLUMN(G20)+4,FALSE)),"")</f>
        <v/>
      </c>
      <c r="H20" s="97" t="str">
        <f>IFERROR(IF(VLOOKUP($A20,'Annex 2 Designated EHV charges'!$A:$P,COLUMN(H20)+4,FALSE)=0,"",VLOOKUP($A20,'Annex 2 Designated EHV charges'!$A:$P,COLUMN(H20)+4,FALSE)),"")</f>
        <v/>
      </c>
    </row>
    <row r="21" spans="1:8" x14ac:dyDescent="0.2">
      <c r="A21" s="94" t="str">
        <f t="array" ref="A21">IFERROR(INDEX('Annex 2 Designated EHV charges'!$A$11:$A$260, MATCH(0, IF(ISBLANK('Annex 2 Designated EHV charges'!$A$11:$A$260),1, COUNTIF(A$4:$A20, 'Annex 2 Designated EHV charges'!$A$11:$A$260)), 0)),"")</f>
        <v/>
      </c>
      <c r="B21" s="94" t="str">
        <f>IF($A21="","",VLOOKUP($A21,'Annex 2 Designated EHV charges'!$A:$O,2,0))</f>
        <v/>
      </c>
      <c r="C21" s="95" t="str">
        <f>IF($A21="","",VLOOKUP($A21,'Annex 2 Designated EHV charges'!$A:$O,3,0))</f>
        <v/>
      </c>
      <c r="D21" s="94" t="str">
        <f>IF($A21="","",VLOOKUP($A21,'Annex 2 Designated EHV charges'!$A:$O,7,0))</f>
        <v/>
      </c>
      <c r="E21" s="97" t="str">
        <f>IFERROR(IF(VLOOKUP($A21,'Annex 2 Designated EHV charges'!$A:$P,COLUMN(E21)+4,FALSE)=0,"",VLOOKUP($A21,'Annex 2 Designated EHV charges'!$A:$P,COLUMN(E21)+4,FALSE)),"")</f>
        <v/>
      </c>
      <c r="F21" s="97" t="str">
        <f>IFERROR(IF(VLOOKUP($A21,'Annex 2 Designated EHV charges'!$A:$P,COLUMN(F21)+4,FALSE)=0,"",VLOOKUP($A21,'Annex 2 Designated EHV charges'!$A:$P,COLUMN(F21)+4,FALSE)),"")</f>
        <v/>
      </c>
      <c r="G21" s="97" t="str">
        <f>IFERROR(IF(VLOOKUP($A21,'Annex 2 Designated EHV charges'!$A:$P,COLUMN(G21)+4,FALSE)=0,"",VLOOKUP($A21,'Annex 2 Designated EHV charges'!$A:$P,COLUMN(G21)+4,FALSE)),"")</f>
        <v/>
      </c>
      <c r="H21" s="97" t="str">
        <f>IFERROR(IF(VLOOKUP($A21,'Annex 2 Designated EHV charges'!$A:$P,COLUMN(H21)+4,FALSE)=0,"",VLOOKUP($A21,'Annex 2 Designated EHV charges'!$A:$P,COLUMN(H21)+4,FALSE)),"")</f>
        <v/>
      </c>
    </row>
    <row r="22" spans="1:8" x14ac:dyDescent="0.2">
      <c r="A22" s="94" t="str">
        <f t="array" ref="A22">IFERROR(INDEX('Annex 2 Designated EHV charges'!$A$11:$A$260, MATCH(0, IF(ISBLANK('Annex 2 Designated EHV charges'!$A$11:$A$260),1, COUNTIF(A$4:$A21, 'Annex 2 Designated EHV charges'!$A$11:$A$260)), 0)),"")</f>
        <v/>
      </c>
      <c r="B22" s="94" t="str">
        <f>IF($A22="","",VLOOKUP($A22,'Annex 2 Designated EHV charges'!$A:$O,2,0))</f>
        <v/>
      </c>
      <c r="C22" s="95" t="str">
        <f>IF($A22="","",VLOOKUP($A22,'Annex 2 Designated EHV charges'!$A:$O,3,0))</f>
        <v/>
      </c>
      <c r="D22" s="94" t="str">
        <f>IF($A22="","",VLOOKUP($A22,'Annex 2 Designated EHV charges'!$A:$O,7,0))</f>
        <v/>
      </c>
      <c r="E22" s="97" t="str">
        <f>IFERROR(IF(VLOOKUP($A22,'Annex 2 Designated EHV charges'!$A:$P,COLUMN(E22)+4,FALSE)=0,"",VLOOKUP($A22,'Annex 2 Designated EHV charges'!$A:$P,COLUMN(E22)+4,FALSE)),"")</f>
        <v/>
      </c>
      <c r="F22" s="97" t="str">
        <f>IFERROR(IF(VLOOKUP($A22,'Annex 2 Designated EHV charges'!$A:$P,COLUMN(F22)+4,FALSE)=0,"",VLOOKUP($A22,'Annex 2 Designated EHV charges'!$A:$P,COLUMN(F22)+4,FALSE)),"")</f>
        <v/>
      </c>
      <c r="G22" s="97" t="str">
        <f>IFERROR(IF(VLOOKUP($A22,'Annex 2 Designated EHV charges'!$A:$P,COLUMN(G22)+4,FALSE)=0,"",VLOOKUP($A22,'Annex 2 Designated EHV charges'!$A:$P,COLUMN(G22)+4,FALSE)),"")</f>
        <v/>
      </c>
      <c r="H22" s="97" t="str">
        <f>IFERROR(IF(VLOOKUP($A22,'Annex 2 Designated EHV charges'!$A:$P,COLUMN(H22)+4,FALSE)=0,"",VLOOKUP($A22,'Annex 2 Designated EHV charges'!$A:$P,COLUMN(H22)+4,FALSE)),"")</f>
        <v/>
      </c>
    </row>
    <row r="23" spans="1:8" x14ac:dyDescent="0.2">
      <c r="A23" s="94" t="str">
        <f t="array" ref="A23">IFERROR(INDEX('Annex 2 Designated EHV charges'!$A$11:$A$260, MATCH(0, IF(ISBLANK('Annex 2 Designated EHV charges'!$A$11:$A$260),1, COUNTIF(A$4:$A22, 'Annex 2 Designated EHV charges'!$A$11:$A$260)), 0)),"")</f>
        <v/>
      </c>
      <c r="B23" s="94" t="str">
        <f>IF($A23="","",VLOOKUP($A23,'Annex 2 Designated EHV charges'!$A:$O,2,0))</f>
        <v/>
      </c>
      <c r="C23" s="95" t="str">
        <f>IF($A23="","",VLOOKUP($A23,'Annex 2 Designated EHV charges'!$A:$O,3,0))</f>
        <v/>
      </c>
      <c r="D23" s="94" t="str">
        <f>IF($A23="","",VLOOKUP($A23,'Annex 2 Designated EHV charges'!$A:$O,7,0))</f>
        <v/>
      </c>
      <c r="E23" s="97" t="str">
        <f>IFERROR(IF(VLOOKUP($A23,'Annex 2 Designated EHV charges'!$A:$P,COLUMN(E23)+4,FALSE)=0,"",VLOOKUP($A23,'Annex 2 Designated EHV charges'!$A:$P,COLUMN(E23)+4,FALSE)),"")</f>
        <v/>
      </c>
      <c r="F23" s="97" t="str">
        <f>IFERROR(IF(VLOOKUP($A23,'Annex 2 Designated EHV charges'!$A:$P,COLUMN(F23)+4,FALSE)=0,"",VLOOKUP($A23,'Annex 2 Designated EHV charges'!$A:$P,COLUMN(F23)+4,FALSE)),"")</f>
        <v/>
      </c>
      <c r="G23" s="97" t="str">
        <f>IFERROR(IF(VLOOKUP($A23,'Annex 2 Designated EHV charges'!$A:$P,COLUMN(G23)+4,FALSE)=0,"",VLOOKUP($A23,'Annex 2 Designated EHV charges'!$A:$P,COLUMN(G23)+4,FALSE)),"")</f>
        <v/>
      </c>
      <c r="H23" s="97" t="str">
        <f>IFERROR(IF(VLOOKUP($A23,'Annex 2 Designated EHV charges'!$A:$P,COLUMN(H23)+4,FALSE)=0,"",VLOOKUP($A23,'Annex 2 Designated EHV charges'!$A:$P,COLUMN(H23)+4,FALSE)),"")</f>
        <v/>
      </c>
    </row>
    <row r="24" spans="1:8" x14ac:dyDescent="0.2">
      <c r="A24" s="94" t="str">
        <f t="array" ref="A24">IFERROR(INDEX('Annex 2 Designated EHV charges'!$A$11:$A$260, MATCH(0, IF(ISBLANK('Annex 2 Designated EHV charges'!$A$11:$A$260),1, COUNTIF(A$4:$A23, 'Annex 2 Designated EHV charges'!$A$11:$A$260)), 0)),"")</f>
        <v/>
      </c>
      <c r="B24" s="94" t="str">
        <f>IF($A24="","",VLOOKUP($A24,'Annex 2 Designated EHV charges'!$A:$O,2,0))</f>
        <v/>
      </c>
      <c r="C24" s="95" t="str">
        <f>IF($A24="","",VLOOKUP($A24,'Annex 2 Designated EHV charges'!$A:$O,3,0))</f>
        <v/>
      </c>
      <c r="D24" s="94" t="str">
        <f>IF($A24="","",VLOOKUP($A24,'Annex 2 Designated EHV charges'!$A:$O,7,0))</f>
        <v/>
      </c>
      <c r="E24" s="97" t="str">
        <f>IFERROR(IF(VLOOKUP($A24,'Annex 2 Designated EHV charges'!$A:$P,COLUMN(E24)+4,FALSE)=0,"",VLOOKUP($A24,'Annex 2 Designated EHV charges'!$A:$P,COLUMN(E24)+4,FALSE)),"")</f>
        <v/>
      </c>
      <c r="F24" s="97" t="str">
        <f>IFERROR(IF(VLOOKUP($A24,'Annex 2 Designated EHV charges'!$A:$P,COLUMN(F24)+4,FALSE)=0,"",VLOOKUP($A24,'Annex 2 Designated EHV charges'!$A:$P,COLUMN(F24)+4,FALSE)),"")</f>
        <v/>
      </c>
      <c r="G24" s="97" t="str">
        <f>IFERROR(IF(VLOOKUP($A24,'Annex 2 Designated EHV charges'!$A:$P,COLUMN(G24)+4,FALSE)=0,"",VLOOKUP($A24,'Annex 2 Designated EHV charges'!$A:$P,COLUMN(G24)+4,FALSE)),"")</f>
        <v/>
      </c>
      <c r="H24" s="97" t="str">
        <f>IFERROR(IF(VLOOKUP($A24,'Annex 2 Designated EHV charges'!$A:$P,COLUMN(H24)+4,FALSE)=0,"",VLOOKUP($A24,'Annex 2 Designated EHV charges'!$A:$P,COLUMN(H24)+4,FALSE)),"")</f>
        <v/>
      </c>
    </row>
    <row r="25" spans="1:8" x14ac:dyDescent="0.2">
      <c r="A25" s="94" t="str">
        <f t="array" ref="A25">IFERROR(INDEX('Annex 2 Designated EHV charges'!$A$11:$A$260, MATCH(0, IF(ISBLANK('Annex 2 Designated EHV charges'!$A$11:$A$260),1, COUNTIF(A$4:$A24, 'Annex 2 Designated EHV charges'!$A$11:$A$260)), 0)),"")</f>
        <v/>
      </c>
      <c r="B25" s="94" t="str">
        <f>IF($A25="","",VLOOKUP($A25,'Annex 2 Designated EHV charges'!$A:$O,2,0))</f>
        <v/>
      </c>
      <c r="C25" s="95" t="str">
        <f>IF($A25="","",VLOOKUP($A25,'Annex 2 Designated EHV charges'!$A:$O,3,0))</f>
        <v/>
      </c>
      <c r="D25" s="94" t="str">
        <f>IF($A25="","",VLOOKUP($A25,'Annex 2 Designated EHV charges'!$A:$O,7,0))</f>
        <v/>
      </c>
      <c r="E25" s="97" t="str">
        <f>IFERROR(IF(VLOOKUP($A25,'Annex 2 Designated EHV charges'!$A:$P,COLUMN(E25)+4,FALSE)=0,"",VLOOKUP($A25,'Annex 2 Designated EHV charges'!$A:$P,COLUMN(E25)+4,FALSE)),"")</f>
        <v/>
      </c>
      <c r="F25" s="97" t="str">
        <f>IFERROR(IF(VLOOKUP($A25,'Annex 2 Designated EHV charges'!$A:$P,COLUMN(F25)+4,FALSE)=0,"",VLOOKUP($A25,'Annex 2 Designated EHV charges'!$A:$P,COLUMN(F25)+4,FALSE)),"")</f>
        <v/>
      </c>
      <c r="G25" s="97" t="str">
        <f>IFERROR(IF(VLOOKUP($A25,'Annex 2 Designated EHV charges'!$A:$P,COLUMN(G25)+4,FALSE)=0,"",VLOOKUP($A25,'Annex 2 Designated EHV charges'!$A:$P,COLUMN(G25)+4,FALSE)),"")</f>
        <v/>
      </c>
      <c r="H25" s="97" t="str">
        <f>IFERROR(IF(VLOOKUP($A25,'Annex 2 Designated EHV charges'!$A:$P,COLUMN(H25)+4,FALSE)=0,"",VLOOKUP($A25,'Annex 2 Designated EHV charges'!$A:$P,COLUMN(H25)+4,FALSE)),"")</f>
        <v/>
      </c>
    </row>
    <row r="26" spans="1:8" x14ac:dyDescent="0.2">
      <c r="A26" s="94" t="str">
        <f t="array" ref="A26">IFERROR(INDEX('Annex 2 Designated EHV charges'!$A$11:$A$260, MATCH(0, IF(ISBLANK('Annex 2 Designated EHV charges'!$A$11:$A$260),1, COUNTIF(A$4:$A25, 'Annex 2 Designated EHV charges'!$A$11:$A$260)), 0)),"")</f>
        <v/>
      </c>
      <c r="B26" s="94" t="str">
        <f>IF($A26="","",VLOOKUP($A26,'Annex 2 Designated EHV charges'!$A:$O,2,0))</f>
        <v/>
      </c>
      <c r="C26" s="95" t="str">
        <f>IF($A26="","",VLOOKUP($A26,'Annex 2 Designated EHV charges'!$A:$O,3,0))</f>
        <v/>
      </c>
      <c r="D26" s="94" t="str">
        <f>IF($A26="","",VLOOKUP($A26,'Annex 2 Designated EHV charges'!$A:$O,7,0))</f>
        <v/>
      </c>
      <c r="E26" s="97" t="str">
        <f>IFERROR(IF(VLOOKUP($A26,'Annex 2 Designated EHV charges'!$A:$P,COLUMN(E26)+4,FALSE)=0,"",VLOOKUP($A26,'Annex 2 Designated EHV charges'!$A:$P,COLUMN(E26)+4,FALSE)),"")</f>
        <v/>
      </c>
      <c r="F26" s="97" t="str">
        <f>IFERROR(IF(VLOOKUP($A26,'Annex 2 Designated EHV charges'!$A:$P,COLUMN(F26)+4,FALSE)=0,"",VLOOKUP($A26,'Annex 2 Designated EHV charges'!$A:$P,COLUMN(F26)+4,FALSE)),"")</f>
        <v/>
      </c>
      <c r="G26" s="97" t="str">
        <f>IFERROR(IF(VLOOKUP($A26,'Annex 2 Designated EHV charges'!$A:$P,COLUMN(G26)+4,FALSE)=0,"",VLOOKUP($A26,'Annex 2 Designated EHV charges'!$A:$P,COLUMN(G26)+4,FALSE)),"")</f>
        <v/>
      </c>
      <c r="H26" s="97" t="str">
        <f>IFERROR(IF(VLOOKUP($A26,'Annex 2 Designated EHV charges'!$A:$P,COLUMN(H26)+4,FALSE)=0,"",VLOOKUP($A26,'Annex 2 Designated EHV charges'!$A:$P,COLUMN(H26)+4,FALSE)),"")</f>
        <v/>
      </c>
    </row>
    <row r="27" spans="1:8" x14ac:dyDescent="0.2">
      <c r="A27" s="94" t="str">
        <f t="array" ref="A27">IFERROR(INDEX('Annex 2 Designated EHV charges'!$A$11:$A$260, MATCH(0, IF(ISBLANK('Annex 2 Designated EHV charges'!$A$11:$A$260),1, COUNTIF(A$4:$A26, 'Annex 2 Designated EHV charges'!$A$11:$A$260)), 0)),"")</f>
        <v/>
      </c>
      <c r="B27" s="94" t="str">
        <f>IF($A27="","",VLOOKUP($A27,'Annex 2 Designated EHV charges'!$A:$O,2,0))</f>
        <v/>
      </c>
      <c r="C27" s="95" t="str">
        <f>IF($A27="","",VLOOKUP($A27,'Annex 2 Designated EHV charges'!$A:$O,3,0))</f>
        <v/>
      </c>
      <c r="D27" s="94" t="str">
        <f>IF($A27="","",VLOOKUP($A27,'Annex 2 Designated EHV charges'!$A:$O,7,0))</f>
        <v/>
      </c>
      <c r="E27" s="97" t="str">
        <f>IFERROR(IF(VLOOKUP($A27,'Annex 2 Designated EHV charges'!$A:$P,COLUMN(E27)+4,FALSE)=0,"",VLOOKUP($A27,'Annex 2 Designated EHV charges'!$A:$P,COLUMN(E27)+4,FALSE)),"")</f>
        <v/>
      </c>
      <c r="F27" s="97" t="str">
        <f>IFERROR(IF(VLOOKUP($A27,'Annex 2 Designated EHV charges'!$A:$P,COLUMN(F27)+4,FALSE)=0,"",VLOOKUP($A27,'Annex 2 Designated EHV charges'!$A:$P,COLUMN(F27)+4,FALSE)),"")</f>
        <v/>
      </c>
      <c r="G27" s="97" t="str">
        <f>IFERROR(IF(VLOOKUP($A27,'Annex 2 Designated EHV charges'!$A:$P,COLUMN(G27)+4,FALSE)=0,"",VLOOKUP($A27,'Annex 2 Designated EHV charges'!$A:$P,COLUMN(G27)+4,FALSE)),"")</f>
        <v/>
      </c>
      <c r="H27" s="97" t="str">
        <f>IFERROR(IF(VLOOKUP($A27,'Annex 2 Designated EHV charges'!$A:$P,COLUMN(H27)+4,FALSE)=0,"",VLOOKUP($A27,'Annex 2 Designated EHV charges'!$A:$P,COLUMN(H27)+4,FALSE)),"")</f>
        <v/>
      </c>
    </row>
    <row r="28" spans="1:8" x14ac:dyDescent="0.2">
      <c r="A28" s="94" t="str">
        <f t="array" ref="A28">IFERROR(INDEX('Annex 2 Designated EHV charges'!$A$11:$A$260, MATCH(0, IF(ISBLANK('Annex 2 Designated EHV charges'!$A$11:$A$260),1, COUNTIF(A$4:$A27, 'Annex 2 Designated EHV charges'!$A$11:$A$260)), 0)),"")</f>
        <v/>
      </c>
      <c r="B28" s="94" t="str">
        <f>IF($A28="","",VLOOKUP($A28,'Annex 2 Designated EHV charges'!$A:$O,2,0))</f>
        <v/>
      </c>
      <c r="C28" s="95" t="str">
        <f>IF($A28="","",VLOOKUP($A28,'Annex 2 Designated EHV charges'!$A:$O,3,0))</f>
        <v/>
      </c>
      <c r="D28" s="94" t="str">
        <f>IF($A28="","",VLOOKUP($A28,'Annex 2 Designated EHV charges'!$A:$O,7,0))</f>
        <v/>
      </c>
      <c r="E28" s="97" t="str">
        <f>IFERROR(IF(VLOOKUP($A28,'Annex 2 Designated EHV charges'!$A:$P,COLUMN(E28)+4,FALSE)=0,"",VLOOKUP($A28,'Annex 2 Designated EHV charges'!$A:$P,COLUMN(E28)+4,FALSE)),"")</f>
        <v/>
      </c>
      <c r="F28" s="97" t="str">
        <f>IFERROR(IF(VLOOKUP($A28,'Annex 2 Designated EHV charges'!$A:$P,COLUMN(F28)+4,FALSE)=0,"",VLOOKUP($A28,'Annex 2 Designated EHV charges'!$A:$P,COLUMN(F28)+4,FALSE)),"")</f>
        <v/>
      </c>
      <c r="G28" s="97" t="str">
        <f>IFERROR(IF(VLOOKUP($A28,'Annex 2 Designated EHV charges'!$A:$P,COLUMN(G28)+4,FALSE)=0,"",VLOOKUP($A28,'Annex 2 Designated EHV charges'!$A:$P,COLUMN(G28)+4,FALSE)),"")</f>
        <v/>
      </c>
      <c r="H28" s="97" t="str">
        <f>IFERROR(IF(VLOOKUP($A28,'Annex 2 Designated EHV charges'!$A:$P,COLUMN(H28)+4,FALSE)=0,"",VLOOKUP($A28,'Annex 2 Designated EHV charges'!$A:$P,COLUMN(H28)+4,FALSE)),"")</f>
        <v/>
      </c>
    </row>
    <row r="29" spans="1:8" x14ac:dyDescent="0.2">
      <c r="A29" s="94" t="str">
        <f t="array" ref="A29">IFERROR(INDEX('Annex 2 Designated EHV charges'!$A$11:$A$260, MATCH(0, IF(ISBLANK('Annex 2 Designated EHV charges'!$A$11:$A$260),1, COUNTIF(A$4:$A28, 'Annex 2 Designated EHV charges'!$A$11:$A$260)), 0)),"")</f>
        <v/>
      </c>
      <c r="B29" s="94" t="str">
        <f>IF($A29="","",VLOOKUP($A29,'Annex 2 Designated EHV charges'!$A:$O,2,0))</f>
        <v/>
      </c>
      <c r="C29" s="95" t="str">
        <f>IF($A29="","",VLOOKUP($A29,'Annex 2 Designated EHV charges'!$A:$O,3,0))</f>
        <v/>
      </c>
      <c r="D29" s="94" t="str">
        <f>IF($A29="","",VLOOKUP($A29,'Annex 2 Designated EHV charges'!$A:$O,7,0))</f>
        <v/>
      </c>
      <c r="E29" s="97" t="str">
        <f>IFERROR(IF(VLOOKUP($A29,'Annex 2 Designated EHV charges'!$A:$P,COLUMN(E29)+4,FALSE)=0,"",VLOOKUP($A29,'Annex 2 Designated EHV charges'!$A:$P,COLUMN(E29)+4,FALSE)),"")</f>
        <v/>
      </c>
      <c r="F29" s="97" t="str">
        <f>IFERROR(IF(VLOOKUP($A29,'Annex 2 Designated EHV charges'!$A:$P,COLUMN(F29)+4,FALSE)=0,"",VLOOKUP($A29,'Annex 2 Designated EHV charges'!$A:$P,COLUMN(F29)+4,FALSE)),"")</f>
        <v/>
      </c>
      <c r="G29" s="97" t="str">
        <f>IFERROR(IF(VLOOKUP($A29,'Annex 2 Designated EHV charges'!$A:$P,COLUMN(G29)+4,FALSE)=0,"",VLOOKUP($A29,'Annex 2 Designated EHV charges'!$A:$P,COLUMN(G29)+4,FALSE)),"")</f>
        <v/>
      </c>
      <c r="H29" s="97" t="str">
        <f>IFERROR(IF(VLOOKUP($A29,'Annex 2 Designated EHV charges'!$A:$P,COLUMN(H29)+4,FALSE)=0,"",VLOOKUP($A29,'Annex 2 Designated EHV charges'!$A:$P,COLUMN(H29)+4,FALSE)),"")</f>
        <v/>
      </c>
    </row>
    <row r="30" spans="1:8" x14ac:dyDescent="0.2">
      <c r="A30" s="94" t="str">
        <f t="array" ref="A30">IFERROR(INDEX('Annex 2 Designated EHV charges'!$A$11:$A$260, MATCH(0, IF(ISBLANK('Annex 2 Designated EHV charges'!$A$11:$A$260),1, COUNTIF(A$4:$A29, 'Annex 2 Designated EHV charges'!$A$11:$A$260)), 0)),"")</f>
        <v/>
      </c>
      <c r="B30" s="94" t="str">
        <f>IF($A30="","",VLOOKUP($A30,'Annex 2 Designated EHV charges'!$A:$O,2,0))</f>
        <v/>
      </c>
      <c r="C30" s="95" t="str">
        <f>IF($A30="","",VLOOKUP($A30,'Annex 2 Designated EHV charges'!$A:$O,3,0))</f>
        <v/>
      </c>
      <c r="D30" s="94" t="str">
        <f>IF($A30="","",VLOOKUP($A30,'Annex 2 Designated EHV charges'!$A:$O,7,0))</f>
        <v/>
      </c>
      <c r="E30" s="97" t="str">
        <f>IFERROR(IF(VLOOKUP($A30,'Annex 2 Designated EHV charges'!$A:$P,COLUMN(E30)+4,FALSE)=0,"",VLOOKUP($A30,'Annex 2 Designated EHV charges'!$A:$P,COLUMN(E30)+4,FALSE)),"")</f>
        <v/>
      </c>
      <c r="F30" s="97" t="str">
        <f>IFERROR(IF(VLOOKUP($A30,'Annex 2 Designated EHV charges'!$A:$P,COLUMN(F30)+4,FALSE)=0,"",VLOOKUP($A30,'Annex 2 Designated EHV charges'!$A:$P,COLUMN(F30)+4,FALSE)),"")</f>
        <v/>
      </c>
      <c r="G30" s="97" t="str">
        <f>IFERROR(IF(VLOOKUP($A30,'Annex 2 Designated EHV charges'!$A:$P,COLUMN(G30)+4,FALSE)=0,"",VLOOKUP($A30,'Annex 2 Designated EHV charges'!$A:$P,COLUMN(G30)+4,FALSE)),"")</f>
        <v/>
      </c>
      <c r="H30" s="97" t="str">
        <f>IFERROR(IF(VLOOKUP($A30,'Annex 2 Designated EHV charges'!$A:$P,COLUMN(H30)+4,FALSE)=0,"",VLOOKUP($A30,'Annex 2 Designated EHV charges'!$A:$P,COLUMN(H30)+4,FALSE)),"")</f>
        <v/>
      </c>
    </row>
    <row r="31" spans="1:8" x14ac:dyDescent="0.2">
      <c r="A31" s="94" t="str">
        <f t="array" ref="A31">IFERROR(INDEX('Annex 2 Designated EHV charges'!$A$11:$A$260, MATCH(0, IF(ISBLANK('Annex 2 Designated EHV charges'!$A$11:$A$260),1, COUNTIF(A$4:$A30, 'Annex 2 Designated EHV charges'!$A$11:$A$260)), 0)),"")</f>
        <v/>
      </c>
      <c r="B31" s="94" t="str">
        <f>IF($A31="","",VLOOKUP($A31,'Annex 2 Designated EHV charges'!$A:$O,2,0))</f>
        <v/>
      </c>
      <c r="C31" s="95" t="str">
        <f>IF($A31="","",VLOOKUP($A31,'Annex 2 Designated EHV charges'!$A:$O,3,0))</f>
        <v/>
      </c>
      <c r="D31" s="94" t="str">
        <f>IF($A31="","",VLOOKUP($A31,'Annex 2 Designated EHV charges'!$A:$O,7,0))</f>
        <v/>
      </c>
      <c r="E31" s="97" t="str">
        <f>IFERROR(IF(VLOOKUP($A31,'Annex 2 Designated EHV charges'!$A:$P,COLUMN(E31)+4,FALSE)=0,"",VLOOKUP($A31,'Annex 2 Designated EHV charges'!$A:$P,COLUMN(E31)+4,FALSE)),"")</f>
        <v/>
      </c>
      <c r="F31" s="97" t="str">
        <f>IFERROR(IF(VLOOKUP($A31,'Annex 2 Designated EHV charges'!$A:$P,COLUMN(F31)+4,FALSE)=0,"",VLOOKUP($A31,'Annex 2 Designated EHV charges'!$A:$P,COLUMN(F31)+4,FALSE)),"")</f>
        <v/>
      </c>
      <c r="G31" s="97" t="str">
        <f>IFERROR(IF(VLOOKUP($A31,'Annex 2 Designated EHV charges'!$A:$P,COLUMN(G31)+4,FALSE)=0,"",VLOOKUP($A31,'Annex 2 Designated EHV charges'!$A:$P,COLUMN(G31)+4,FALSE)),"")</f>
        <v/>
      </c>
      <c r="H31" s="97" t="str">
        <f>IFERROR(IF(VLOOKUP($A31,'Annex 2 Designated EHV charges'!$A:$P,COLUMN(H31)+4,FALSE)=0,"",VLOOKUP($A31,'Annex 2 Designated EHV charges'!$A:$P,COLUMN(H31)+4,FALSE)),"")</f>
        <v/>
      </c>
    </row>
    <row r="32" spans="1:8" x14ac:dyDescent="0.2">
      <c r="A32" s="94" t="str">
        <f t="array" ref="A32">IFERROR(INDEX('Annex 2 Designated EHV charges'!$A$11:$A$260, MATCH(0, IF(ISBLANK('Annex 2 Designated EHV charges'!$A$11:$A$260),1, COUNTIF(A$4:$A31, 'Annex 2 Designated EHV charges'!$A$11:$A$260)), 0)),"")</f>
        <v/>
      </c>
      <c r="B32" s="94" t="str">
        <f>IF($A32="","",VLOOKUP($A32,'Annex 2 Designated EHV charges'!$A:$O,2,0))</f>
        <v/>
      </c>
      <c r="C32" s="95" t="str">
        <f>IF($A32="","",VLOOKUP($A32,'Annex 2 Designated EHV charges'!$A:$O,3,0))</f>
        <v/>
      </c>
      <c r="D32" s="94" t="str">
        <f>IF($A32="","",VLOOKUP($A32,'Annex 2 Designated EHV charges'!$A:$O,7,0))</f>
        <v/>
      </c>
      <c r="E32" s="97" t="str">
        <f>IFERROR(IF(VLOOKUP($A32,'Annex 2 Designated EHV charges'!$A:$P,COLUMN(E32)+4,FALSE)=0,"",VLOOKUP($A32,'Annex 2 Designated EHV charges'!$A:$P,COLUMN(E32)+4,FALSE)),"")</f>
        <v/>
      </c>
      <c r="F32" s="97" t="str">
        <f>IFERROR(IF(VLOOKUP($A32,'Annex 2 Designated EHV charges'!$A:$P,COLUMN(F32)+4,FALSE)=0,"",VLOOKUP($A32,'Annex 2 Designated EHV charges'!$A:$P,COLUMN(F32)+4,FALSE)),"")</f>
        <v/>
      </c>
      <c r="G32" s="97" t="str">
        <f>IFERROR(IF(VLOOKUP($A32,'Annex 2 Designated EHV charges'!$A:$P,COLUMN(G32)+4,FALSE)=0,"",VLOOKUP($A32,'Annex 2 Designated EHV charges'!$A:$P,COLUMN(G32)+4,FALSE)),"")</f>
        <v/>
      </c>
      <c r="H32" s="97" t="str">
        <f>IFERROR(IF(VLOOKUP($A32,'Annex 2 Designated EHV charges'!$A:$P,COLUMN(H32)+4,FALSE)=0,"",VLOOKUP($A32,'Annex 2 Designated EHV charges'!$A:$P,COLUMN(H32)+4,FALSE)),"")</f>
        <v/>
      </c>
    </row>
    <row r="33" spans="1:8" x14ac:dyDescent="0.2">
      <c r="A33" s="94" t="str">
        <f t="array" ref="A33">IFERROR(INDEX('Annex 2 Designated EHV charges'!$A$11:$A$260, MATCH(0, IF(ISBLANK('Annex 2 Designated EHV charges'!$A$11:$A$260),1, COUNTIF(A$4:$A32, 'Annex 2 Designated EHV charges'!$A$11:$A$260)), 0)),"")</f>
        <v/>
      </c>
      <c r="B33" s="94" t="str">
        <f>IF($A33="","",VLOOKUP($A33,'Annex 2 Designated EHV charges'!$A:$O,2,0))</f>
        <v/>
      </c>
      <c r="C33" s="95" t="str">
        <f>IF($A33="","",VLOOKUP($A33,'Annex 2 Designated EHV charges'!$A:$O,3,0))</f>
        <v/>
      </c>
      <c r="D33" s="94" t="str">
        <f>IF($A33="","",VLOOKUP($A33,'Annex 2 Designated EHV charges'!$A:$O,7,0))</f>
        <v/>
      </c>
      <c r="E33" s="97" t="str">
        <f>IFERROR(IF(VLOOKUP($A33,'Annex 2 Designated EHV charges'!$A:$P,COLUMN(E33)+4,FALSE)=0,"",VLOOKUP($A33,'Annex 2 Designated EHV charges'!$A:$P,COLUMN(E33)+4,FALSE)),"")</f>
        <v/>
      </c>
      <c r="F33" s="97" t="str">
        <f>IFERROR(IF(VLOOKUP($A33,'Annex 2 Designated EHV charges'!$A:$P,COLUMN(F33)+4,FALSE)=0,"",VLOOKUP($A33,'Annex 2 Designated EHV charges'!$A:$P,COLUMN(F33)+4,FALSE)),"")</f>
        <v/>
      </c>
      <c r="G33" s="97" t="str">
        <f>IFERROR(IF(VLOOKUP($A33,'Annex 2 Designated EHV charges'!$A:$P,COLUMN(G33)+4,FALSE)=0,"",VLOOKUP($A33,'Annex 2 Designated EHV charges'!$A:$P,COLUMN(G33)+4,FALSE)),"")</f>
        <v/>
      </c>
      <c r="H33" s="97" t="str">
        <f>IFERROR(IF(VLOOKUP($A33,'Annex 2 Designated EHV charges'!$A:$P,COLUMN(H33)+4,FALSE)=0,"",VLOOKUP($A33,'Annex 2 Designated EHV charges'!$A:$P,COLUMN(H33)+4,FALSE)),"")</f>
        <v/>
      </c>
    </row>
    <row r="34" spans="1:8" x14ac:dyDescent="0.2">
      <c r="A34" s="94" t="str">
        <f t="array" ref="A34">IFERROR(INDEX('Annex 2 Designated EHV charges'!$A$11:$A$260, MATCH(0, IF(ISBLANK('Annex 2 Designated EHV charges'!$A$11:$A$260),1, COUNTIF(A$4:$A33, 'Annex 2 Designated EHV charges'!$A$11:$A$260)), 0)),"")</f>
        <v/>
      </c>
      <c r="B34" s="94" t="str">
        <f>IF($A34="","",VLOOKUP($A34,'Annex 2 Designated EHV charges'!$A:$O,2,0))</f>
        <v/>
      </c>
      <c r="C34" s="95" t="str">
        <f>IF($A34="","",VLOOKUP($A34,'Annex 2 Designated EHV charges'!$A:$O,3,0))</f>
        <v/>
      </c>
      <c r="D34" s="94" t="str">
        <f>IF($A34="","",VLOOKUP($A34,'Annex 2 Designated EHV charges'!$A:$O,7,0))</f>
        <v/>
      </c>
      <c r="E34" s="97" t="str">
        <f>IFERROR(IF(VLOOKUP($A34,'Annex 2 Designated EHV charges'!$A:$P,COLUMN(E34)+4,FALSE)=0,"",VLOOKUP($A34,'Annex 2 Designated EHV charges'!$A:$P,COLUMN(E34)+4,FALSE)),"")</f>
        <v/>
      </c>
      <c r="F34" s="97" t="str">
        <f>IFERROR(IF(VLOOKUP($A34,'Annex 2 Designated EHV charges'!$A:$P,COLUMN(F34)+4,FALSE)=0,"",VLOOKUP($A34,'Annex 2 Designated EHV charges'!$A:$P,COLUMN(F34)+4,FALSE)),"")</f>
        <v/>
      </c>
      <c r="G34" s="97" t="str">
        <f>IFERROR(IF(VLOOKUP($A34,'Annex 2 Designated EHV charges'!$A:$P,COLUMN(G34)+4,FALSE)=0,"",VLOOKUP($A34,'Annex 2 Designated EHV charges'!$A:$P,COLUMN(G34)+4,FALSE)),"")</f>
        <v/>
      </c>
      <c r="H34" s="97" t="str">
        <f>IFERROR(IF(VLOOKUP($A34,'Annex 2 Designated EHV charges'!$A:$P,COLUMN(H34)+4,FALSE)=0,"",VLOOKUP($A34,'Annex 2 Designated EHV charges'!$A:$P,COLUMN(H34)+4,FALSE)),"")</f>
        <v/>
      </c>
    </row>
    <row r="35" spans="1:8" x14ac:dyDescent="0.2">
      <c r="A35" s="94" t="str">
        <f t="array" ref="A35">IFERROR(INDEX('Annex 2 Designated EHV charges'!$A$11:$A$260, MATCH(0, IF(ISBLANK('Annex 2 Designated EHV charges'!$A$11:$A$260),1, COUNTIF(A$4:$A34, 'Annex 2 Designated EHV charges'!$A$11:$A$260)), 0)),"")</f>
        <v/>
      </c>
      <c r="B35" s="94" t="str">
        <f>IF($A35="","",VLOOKUP($A35,'Annex 2 Designated EHV charges'!$A:$O,2,0))</f>
        <v/>
      </c>
      <c r="C35" s="95" t="str">
        <f>IF($A35="","",VLOOKUP($A35,'Annex 2 Designated EHV charges'!$A:$O,3,0))</f>
        <v/>
      </c>
      <c r="D35" s="94" t="str">
        <f>IF($A35="","",VLOOKUP($A35,'Annex 2 Designated EHV charges'!$A:$O,7,0))</f>
        <v/>
      </c>
      <c r="E35" s="97" t="str">
        <f>IFERROR(IF(VLOOKUP($A35,'Annex 2 Designated EHV charges'!$A:$P,COLUMN(E35)+4,FALSE)=0,"",VLOOKUP($A35,'Annex 2 Designated EHV charges'!$A:$P,COLUMN(E35)+4,FALSE)),"")</f>
        <v/>
      </c>
      <c r="F35" s="97" t="str">
        <f>IFERROR(IF(VLOOKUP($A35,'Annex 2 Designated EHV charges'!$A:$P,COLUMN(F35)+4,FALSE)=0,"",VLOOKUP($A35,'Annex 2 Designated EHV charges'!$A:$P,COLUMN(F35)+4,FALSE)),"")</f>
        <v/>
      </c>
      <c r="G35" s="97" t="str">
        <f>IFERROR(IF(VLOOKUP($A35,'Annex 2 Designated EHV charges'!$A:$P,COLUMN(G35)+4,FALSE)=0,"",VLOOKUP($A35,'Annex 2 Designated EHV charges'!$A:$P,COLUMN(G35)+4,FALSE)),"")</f>
        <v/>
      </c>
      <c r="H35" s="97" t="str">
        <f>IFERROR(IF(VLOOKUP($A35,'Annex 2 Designated EHV charges'!$A:$P,COLUMN(H35)+4,FALSE)=0,"",VLOOKUP($A35,'Annex 2 Designated EHV charges'!$A:$P,COLUMN(H35)+4,FALSE)),"")</f>
        <v/>
      </c>
    </row>
    <row r="36" spans="1:8" x14ac:dyDescent="0.2">
      <c r="A36" s="94" t="str">
        <f t="array" ref="A36">IFERROR(INDEX('Annex 2 Designated EHV charges'!$A$11:$A$260, MATCH(0, IF(ISBLANK('Annex 2 Designated EHV charges'!$A$11:$A$260),1, COUNTIF(A$4:$A35, 'Annex 2 Designated EHV charges'!$A$11:$A$260)), 0)),"")</f>
        <v/>
      </c>
      <c r="B36" s="94" t="str">
        <f>IF($A36="","",VLOOKUP($A36,'Annex 2 Designated EHV charges'!$A:$O,2,0))</f>
        <v/>
      </c>
      <c r="C36" s="95" t="str">
        <f>IF($A36="","",VLOOKUP($A36,'Annex 2 Designated EHV charges'!$A:$O,3,0))</f>
        <v/>
      </c>
      <c r="D36" s="94" t="str">
        <f>IF($A36="","",VLOOKUP($A36,'Annex 2 Designated EHV charges'!$A:$O,7,0))</f>
        <v/>
      </c>
      <c r="E36" s="97" t="str">
        <f>IFERROR(IF(VLOOKUP($A36,'Annex 2 Designated EHV charges'!$A:$P,COLUMN(E36)+4,FALSE)=0,"",VLOOKUP($A36,'Annex 2 Designated EHV charges'!$A:$P,COLUMN(E36)+4,FALSE)),"")</f>
        <v/>
      </c>
      <c r="F36" s="97" t="str">
        <f>IFERROR(IF(VLOOKUP($A36,'Annex 2 Designated EHV charges'!$A:$P,COLUMN(F36)+4,FALSE)=0,"",VLOOKUP($A36,'Annex 2 Designated EHV charges'!$A:$P,COLUMN(F36)+4,FALSE)),"")</f>
        <v/>
      </c>
      <c r="G36" s="97" t="str">
        <f>IFERROR(IF(VLOOKUP($A36,'Annex 2 Designated EHV charges'!$A:$P,COLUMN(G36)+4,FALSE)=0,"",VLOOKUP($A36,'Annex 2 Designated EHV charges'!$A:$P,COLUMN(G36)+4,FALSE)),"")</f>
        <v/>
      </c>
      <c r="H36" s="97" t="str">
        <f>IFERROR(IF(VLOOKUP($A36,'Annex 2 Designated EHV charges'!$A:$P,COLUMN(H36)+4,FALSE)=0,"",VLOOKUP($A36,'Annex 2 Designated EHV charges'!$A:$P,COLUMN(H36)+4,FALSE)),"")</f>
        <v/>
      </c>
    </row>
    <row r="37" spans="1:8" x14ac:dyDescent="0.2">
      <c r="A37" s="94" t="str">
        <f t="array" ref="A37">IFERROR(INDEX('Annex 2 Designated EHV charges'!$A$11:$A$260, MATCH(0, IF(ISBLANK('Annex 2 Designated EHV charges'!$A$11:$A$260),1, COUNTIF(A$4:$A36, 'Annex 2 Designated EHV charges'!$A$11:$A$260)), 0)),"")</f>
        <v/>
      </c>
      <c r="B37" s="94" t="str">
        <f>IF($A37="","",VLOOKUP($A37,'Annex 2 Designated EHV charges'!$A:$O,2,0))</f>
        <v/>
      </c>
      <c r="C37" s="95" t="str">
        <f>IF($A37="","",VLOOKUP($A37,'Annex 2 Designated EHV charges'!$A:$O,3,0))</f>
        <v/>
      </c>
      <c r="D37" s="94" t="str">
        <f>IF($A37="","",VLOOKUP($A37,'Annex 2 Designated EHV charges'!$A:$O,7,0))</f>
        <v/>
      </c>
      <c r="E37" s="97" t="str">
        <f>IFERROR(IF(VLOOKUP($A37,'Annex 2 Designated EHV charges'!$A:$P,COLUMN(E37)+4,FALSE)=0,"",VLOOKUP($A37,'Annex 2 Designated EHV charges'!$A:$P,COLUMN(E37)+4,FALSE)),"")</f>
        <v/>
      </c>
      <c r="F37" s="97" t="str">
        <f>IFERROR(IF(VLOOKUP($A37,'Annex 2 Designated EHV charges'!$A:$P,COLUMN(F37)+4,FALSE)=0,"",VLOOKUP($A37,'Annex 2 Designated EHV charges'!$A:$P,COLUMN(F37)+4,FALSE)),"")</f>
        <v/>
      </c>
      <c r="G37" s="97" t="str">
        <f>IFERROR(IF(VLOOKUP($A37,'Annex 2 Designated EHV charges'!$A:$P,COLUMN(G37)+4,FALSE)=0,"",VLOOKUP($A37,'Annex 2 Designated EHV charges'!$A:$P,COLUMN(G37)+4,FALSE)),"")</f>
        <v/>
      </c>
      <c r="H37" s="97" t="str">
        <f>IFERROR(IF(VLOOKUP($A37,'Annex 2 Designated EHV charges'!$A:$P,COLUMN(H37)+4,FALSE)=0,"",VLOOKUP($A37,'Annex 2 Designated EHV charges'!$A:$P,COLUMN(H37)+4,FALSE)),"")</f>
        <v/>
      </c>
    </row>
    <row r="38" spans="1:8" x14ac:dyDescent="0.2">
      <c r="A38" s="94" t="str">
        <f t="array" ref="A38">IFERROR(INDEX('Annex 2 Designated EHV charges'!$A$11:$A$260, MATCH(0, IF(ISBLANK('Annex 2 Designated EHV charges'!$A$11:$A$260),1, COUNTIF(A$4:$A37, 'Annex 2 Designated EHV charges'!$A$11:$A$260)), 0)),"")</f>
        <v/>
      </c>
      <c r="B38" s="94" t="str">
        <f>IF($A38="","",VLOOKUP($A38,'Annex 2 Designated EHV charges'!$A:$O,2,0))</f>
        <v/>
      </c>
      <c r="C38" s="95" t="str">
        <f>IF($A38="","",VLOOKUP($A38,'Annex 2 Designated EHV charges'!$A:$O,3,0))</f>
        <v/>
      </c>
      <c r="D38" s="94" t="str">
        <f>IF($A38="","",VLOOKUP($A38,'Annex 2 Designated EHV charges'!$A:$O,7,0))</f>
        <v/>
      </c>
      <c r="E38" s="97" t="str">
        <f>IFERROR(IF(VLOOKUP($A38,'Annex 2 Designated EHV charges'!$A:$P,COLUMN(E38)+4,FALSE)=0,"",VLOOKUP($A38,'Annex 2 Designated EHV charges'!$A:$P,COLUMN(E38)+4,FALSE)),"")</f>
        <v/>
      </c>
      <c r="F38" s="97" t="str">
        <f>IFERROR(IF(VLOOKUP($A38,'Annex 2 Designated EHV charges'!$A:$P,COLUMN(F38)+4,FALSE)=0,"",VLOOKUP($A38,'Annex 2 Designated EHV charges'!$A:$P,COLUMN(F38)+4,FALSE)),"")</f>
        <v/>
      </c>
      <c r="G38" s="97" t="str">
        <f>IFERROR(IF(VLOOKUP($A38,'Annex 2 Designated EHV charges'!$A:$P,COLUMN(G38)+4,FALSE)=0,"",VLOOKUP($A38,'Annex 2 Designated EHV charges'!$A:$P,COLUMN(G38)+4,FALSE)),"")</f>
        <v/>
      </c>
      <c r="H38" s="97" t="str">
        <f>IFERROR(IF(VLOOKUP($A38,'Annex 2 Designated EHV charges'!$A:$P,COLUMN(H38)+4,FALSE)=0,"",VLOOKUP($A38,'Annex 2 Designated EHV charges'!$A:$P,COLUMN(H38)+4,FALSE)),"")</f>
        <v/>
      </c>
    </row>
    <row r="39" spans="1:8" x14ac:dyDescent="0.2">
      <c r="A39" s="94" t="str">
        <f t="array" ref="A39">IFERROR(INDEX('Annex 2 Designated EHV charges'!$A$11:$A$260, MATCH(0, IF(ISBLANK('Annex 2 Designated EHV charges'!$A$11:$A$260),1, COUNTIF(A$4:$A38, 'Annex 2 Designated EHV charges'!$A$11:$A$260)), 0)),"")</f>
        <v/>
      </c>
      <c r="B39" s="94" t="str">
        <f>IF($A39="","",VLOOKUP($A39,'Annex 2 Designated EHV charges'!$A:$O,2,0))</f>
        <v/>
      </c>
      <c r="C39" s="95" t="str">
        <f>IF($A39="","",VLOOKUP($A39,'Annex 2 Designated EHV charges'!$A:$O,3,0))</f>
        <v/>
      </c>
      <c r="D39" s="94" t="str">
        <f>IF($A39="","",VLOOKUP($A39,'Annex 2 Designated EHV charges'!$A:$O,7,0))</f>
        <v/>
      </c>
      <c r="E39" s="97" t="str">
        <f>IFERROR(IF(VLOOKUP($A39,'Annex 2 Designated EHV charges'!$A:$P,COLUMN(E39)+4,FALSE)=0,"",VLOOKUP($A39,'Annex 2 Designated EHV charges'!$A:$P,COLUMN(E39)+4,FALSE)),"")</f>
        <v/>
      </c>
      <c r="F39" s="97" t="str">
        <f>IFERROR(IF(VLOOKUP($A39,'Annex 2 Designated EHV charges'!$A:$P,COLUMN(F39)+4,FALSE)=0,"",VLOOKUP($A39,'Annex 2 Designated EHV charges'!$A:$P,COLUMN(F39)+4,FALSE)),"")</f>
        <v/>
      </c>
      <c r="G39" s="97" t="str">
        <f>IFERROR(IF(VLOOKUP($A39,'Annex 2 Designated EHV charges'!$A:$P,COLUMN(G39)+4,FALSE)=0,"",VLOOKUP($A39,'Annex 2 Designated EHV charges'!$A:$P,COLUMN(G39)+4,FALSE)),"")</f>
        <v/>
      </c>
      <c r="H39" s="97" t="str">
        <f>IFERROR(IF(VLOOKUP($A39,'Annex 2 Designated EHV charges'!$A:$P,COLUMN(H39)+4,FALSE)=0,"",VLOOKUP($A39,'Annex 2 Designated EHV charges'!$A:$P,COLUMN(H39)+4,FALSE)),"")</f>
        <v/>
      </c>
    </row>
    <row r="40" spans="1:8" x14ac:dyDescent="0.2">
      <c r="A40" s="94" t="str">
        <f t="array" ref="A40">IFERROR(INDEX('Annex 2 Designated EHV charges'!$A$11:$A$260, MATCH(0, IF(ISBLANK('Annex 2 Designated EHV charges'!$A$11:$A$260),1, COUNTIF(A$4:$A39, 'Annex 2 Designated EHV charges'!$A$11:$A$260)), 0)),"")</f>
        <v/>
      </c>
      <c r="B40" s="94" t="str">
        <f>IF($A40="","",VLOOKUP($A40,'Annex 2 Designated EHV charges'!$A:$O,2,0))</f>
        <v/>
      </c>
      <c r="C40" s="95" t="str">
        <f>IF($A40="","",VLOOKUP($A40,'Annex 2 Designated EHV charges'!$A:$O,3,0))</f>
        <v/>
      </c>
      <c r="D40" s="94" t="str">
        <f>IF($A40="","",VLOOKUP($A40,'Annex 2 Designated EHV charges'!$A:$O,7,0))</f>
        <v/>
      </c>
      <c r="E40" s="97" t="str">
        <f>IFERROR(IF(VLOOKUP($A40,'Annex 2 Designated EHV charges'!$A:$P,COLUMN(E40)+4,FALSE)=0,"",VLOOKUP($A40,'Annex 2 Designated EHV charges'!$A:$P,COLUMN(E40)+4,FALSE)),"")</f>
        <v/>
      </c>
      <c r="F40" s="97" t="str">
        <f>IFERROR(IF(VLOOKUP($A40,'Annex 2 Designated EHV charges'!$A:$P,COLUMN(F40)+4,FALSE)=0,"",VLOOKUP($A40,'Annex 2 Designated EHV charges'!$A:$P,COLUMN(F40)+4,FALSE)),"")</f>
        <v/>
      </c>
      <c r="G40" s="97" t="str">
        <f>IFERROR(IF(VLOOKUP($A40,'Annex 2 Designated EHV charges'!$A:$P,COLUMN(G40)+4,FALSE)=0,"",VLOOKUP($A40,'Annex 2 Designated EHV charges'!$A:$P,COLUMN(G40)+4,FALSE)),"")</f>
        <v/>
      </c>
      <c r="H40" s="97" t="str">
        <f>IFERROR(IF(VLOOKUP($A40,'Annex 2 Designated EHV charges'!$A:$P,COLUMN(H40)+4,FALSE)=0,"",VLOOKUP($A40,'Annex 2 Designated EHV charges'!$A:$P,COLUMN(H40)+4,FALSE)),"")</f>
        <v/>
      </c>
    </row>
    <row r="41" spans="1:8" x14ac:dyDescent="0.2">
      <c r="A41" s="94" t="str">
        <f t="array" ref="A41">IFERROR(INDEX('Annex 2 Designated EHV charges'!$A$11:$A$260, MATCH(0, IF(ISBLANK('Annex 2 Designated EHV charges'!$A$11:$A$260),1, COUNTIF(A$4:$A40, 'Annex 2 Designated EHV charges'!$A$11:$A$260)), 0)),"")</f>
        <v/>
      </c>
      <c r="B41" s="94" t="str">
        <f>IF($A41="","",VLOOKUP($A41,'Annex 2 Designated EHV charges'!$A:$O,2,0))</f>
        <v/>
      </c>
      <c r="C41" s="95" t="str">
        <f>IF($A41="","",VLOOKUP($A41,'Annex 2 Designated EHV charges'!$A:$O,3,0))</f>
        <v/>
      </c>
      <c r="D41" s="94" t="str">
        <f>IF($A41="","",VLOOKUP($A41,'Annex 2 Designated EHV charges'!$A:$O,7,0))</f>
        <v/>
      </c>
      <c r="E41" s="97" t="str">
        <f>IFERROR(IF(VLOOKUP($A41,'Annex 2 Designated EHV charges'!$A:$P,COLUMN(E41)+4,FALSE)=0,"",VLOOKUP($A41,'Annex 2 Designated EHV charges'!$A:$P,COLUMN(E41)+4,FALSE)),"")</f>
        <v/>
      </c>
      <c r="F41" s="97" t="str">
        <f>IFERROR(IF(VLOOKUP($A41,'Annex 2 Designated EHV charges'!$A:$P,COLUMN(F41)+4,FALSE)=0,"",VLOOKUP($A41,'Annex 2 Designated EHV charges'!$A:$P,COLUMN(F41)+4,FALSE)),"")</f>
        <v/>
      </c>
      <c r="G41" s="97" t="str">
        <f>IFERROR(IF(VLOOKUP($A41,'Annex 2 Designated EHV charges'!$A:$P,COLUMN(G41)+4,FALSE)=0,"",VLOOKUP($A41,'Annex 2 Designated EHV charges'!$A:$P,COLUMN(G41)+4,FALSE)),"")</f>
        <v/>
      </c>
      <c r="H41" s="97" t="str">
        <f>IFERROR(IF(VLOOKUP($A41,'Annex 2 Designated EHV charges'!$A:$P,COLUMN(H41)+4,FALSE)=0,"",VLOOKUP($A41,'Annex 2 Designated EHV charges'!$A:$P,COLUMN(H41)+4,FALSE)),"")</f>
        <v/>
      </c>
    </row>
    <row r="42" spans="1:8" x14ac:dyDescent="0.2">
      <c r="A42" s="94" t="str">
        <f t="array" ref="A42">IFERROR(INDEX('Annex 2 Designated EHV charges'!$A$11:$A$260, MATCH(0, IF(ISBLANK('Annex 2 Designated EHV charges'!$A$11:$A$260),1, COUNTIF(A$4:$A41, 'Annex 2 Designated EHV charges'!$A$11:$A$260)), 0)),"")</f>
        <v/>
      </c>
      <c r="B42" s="94" t="str">
        <f>IF($A42="","",VLOOKUP($A42,'Annex 2 Designated EHV charges'!$A:$O,2,0))</f>
        <v/>
      </c>
      <c r="C42" s="95" t="str">
        <f>IF($A42="","",VLOOKUP($A42,'Annex 2 Designated EHV charges'!$A:$O,3,0))</f>
        <v/>
      </c>
      <c r="D42" s="94" t="str">
        <f>IF($A42="","",VLOOKUP($A42,'Annex 2 Designated EHV charges'!$A:$O,7,0))</f>
        <v/>
      </c>
      <c r="E42" s="97" t="str">
        <f>IFERROR(IF(VLOOKUP($A42,'Annex 2 Designated EHV charges'!$A:$P,COLUMN(E42)+4,FALSE)=0,"",VLOOKUP($A42,'Annex 2 Designated EHV charges'!$A:$P,COLUMN(E42)+4,FALSE)),"")</f>
        <v/>
      </c>
      <c r="F42" s="97" t="str">
        <f>IFERROR(IF(VLOOKUP($A42,'Annex 2 Designated EHV charges'!$A:$P,COLUMN(F42)+4,FALSE)=0,"",VLOOKUP($A42,'Annex 2 Designated EHV charges'!$A:$P,COLUMN(F42)+4,FALSE)),"")</f>
        <v/>
      </c>
      <c r="G42" s="97" t="str">
        <f>IFERROR(IF(VLOOKUP($A42,'Annex 2 Designated EHV charges'!$A:$P,COLUMN(G42)+4,FALSE)=0,"",VLOOKUP($A42,'Annex 2 Designated EHV charges'!$A:$P,COLUMN(G42)+4,FALSE)),"")</f>
        <v/>
      </c>
      <c r="H42" s="97" t="str">
        <f>IFERROR(IF(VLOOKUP($A42,'Annex 2 Designated EHV charges'!$A:$P,COLUMN(H42)+4,FALSE)=0,"",VLOOKUP($A42,'Annex 2 Designated EHV charges'!$A:$P,COLUMN(H42)+4,FALSE)),"")</f>
        <v/>
      </c>
    </row>
    <row r="43" spans="1:8" x14ac:dyDescent="0.2">
      <c r="A43" s="94" t="str">
        <f t="array" ref="A43">IFERROR(INDEX('Annex 2 Designated EHV charges'!$A$11:$A$260, MATCH(0, IF(ISBLANK('Annex 2 Designated EHV charges'!$A$11:$A$260),1, COUNTIF(A$4:$A42, 'Annex 2 Designated EHV charges'!$A$11:$A$260)), 0)),"")</f>
        <v/>
      </c>
      <c r="B43" s="94" t="str">
        <f>IF($A43="","",VLOOKUP($A43,'Annex 2 Designated EHV charges'!$A:$O,2,0))</f>
        <v/>
      </c>
      <c r="C43" s="95" t="str">
        <f>IF($A43="","",VLOOKUP($A43,'Annex 2 Designated EHV charges'!$A:$O,3,0))</f>
        <v/>
      </c>
      <c r="D43" s="94" t="str">
        <f>IF($A43="","",VLOOKUP($A43,'Annex 2 Designated EHV charges'!$A:$O,7,0))</f>
        <v/>
      </c>
      <c r="E43" s="97" t="str">
        <f>IFERROR(IF(VLOOKUP($A43,'Annex 2 Designated EHV charges'!$A:$P,COLUMN(E43)+4,FALSE)=0,"",VLOOKUP($A43,'Annex 2 Designated EHV charges'!$A:$P,COLUMN(E43)+4,FALSE)),"")</f>
        <v/>
      </c>
      <c r="F43" s="97" t="str">
        <f>IFERROR(IF(VLOOKUP($A43,'Annex 2 Designated EHV charges'!$A:$P,COLUMN(F43)+4,FALSE)=0,"",VLOOKUP($A43,'Annex 2 Designated EHV charges'!$A:$P,COLUMN(F43)+4,FALSE)),"")</f>
        <v/>
      </c>
      <c r="G43" s="97" t="str">
        <f>IFERROR(IF(VLOOKUP($A43,'Annex 2 Designated EHV charges'!$A:$P,COLUMN(G43)+4,FALSE)=0,"",VLOOKUP($A43,'Annex 2 Designated EHV charges'!$A:$P,COLUMN(G43)+4,FALSE)),"")</f>
        <v/>
      </c>
      <c r="H43" s="97" t="str">
        <f>IFERROR(IF(VLOOKUP($A43,'Annex 2 Designated EHV charges'!$A:$P,COLUMN(H43)+4,FALSE)=0,"",VLOOKUP($A43,'Annex 2 Designated EHV charges'!$A:$P,COLUMN(H43)+4,FALSE)),"")</f>
        <v/>
      </c>
    </row>
    <row r="44" spans="1:8" x14ac:dyDescent="0.2">
      <c r="A44" s="94" t="str">
        <f t="array" ref="A44">IFERROR(INDEX('Annex 2 Designated EHV charges'!$A$11:$A$260, MATCH(0, IF(ISBLANK('Annex 2 Designated EHV charges'!$A$11:$A$260),1, COUNTIF(A$4:$A43, 'Annex 2 Designated EHV charges'!$A$11:$A$260)), 0)),"")</f>
        <v/>
      </c>
      <c r="B44" s="94" t="str">
        <f>IF($A44="","",VLOOKUP($A44,'Annex 2 Designated EHV charges'!$A:$O,2,0))</f>
        <v/>
      </c>
      <c r="C44" s="95" t="str">
        <f>IF($A44="","",VLOOKUP($A44,'Annex 2 Designated EHV charges'!$A:$O,3,0))</f>
        <v/>
      </c>
      <c r="D44" s="94" t="str">
        <f>IF($A44="","",VLOOKUP($A44,'Annex 2 Designated EHV charges'!$A:$O,7,0))</f>
        <v/>
      </c>
      <c r="E44" s="97" t="str">
        <f>IFERROR(IF(VLOOKUP($A44,'Annex 2 Designated EHV charges'!$A:$P,COLUMN(E44)+4,FALSE)=0,"",VLOOKUP($A44,'Annex 2 Designated EHV charges'!$A:$P,COLUMN(E44)+4,FALSE)),"")</f>
        <v/>
      </c>
      <c r="F44" s="97" t="str">
        <f>IFERROR(IF(VLOOKUP($A44,'Annex 2 Designated EHV charges'!$A:$P,COLUMN(F44)+4,FALSE)=0,"",VLOOKUP($A44,'Annex 2 Designated EHV charges'!$A:$P,COLUMN(F44)+4,FALSE)),"")</f>
        <v/>
      </c>
      <c r="G44" s="97" t="str">
        <f>IFERROR(IF(VLOOKUP($A44,'Annex 2 Designated EHV charges'!$A:$P,COLUMN(G44)+4,FALSE)=0,"",VLOOKUP($A44,'Annex 2 Designated EHV charges'!$A:$P,COLUMN(G44)+4,FALSE)),"")</f>
        <v/>
      </c>
      <c r="H44" s="97" t="str">
        <f>IFERROR(IF(VLOOKUP($A44,'Annex 2 Designated EHV charges'!$A:$P,COLUMN(H44)+4,FALSE)=0,"",VLOOKUP($A44,'Annex 2 Designated EHV charges'!$A:$P,COLUMN(H44)+4,FALSE)),"")</f>
        <v/>
      </c>
    </row>
    <row r="45" spans="1:8" x14ac:dyDescent="0.2">
      <c r="A45" s="94" t="str">
        <f t="array" ref="A45">IFERROR(INDEX('Annex 2 Designated EHV charges'!$A$11:$A$260, MATCH(0, IF(ISBLANK('Annex 2 Designated EHV charges'!$A$11:$A$260),1, COUNTIF(A$4:$A44, 'Annex 2 Designated EHV charges'!$A$11:$A$260)), 0)),"")</f>
        <v/>
      </c>
      <c r="B45" s="94" t="str">
        <f>IF($A45="","",VLOOKUP($A45,'Annex 2 Designated EHV charges'!$A:$O,2,0))</f>
        <v/>
      </c>
      <c r="C45" s="95" t="str">
        <f>IF($A45="","",VLOOKUP($A45,'Annex 2 Designated EHV charges'!$A:$O,3,0))</f>
        <v/>
      </c>
      <c r="D45" s="94" t="str">
        <f>IF($A45="","",VLOOKUP($A45,'Annex 2 Designated EHV charges'!$A:$O,7,0))</f>
        <v/>
      </c>
      <c r="E45" s="97" t="str">
        <f>IFERROR(IF(VLOOKUP($A45,'Annex 2 Designated EHV charges'!$A:$P,COLUMN(E45)+4,FALSE)=0,"",VLOOKUP($A45,'Annex 2 Designated EHV charges'!$A:$P,COLUMN(E45)+4,FALSE)),"")</f>
        <v/>
      </c>
      <c r="F45" s="97" t="str">
        <f>IFERROR(IF(VLOOKUP($A45,'Annex 2 Designated EHV charges'!$A:$P,COLUMN(F45)+4,FALSE)=0,"",VLOOKUP($A45,'Annex 2 Designated EHV charges'!$A:$P,COLUMN(F45)+4,FALSE)),"")</f>
        <v/>
      </c>
      <c r="G45" s="97" t="str">
        <f>IFERROR(IF(VLOOKUP($A45,'Annex 2 Designated EHV charges'!$A:$P,COLUMN(G45)+4,FALSE)=0,"",VLOOKUP($A45,'Annex 2 Designated EHV charges'!$A:$P,COLUMN(G45)+4,FALSE)),"")</f>
        <v/>
      </c>
      <c r="H45" s="97" t="str">
        <f>IFERROR(IF(VLOOKUP($A45,'Annex 2 Designated EHV charges'!$A:$P,COLUMN(H45)+4,FALSE)=0,"",VLOOKUP($A45,'Annex 2 Designated EHV charges'!$A:$P,COLUMN(H45)+4,FALSE)),"")</f>
        <v/>
      </c>
    </row>
    <row r="46" spans="1:8" x14ac:dyDescent="0.2">
      <c r="A46" s="94" t="str">
        <f t="array" ref="A46">IFERROR(INDEX('Annex 2 Designated EHV charges'!$A$11:$A$260, MATCH(0, IF(ISBLANK('Annex 2 Designated EHV charges'!$A$11:$A$260),1, COUNTIF(A$4:$A45, 'Annex 2 Designated EHV charges'!$A$11:$A$260)), 0)),"")</f>
        <v/>
      </c>
      <c r="B46" s="94" t="str">
        <f>IF($A46="","",VLOOKUP($A46,'Annex 2 Designated EHV charges'!$A:$O,2,0))</f>
        <v/>
      </c>
      <c r="C46" s="95" t="str">
        <f>IF($A46="","",VLOOKUP($A46,'Annex 2 Designated EHV charges'!$A:$O,3,0))</f>
        <v/>
      </c>
      <c r="D46" s="94" t="str">
        <f>IF($A46="","",VLOOKUP($A46,'Annex 2 Designated EHV charges'!$A:$O,7,0))</f>
        <v/>
      </c>
      <c r="E46" s="97" t="str">
        <f>IFERROR(IF(VLOOKUP($A46,'Annex 2 Designated EHV charges'!$A:$P,COLUMN(E46)+4,FALSE)=0,"",VLOOKUP($A46,'Annex 2 Designated EHV charges'!$A:$P,COLUMN(E46)+4,FALSE)),"")</f>
        <v/>
      </c>
      <c r="F46" s="97" t="str">
        <f>IFERROR(IF(VLOOKUP($A46,'Annex 2 Designated EHV charges'!$A:$P,COLUMN(F46)+4,FALSE)=0,"",VLOOKUP($A46,'Annex 2 Designated EHV charges'!$A:$P,COLUMN(F46)+4,FALSE)),"")</f>
        <v/>
      </c>
      <c r="G46" s="97" t="str">
        <f>IFERROR(IF(VLOOKUP($A46,'Annex 2 Designated EHV charges'!$A:$P,COLUMN(G46)+4,FALSE)=0,"",VLOOKUP($A46,'Annex 2 Designated EHV charges'!$A:$P,COLUMN(G46)+4,FALSE)),"")</f>
        <v/>
      </c>
      <c r="H46" s="97" t="str">
        <f>IFERROR(IF(VLOOKUP($A46,'Annex 2 Designated EHV charges'!$A:$P,COLUMN(H46)+4,FALSE)=0,"",VLOOKUP($A46,'Annex 2 Designated EHV charges'!$A:$P,COLUMN(H46)+4,FALSE)),"")</f>
        <v/>
      </c>
    </row>
    <row r="47" spans="1:8" x14ac:dyDescent="0.2">
      <c r="A47" s="94" t="str">
        <f t="array" ref="A47">IFERROR(INDEX('Annex 2 Designated EHV charges'!$A$11:$A$260, MATCH(0, IF(ISBLANK('Annex 2 Designated EHV charges'!$A$11:$A$260),1, COUNTIF(A$4:$A46, 'Annex 2 Designated EHV charges'!$A$11:$A$260)), 0)),"")</f>
        <v/>
      </c>
      <c r="B47" s="94" t="str">
        <f>IF($A47="","",VLOOKUP($A47,'Annex 2 Designated EHV charges'!$A:$O,2,0))</f>
        <v/>
      </c>
      <c r="C47" s="95" t="str">
        <f>IF($A47="","",VLOOKUP($A47,'Annex 2 Designated EHV charges'!$A:$O,3,0))</f>
        <v/>
      </c>
      <c r="D47" s="94" t="str">
        <f>IF($A47="","",VLOOKUP($A47,'Annex 2 Designated EHV charges'!$A:$O,7,0))</f>
        <v/>
      </c>
      <c r="E47" s="97" t="str">
        <f>IFERROR(IF(VLOOKUP($A47,'Annex 2 Designated EHV charges'!$A:$P,COLUMN(E47)+4,FALSE)=0,"",VLOOKUP($A47,'Annex 2 Designated EHV charges'!$A:$P,COLUMN(E47)+4,FALSE)),"")</f>
        <v/>
      </c>
      <c r="F47" s="97" t="str">
        <f>IFERROR(IF(VLOOKUP($A47,'Annex 2 Designated EHV charges'!$A:$P,COLUMN(F47)+4,FALSE)=0,"",VLOOKUP($A47,'Annex 2 Designated EHV charges'!$A:$P,COLUMN(F47)+4,FALSE)),"")</f>
        <v/>
      </c>
      <c r="G47" s="97" t="str">
        <f>IFERROR(IF(VLOOKUP($A47,'Annex 2 Designated EHV charges'!$A:$P,COLUMN(G47)+4,FALSE)=0,"",VLOOKUP($A47,'Annex 2 Designated EHV charges'!$A:$P,COLUMN(G47)+4,FALSE)),"")</f>
        <v/>
      </c>
      <c r="H47" s="97" t="str">
        <f>IFERROR(IF(VLOOKUP($A47,'Annex 2 Designated EHV charges'!$A:$P,COLUMN(H47)+4,FALSE)=0,"",VLOOKUP($A47,'Annex 2 Designated EHV charges'!$A:$P,COLUMN(H47)+4,FALSE)),"")</f>
        <v/>
      </c>
    </row>
    <row r="48" spans="1:8" x14ac:dyDescent="0.2">
      <c r="A48" s="94" t="str">
        <f t="array" ref="A48">IFERROR(INDEX('Annex 2 Designated EHV charges'!$A$11:$A$260, MATCH(0, IF(ISBLANK('Annex 2 Designated EHV charges'!$A$11:$A$260),1, COUNTIF(A$4:$A47, 'Annex 2 Designated EHV charges'!$A$11:$A$260)), 0)),"")</f>
        <v/>
      </c>
      <c r="B48" s="94" t="str">
        <f>IF($A48="","",VLOOKUP($A48,'Annex 2 Designated EHV charges'!$A:$O,2,0))</f>
        <v/>
      </c>
      <c r="C48" s="95" t="str">
        <f>IF($A48="","",VLOOKUP($A48,'Annex 2 Designated EHV charges'!$A:$O,3,0))</f>
        <v/>
      </c>
      <c r="D48" s="94" t="str">
        <f>IF($A48="","",VLOOKUP($A48,'Annex 2 Designated EHV charges'!$A:$O,7,0))</f>
        <v/>
      </c>
      <c r="E48" s="97" t="str">
        <f>IFERROR(IF(VLOOKUP($A48,'Annex 2 Designated EHV charges'!$A:$P,COLUMN(E48)+4,FALSE)=0,"",VLOOKUP($A48,'Annex 2 Designated EHV charges'!$A:$P,COLUMN(E48)+4,FALSE)),"")</f>
        <v/>
      </c>
      <c r="F48" s="97" t="str">
        <f>IFERROR(IF(VLOOKUP($A48,'Annex 2 Designated EHV charges'!$A:$P,COLUMN(F48)+4,FALSE)=0,"",VLOOKUP($A48,'Annex 2 Designated EHV charges'!$A:$P,COLUMN(F48)+4,FALSE)),"")</f>
        <v/>
      </c>
      <c r="G48" s="97" t="str">
        <f>IFERROR(IF(VLOOKUP($A48,'Annex 2 Designated EHV charges'!$A:$P,COLUMN(G48)+4,FALSE)=0,"",VLOOKUP($A48,'Annex 2 Designated EHV charges'!$A:$P,COLUMN(G48)+4,FALSE)),"")</f>
        <v/>
      </c>
      <c r="H48" s="97" t="str">
        <f>IFERROR(IF(VLOOKUP($A48,'Annex 2 Designated EHV charges'!$A:$P,COLUMN(H48)+4,FALSE)=0,"",VLOOKUP($A48,'Annex 2 Designated EHV charges'!$A:$P,COLUMN(H48)+4,FALSE)),"")</f>
        <v/>
      </c>
    </row>
    <row r="49" spans="1:8" x14ac:dyDescent="0.2">
      <c r="A49" s="94" t="str">
        <f t="array" ref="A49">IFERROR(INDEX('Annex 2 Designated EHV charges'!$A$11:$A$260, MATCH(0, IF(ISBLANK('Annex 2 Designated EHV charges'!$A$11:$A$260),1, COUNTIF(A$4:$A48, 'Annex 2 Designated EHV charges'!$A$11:$A$260)), 0)),"")</f>
        <v/>
      </c>
      <c r="B49" s="94" t="str">
        <f>IF($A49="","",VLOOKUP($A49,'Annex 2 Designated EHV charges'!$A:$O,2,0))</f>
        <v/>
      </c>
      <c r="C49" s="95" t="str">
        <f>IF($A49="","",VLOOKUP($A49,'Annex 2 Designated EHV charges'!$A:$O,3,0))</f>
        <v/>
      </c>
      <c r="D49" s="94" t="str">
        <f>IF($A49="","",VLOOKUP($A49,'Annex 2 Designated EHV charges'!$A:$O,7,0))</f>
        <v/>
      </c>
      <c r="E49" s="97" t="str">
        <f>IFERROR(IF(VLOOKUP($A49,'Annex 2 Designated EHV charges'!$A:$P,COLUMN(E49)+4,FALSE)=0,"",VLOOKUP($A49,'Annex 2 Designated EHV charges'!$A:$P,COLUMN(E49)+4,FALSE)),"")</f>
        <v/>
      </c>
      <c r="F49" s="97" t="str">
        <f>IFERROR(IF(VLOOKUP($A49,'Annex 2 Designated EHV charges'!$A:$P,COLUMN(F49)+4,FALSE)=0,"",VLOOKUP($A49,'Annex 2 Designated EHV charges'!$A:$P,COLUMN(F49)+4,FALSE)),"")</f>
        <v/>
      </c>
      <c r="G49" s="97" t="str">
        <f>IFERROR(IF(VLOOKUP($A49,'Annex 2 Designated EHV charges'!$A:$P,COLUMN(G49)+4,FALSE)=0,"",VLOOKUP($A49,'Annex 2 Designated EHV charges'!$A:$P,COLUMN(G49)+4,FALSE)),"")</f>
        <v/>
      </c>
      <c r="H49" s="97" t="str">
        <f>IFERROR(IF(VLOOKUP($A49,'Annex 2 Designated EHV charges'!$A:$P,COLUMN(H49)+4,FALSE)=0,"",VLOOKUP($A49,'Annex 2 Designated EHV charges'!$A:$P,COLUMN(H49)+4,FALSE)),"")</f>
        <v/>
      </c>
    </row>
    <row r="50" spans="1:8" x14ac:dyDescent="0.2">
      <c r="A50" s="94" t="str">
        <f t="array" ref="A50">IFERROR(INDEX('Annex 2 Designated EHV charges'!$A$11:$A$260, MATCH(0, IF(ISBLANK('Annex 2 Designated EHV charges'!$A$11:$A$260),1, COUNTIF(A$4:$A49, 'Annex 2 Designated EHV charges'!$A$11:$A$260)), 0)),"")</f>
        <v/>
      </c>
      <c r="B50" s="94" t="str">
        <f>IF($A50="","",VLOOKUP($A50,'Annex 2 Designated EHV charges'!$A:$O,2,0))</f>
        <v/>
      </c>
      <c r="C50" s="95" t="str">
        <f>IF($A50="","",VLOOKUP($A50,'Annex 2 Designated EHV charges'!$A:$O,3,0))</f>
        <v/>
      </c>
      <c r="D50" s="94" t="str">
        <f>IF($A50="","",VLOOKUP($A50,'Annex 2 Designated EHV charges'!$A:$O,7,0))</f>
        <v/>
      </c>
      <c r="E50" s="97" t="str">
        <f>IFERROR(IF(VLOOKUP($A50,'Annex 2 Designated EHV charges'!$A:$P,COLUMN(E50)+4,FALSE)=0,"",VLOOKUP($A50,'Annex 2 Designated EHV charges'!$A:$P,COLUMN(E50)+4,FALSE)),"")</f>
        <v/>
      </c>
      <c r="F50" s="97" t="str">
        <f>IFERROR(IF(VLOOKUP($A50,'Annex 2 Designated EHV charges'!$A:$P,COLUMN(F50)+4,FALSE)=0,"",VLOOKUP($A50,'Annex 2 Designated EHV charges'!$A:$P,COLUMN(F50)+4,FALSE)),"")</f>
        <v/>
      </c>
      <c r="G50" s="97" t="str">
        <f>IFERROR(IF(VLOOKUP($A50,'Annex 2 Designated EHV charges'!$A:$P,COLUMN(G50)+4,FALSE)=0,"",VLOOKUP($A50,'Annex 2 Designated EHV charges'!$A:$P,COLUMN(G50)+4,FALSE)),"")</f>
        <v/>
      </c>
      <c r="H50" s="97" t="str">
        <f>IFERROR(IF(VLOOKUP($A50,'Annex 2 Designated EHV charges'!$A:$P,COLUMN(H50)+4,FALSE)=0,"",VLOOKUP($A50,'Annex 2 Designated EHV charges'!$A:$P,COLUMN(H50)+4,FALSE)),"")</f>
        <v/>
      </c>
    </row>
    <row r="51" spans="1:8" x14ac:dyDescent="0.2">
      <c r="A51" s="94" t="str">
        <f t="array" ref="A51">IFERROR(INDEX('Annex 2 Designated EHV charges'!$A$11:$A$260, MATCH(0, IF(ISBLANK('Annex 2 Designated EHV charges'!$A$11:$A$260),1, COUNTIF(A$4:$A50, 'Annex 2 Designated EHV charges'!$A$11:$A$260)), 0)),"")</f>
        <v/>
      </c>
      <c r="B51" s="94" t="str">
        <f>IF($A51="","",VLOOKUP($A51,'Annex 2 Designated EHV charges'!$A:$O,2,0))</f>
        <v/>
      </c>
      <c r="C51" s="95" t="str">
        <f>IF($A51="","",VLOOKUP($A51,'Annex 2 Designated EHV charges'!$A:$O,3,0))</f>
        <v/>
      </c>
      <c r="D51" s="94" t="str">
        <f>IF($A51="","",VLOOKUP($A51,'Annex 2 Designated EHV charges'!$A:$O,7,0))</f>
        <v/>
      </c>
      <c r="E51" s="97" t="str">
        <f>IFERROR(IF(VLOOKUP($A51,'Annex 2 Designated EHV charges'!$A:$P,COLUMN(E51)+4,FALSE)=0,"",VLOOKUP($A51,'Annex 2 Designated EHV charges'!$A:$P,COLUMN(E51)+4,FALSE)),"")</f>
        <v/>
      </c>
      <c r="F51" s="97" t="str">
        <f>IFERROR(IF(VLOOKUP($A51,'Annex 2 Designated EHV charges'!$A:$P,COLUMN(F51)+4,FALSE)=0,"",VLOOKUP($A51,'Annex 2 Designated EHV charges'!$A:$P,COLUMN(F51)+4,FALSE)),"")</f>
        <v/>
      </c>
      <c r="G51" s="97" t="str">
        <f>IFERROR(IF(VLOOKUP($A51,'Annex 2 Designated EHV charges'!$A:$P,COLUMN(G51)+4,FALSE)=0,"",VLOOKUP($A51,'Annex 2 Designated EHV charges'!$A:$P,COLUMN(G51)+4,FALSE)),"")</f>
        <v/>
      </c>
      <c r="H51" s="97" t="str">
        <f>IFERROR(IF(VLOOKUP($A51,'Annex 2 Designated EHV charges'!$A:$P,COLUMN(H51)+4,FALSE)=0,"",VLOOKUP($A51,'Annex 2 Designated EHV charges'!$A:$P,COLUMN(H51)+4,FALSE)),"")</f>
        <v/>
      </c>
    </row>
    <row r="52" spans="1:8" x14ac:dyDescent="0.2">
      <c r="A52" s="94" t="str">
        <f t="array" ref="A52">IFERROR(INDEX('Annex 2 Designated EHV charges'!$A$11:$A$260, MATCH(0, IF(ISBLANK('Annex 2 Designated EHV charges'!$A$11:$A$260),1, COUNTIF(A$4:$A51, 'Annex 2 Designated EHV charges'!$A$11:$A$260)), 0)),"")</f>
        <v/>
      </c>
      <c r="B52" s="94" t="str">
        <f>IF($A52="","",VLOOKUP($A52,'Annex 2 Designated EHV charges'!$A:$O,2,0))</f>
        <v/>
      </c>
      <c r="C52" s="95" t="str">
        <f>IF($A52="","",VLOOKUP($A52,'Annex 2 Designated EHV charges'!$A:$O,3,0))</f>
        <v/>
      </c>
      <c r="D52" s="94" t="str">
        <f>IF($A52="","",VLOOKUP($A52,'Annex 2 Designated EHV charges'!$A:$O,7,0))</f>
        <v/>
      </c>
      <c r="E52" s="97" t="str">
        <f>IFERROR(IF(VLOOKUP($A52,'Annex 2 Designated EHV charges'!$A:$P,COLUMN(E52)+4,FALSE)=0,"",VLOOKUP($A52,'Annex 2 Designated EHV charges'!$A:$P,COLUMN(E52)+4,FALSE)),"")</f>
        <v/>
      </c>
      <c r="F52" s="97" t="str">
        <f>IFERROR(IF(VLOOKUP($A52,'Annex 2 Designated EHV charges'!$A:$P,COLUMN(F52)+4,FALSE)=0,"",VLOOKUP($A52,'Annex 2 Designated EHV charges'!$A:$P,COLUMN(F52)+4,FALSE)),"")</f>
        <v/>
      </c>
      <c r="G52" s="97" t="str">
        <f>IFERROR(IF(VLOOKUP($A52,'Annex 2 Designated EHV charges'!$A:$P,COLUMN(G52)+4,FALSE)=0,"",VLOOKUP($A52,'Annex 2 Designated EHV charges'!$A:$P,COLUMN(G52)+4,FALSE)),"")</f>
        <v/>
      </c>
      <c r="H52" s="97" t="str">
        <f>IFERROR(IF(VLOOKUP($A52,'Annex 2 Designated EHV charges'!$A:$P,COLUMN(H52)+4,FALSE)=0,"",VLOOKUP($A52,'Annex 2 Designated EHV charges'!$A:$P,COLUMN(H52)+4,FALSE)),"")</f>
        <v/>
      </c>
    </row>
    <row r="53" spans="1:8" x14ac:dyDescent="0.2">
      <c r="A53" s="94" t="str">
        <f t="array" ref="A53">IFERROR(INDEX('Annex 2 Designated EHV charges'!$A$11:$A$260, MATCH(0, IF(ISBLANK('Annex 2 Designated EHV charges'!$A$11:$A$260),1, COUNTIF(A$4:$A52, 'Annex 2 Designated EHV charges'!$A$11:$A$260)), 0)),"")</f>
        <v/>
      </c>
      <c r="B53" s="94" t="str">
        <f>IF($A53="","",VLOOKUP($A53,'Annex 2 Designated EHV charges'!$A:$O,2,0))</f>
        <v/>
      </c>
      <c r="C53" s="95" t="str">
        <f>IF($A53="","",VLOOKUP($A53,'Annex 2 Designated EHV charges'!$A:$O,3,0))</f>
        <v/>
      </c>
      <c r="D53" s="94" t="str">
        <f>IF($A53="","",VLOOKUP($A53,'Annex 2 Designated EHV charges'!$A:$O,7,0))</f>
        <v/>
      </c>
      <c r="E53" s="97" t="str">
        <f>IFERROR(IF(VLOOKUP($A53,'Annex 2 Designated EHV charges'!$A:$P,COLUMN(E53)+4,FALSE)=0,"",VLOOKUP($A53,'Annex 2 Designated EHV charges'!$A:$P,COLUMN(E53)+4,FALSE)),"")</f>
        <v/>
      </c>
      <c r="F53" s="97" t="str">
        <f>IFERROR(IF(VLOOKUP($A53,'Annex 2 Designated EHV charges'!$A:$P,COLUMN(F53)+4,FALSE)=0,"",VLOOKUP($A53,'Annex 2 Designated EHV charges'!$A:$P,COLUMN(F53)+4,FALSE)),"")</f>
        <v/>
      </c>
      <c r="G53" s="97" t="str">
        <f>IFERROR(IF(VLOOKUP($A53,'Annex 2 Designated EHV charges'!$A:$P,COLUMN(G53)+4,FALSE)=0,"",VLOOKUP($A53,'Annex 2 Designated EHV charges'!$A:$P,COLUMN(G53)+4,FALSE)),"")</f>
        <v/>
      </c>
      <c r="H53" s="97" t="str">
        <f>IFERROR(IF(VLOOKUP($A53,'Annex 2 Designated EHV charges'!$A:$P,COLUMN(H53)+4,FALSE)=0,"",VLOOKUP($A53,'Annex 2 Designated EHV charges'!$A:$P,COLUMN(H53)+4,FALSE)),"")</f>
        <v/>
      </c>
    </row>
    <row r="54" spans="1:8" x14ac:dyDescent="0.2">
      <c r="A54" s="94" t="str">
        <f t="array" ref="A54">IFERROR(INDEX('Annex 2 Designated EHV charges'!$A$11:$A$260, MATCH(0, IF(ISBLANK('Annex 2 Designated EHV charges'!$A$11:$A$260),1, COUNTIF(A$4:$A53, 'Annex 2 Designated EHV charges'!$A$11:$A$260)), 0)),"")</f>
        <v/>
      </c>
      <c r="B54" s="94" t="str">
        <f>IF($A54="","",VLOOKUP($A54,'Annex 2 Designated EHV charges'!$A:$O,2,0))</f>
        <v/>
      </c>
      <c r="C54" s="95" t="str">
        <f>IF($A54="","",VLOOKUP($A54,'Annex 2 Designated EHV charges'!$A:$O,3,0))</f>
        <v/>
      </c>
      <c r="D54" s="94" t="str">
        <f>IF($A54="","",VLOOKUP($A54,'Annex 2 Designated EHV charges'!$A:$O,7,0))</f>
        <v/>
      </c>
      <c r="E54" s="97" t="str">
        <f>IFERROR(IF(VLOOKUP($A54,'Annex 2 Designated EHV charges'!$A:$P,COLUMN(E54)+4,FALSE)=0,"",VLOOKUP($A54,'Annex 2 Designated EHV charges'!$A:$P,COLUMN(E54)+4,FALSE)),"")</f>
        <v/>
      </c>
      <c r="F54" s="97" t="str">
        <f>IFERROR(IF(VLOOKUP($A54,'Annex 2 Designated EHV charges'!$A:$P,COLUMN(F54)+4,FALSE)=0,"",VLOOKUP($A54,'Annex 2 Designated EHV charges'!$A:$P,COLUMN(F54)+4,FALSE)),"")</f>
        <v/>
      </c>
      <c r="G54" s="97" t="str">
        <f>IFERROR(IF(VLOOKUP($A54,'Annex 2 Designated EHV charges'!$A:$P,COLUMN(G54)+4,FALSE)=0,"",VLOOKUP($A54,'Annex 2 Designated EHV charges'!$A:$P,COLUMN(G54)+4,FALSE)),"")</f>
        <v/>
      </c>
      <c r="H54" s="97" t="str">
        <f>IFERROR(IF(VLOOKUP($A54,'Annex 2 Designated EHV charges'!$A:$P,COLUMN(H54)+4,FALSE)=0,"",VLOOKUP($A54,'Annex 2 Designated EHV charges'!$A:$P,COLUMN(H54)+4,FALSE)),"")</f>
        <v/>
      </c>
    </row>
    <row r="55" spans="1:8" x14ac:dyDescent="0.2">
      <c r="A55" s="94" t="str">
        <f t="array" ref="A55">IFERROR(INDEX('Annex 2 Designated EHV charges'!$A$11:$A$260, MATCH(0, IF(ISBLANK('Annex 2 Designated EHV charges'!$A$11:$A$260),1, COUNTIF(A$4:$A54, 'Annex 2 Designated EHV charges'!$A$11:$A$260)), 0)),"")</f>
        <v/>
      </c>
      <c r="B55" s="94" t="str">
        <f>IF($A55="","",VLOOKUP($A55,'Annex 2 Designated EHV charges'!$A:$O,2,0))</f>
        <v/>
      </c>
      <c r="C55" s="95" t="str">
        <f>IF($A55="","",VLOOKUP($A55,'Annex 2 Designated EHV charges'!$A:$O,3,0))</f>
        <v/>
      </c>
      <c r="D55" s="94" t="str">
        <f>IF($A55="","",VLOOKUP($A55,'Annex 2 Designated EHV charges'!$A:$O,7,0))</f>
        <v/>
      </c>
      <c r="E55" s="97" t="str">
        <f>IFERROR(IF(VLOOKUP($A55,'Annex 2 Designated EHV charges'!$A:$P,COLUMN(E55)+4,FALSE)=0,"",VLOOKUP($A55,'Annex 2 Designated EHV charges'!$A:$P,COLUMN(E55)+4,FALSE)),"")</f>
        <v/>
      </c>
      <c r="F55" s="97" t="str">
        <f>IFERROR(IF(VLOOKUP($A55,'Annex 2 Designated EHV charges'!$A:$P,COLUMN(F55)+4,FALSE)=0,"",VLOOKUP($A55,'Annex 2 Designated EHV charges'!$A:$P,COLUMN(F55)+4,FALSE)),"")</f>
        <v/>
      </c>
      <c r="G55" s="97" t="str">
        <f>IFERROR(IF(VLOOKUP($A55,'Annex 2 Designated EHV charges'!$A:$P,COLUMN(G55)+4,FALSE)=0,"",VLOOKUP($A55,'Annex 2 Designated EHV charges'!$A:$P,COLUMN(G55)+4,FALSE)),"")</f>
        <v/>
      </c>
      <c r="H55" s="97" t="str">
        <f>IFERROR(IF(VLOOKUP($A55,'Annex 2 Designated EHV charges'!$A:$P,COLUMN(H55)+4,FALSE)=0,"",VLOOKUP($A55,'Annex 2 Designated EHV charges'!$A:$P,COLUMN(H55)+4,FALSE)),"")</f>
        <v/>
      </c>
    </row>
    <row r="56" spans="1:8" x14ac:dyDescent="0.2">
      <c r="A56" s="94" t="str">
        <f t="array" ref="A56">IFERROR(INDEX('Annex 2 Designated EHV charges'!$A$11:$A$260, MATCH(0, IF(ISBLANK('Annex 2 Designated EHV charges'!$A$11:$A$260),1, COUNTIF(A$4:$A55, 'Annex 2 Designated EHV charges'!$A$11:$A$260)), 0)),"")</f>
        <v/>
      </c>
      <c r="B56" s="94" t="str">
        <f>IF($A56="","",VLOOKUP($A56,'Annex 2 Designated EHV charges'!$A:$O,2,0))</f>
        <v/>
      </c>
      <c r="C56" s="95" t="str">
        <f>IF($A56="","",VLOOKUP($A56,'Annex 2 Designated EHV charges'!$A:$O,3,0))</f>
        <v/>
      </c>
      <c r="D56" s="94" t="str">
        <f>IF($A56="","",VLOOKUP($A56,'Annex 2 Designated EHV charges'!$A:$O,7,0))</f>
        <v/>
      </c>
      <c r="E56" s="97" t="str">
        <f>IFERROR(IF(VLOOKUP($A56,'Annex 2 Designated EHV charges'!$A:$P,COLUMN(E56)+4,FALSE)=0,"",VLOOKUP($A56,'Annex 2 Designated EHV charges'!$A:$P,COLUMN(E56)+4,FALSE)),"")</f>
        <v/>
      </c>
      <c r="F56" s="97" t="str">
        <f>IFERROR(IF(VLOOKUP($A56,'Annex 2 Designated EHV charges'!$A:$P,COLUMN(F56)+4,FALSE)=0,"",VLOOKUP($A56,'Annex 2 Designated EHV charges'!$A:$P,COLUMN(F56)+4,FALSE)),"")</f>
        <v/>
      </c>
      <c r="G56" s="97" t="str">
        <f>IFERROR(IF(VLOOKUP($A56,'Annex 2 Designated EHV charges'!$A:$P,COLUMN(G56)+4,FALSE)=0,"",VLOOKUP($A56,'Annex 2 Designated EHV charges'!$A:$P,COLUMN(G56)+4,FALSE)),"")</f>
        <v/>
      </c>
      <c r="H56" s="97" t="str">
        <f>IFERROR(IF(VLOOKUP($A56,'Annex 2 Designated EHV charges'!$A:$P,COLUMN(H56)+4,FALSE)=0,"",VLOOKUP($A56,'Annex 2 Designated EHV charges'!$A:$P,COLUMN(H56)+4,FALSE)),"")</f>
        <v/>
      </c>
    </row>
    <row r="57" spans="1:8" x14ac:dyDescent="0.2">
      <c r="A57" s="94" t="str">
        <f t="array" ref="A57">IFERROR(INDEX('Annex 2 Designated EHV charges'!$A$11:$A$260, MATCH(0, IF(ISBLANK('Annex 2 Designated EHV charges'!$A$11:$A$260),1, COUNTIF(A$4:$A56, 'Annex 2 Designated EHV charges'!$A$11:$A$260)), 0)),"")</f>
        <v/>
      </c>
      <c r="B57" s="94" t="str">
        <f>IF($A57="","",VLOOKUP($A57,'Annex 2 Designated EHV charges'!$A:$O,2,0))</f>
        <v/>
      </c>
      <c r="C57" s="95" t="str">
        <f>IF($A57="","",VLOOKUP($A57,'Annex 2 Designated EHV charges'!$A:$O,3,0))</f>
        <v/>
      </c>
      <c r="D57" s="94" t="str">
        <f>IF($A57="","",VLOOKUP($A57,'Annex 2 Designated EHV charges'!$A:$O,7,0))</f>
        <v/>
      </c>
      <c r="E57" s="97" t="str">
        <f>IFERROR(IF(VLOOKUP($A57,'Annex 2 Designated EHV charges'!$A:$P,COLUMN(E57)+4,FALSE)=0,"",VLOOKUP($A57,'Annex 2 Designated EHV charges'!$A:$P,COLUMN(E57)+4,FALSE)),"")</f>
        <v/>
      </c>
      <c r="F57" s="97" t="str">
        <f>IFERROR(IF(VLOOKUP($A57,'Annex 2 Designated EHV charges'!$A:$P,COLUMN(F57)+4,FALSE)=0,"",VLOOKUP($A57,'Annex 2 Designated EHV charges'!$A:$P,COLUMN(F57)+4,FALSE)),"")</f>
        <v/>
      </c>
      <c r="G57" s="97" t="str">
        <f>IFERROR(IF(VLOOKUP($A57,'Annex 2 Designated EHV charges'!$A:$P,COLUMN(G57)+4,FALSE)=0,"",VLOOKUP($A57,'Annex 2 Designated EHV charges'!$A:$P,COLUMN(G57)+4,FALSE)),"")</f>
        <v/>
      </c>
      <c r="H57" s="97" t="str">
        <f>IFERROR(IF(VLOOKUP($A57,'Annex 2 Designated EHV charges'!$A:$P,COLUMN(H57)+4,FALSE)=0,"",VLOOKUP($A57,'Annex 2 Designated EHV charges'!$A:$P,COLUMN(H57)+4,FALSE)),"")</f>
        <v/>
      </c>
    </row>
    <row r="58" spans="1:8" x14ac:dyDescent="0.2">
      <c r="A58" s="94" t="str">
        <f t="array" ref="A58">IFERROR(INDEX('Annex 2 Designated EHV charges'!$A$11:$A$260, MATCH(0, IF(ISBLANK('Annex 2 Designated EHV charges'!$A$11:$A$260),1, COUNTIF(A$4:$A57, 'Annex 2 Designated EHV charges'!$A$11:$A$260)), 0)),"")</f>
        <v/>
      </c>
      <c r="B58" s="94" t="str">
        <f>IF($A58="","",VLOOKUP($A58,'Annex 2 Designated EHV charges'!$A:$O,2,0))</f>
        <v/>
      </c>
      <c r="C58" s="95" t="str">
        <f>IF($A58="","",VLOOKUP($A58,'Annex 2 Designated EHV charges'!$A:$O,3,0))</f>
        <v/>
      </c>
      <c r="D58" s="94" t="str">
        <f>IF($A58="","",VLOOKUP($A58,'Annex 2 Designated EHV charges'!$A:$O,7,0))</f>
        <v/>
      </c>
      <c r="E58" s="97" t="str">
        <f>IFERROR(IF(VLOOKUP($A58,'Annex 2 Designated EHV charges'!$A:$P,COLUMN(E58)+4,FALSE)=0,"",VLOOKUP($A58,'Annex 2 Designated EHV charges'!$A:$P,COLUMN(E58)+4,FALSE)),"")</f>
        <v/>
      </c>
      <c r="F58" s="97" t="str">
        <f>IFERROR(IF(VLOOKUP($A58,'Annex 2 Designated EHV charges'!$A:$P,COLUMN(F58)+4,FALSE)=0,"",VLOOKUP($A58,'Annex 2 Designated EHV charges'!$A:$P,COLUMN(F58)+4,FALSE)),"")</f>
        <v/>
      </c>
      <c r="G58" s="97" t="str">
        <f>IFERROR(IF(VLOOKUP($A58,'Annex 2 Designated EHV charges'!$A:$P,COLUMN(G58)+4,FALSE)=0,"",VLOOKUP($A58,'Annex 2 Designated EHV charges'!$A:$P,COLUMN(G58)+4,FALSE)),"")</f>
        <v/>
      </c>
      <c r="H58" s="97" t="str">
        <f>IFERROR(IF(VLOOKUP($A58,'Annex 2 Designated EHV charges'!$A:$P,COLUMN(H58)+4,FALSE)=0,"",VLOOKUP($A58,'Annex 2 Designated EHV charges'!$A:$P,COLUMN(H58)+4,FALSE)),"")</f>
        <v/>
      </c>
    </row>
    <row r="59" spans="1:8" x14ac:dyDescent="0.2">
      <c r="A59" s="94" t="str">
        <f t="array" ref="A59">IFERROR(INDEX('Annex 2 Designated EHV charges'!$A$11:$A$260, MATCH(0, IF(ISBLANK('Annex 2 Designated EHV charges'!$A$11:$A$260),1, COUNTIF(A$4:$A58, 'Annex 2 Designated EHV charges'!$A$11:$A$260)), 0)),"")</f>
        <v/>
      </c>
      <c r="B59" s="94" t="str">
        <f>IF($A59="","",VLOOKUP($A59,'Annex 2 Designated EHV charges'!$A:$O,2,0))</f>
        <v/>
      </c>
      <c r="C59" s="95" t="str">
        <f>IF($A59="","",VLOOKUP($A59,'Annex 2 Designated EHV charges'!$A:$O,3,0))</f>
        <v/>
      </c>
      <c r="D59" s="94" t="str">
        <f>IF($A59="","",VLOOKUP($A59,'Annex 2 Designated EHV charges'!$A:$O,7,0))</f>
        <v/>
      </c>
      <c r="E59" s="97" t="str">
        <f>IFERROR(IF(VLOOKUP($A59,'Annex 2 Designated EHV charges'!$A:$P,COLUMN(E59)+4,FALSE)=0,"",VLOOKUP($A59,'Annex 2 Designated EHV charges'!$A:$P,COLUMN(E59)+4,FALSE)),"")</f>
        <v/>
      </c>
      <c r="F59" s="97" t="str">
        <f>IFERROR(IF(VLOOKUP($A59,'Annex 2 Designated EHV charges'!$A:$P,COLUMN(F59)+4,FALSE)=0,"",VLOOKUP($A59,'Annex 2 Designated EHV charges'!$A:$P,COLUMN(F59)+4,FALSE)),"")</f>
        <v/>
      </c>
      <c r="G59" s="97" t="str">
        <f>IFERROR(IF(VLOOKUP($A59,'Annex 2 Designated EHV charges'!$A:$P,COLUMN(G59)+4,FALSE)=0,"",VLOOKUP($A59,'Annex 2 Designated EHV charges'!$A:$P,COLUMN(G59)+4,FALSE)),"")</f>
        <v/>
      </c>
      <c r="H59" s="97" t="str">
        <f>IFERROR(IF(VLOOKUP($A59,'Annex 2 Designated EHV charges'!$A:$P,COLUMN(H59)+4,FALSE)=0,"",VLOOKUP($A59,'Annex 2 Designated EHV charges'!$A:$P,COLUMN(H59)+4,FALSE)),"")</f>
        <v/>
      </c>
    </row>
    <row r="60" spans="1:8" x14ac:dyDescent="0.2">
      <c r="A60" s="94" t="str">
        <f t="array" ref="A60">IFERROR(INDEX('Annex 2 Designated EHV charges'!$A$11:$A$260, MATCH(0, IF(ISBLANK('Annex 2 Designated EHV charges'!$A$11:$A$260),1, COUNTIF(A$4:$A59, 'Annex 2 Designated EHV charges'!$A$11:$A$260)), 0)),"")</f>
        <v/>
      </c>
      <c r="B60" s="94" t="str">
        <f>IF($A60="","",VLOOKUP($A60,'Annex 2 Designated EHV charges'!$A:$O,2,0))</f>
        <v/>
      </c>
      <c r="C60" s="95" t="str">
        <f>IF($A60="","",VLOOKUP($A60,'Annex 2 Designated EHV charges'!$A:$O,3,0))</f>
        <v/>
      </c>
      <c r="D60" s="94" t="str">
        <f>IF($A60="","",VLOOKUP($A60,'Annex 2 Designated EHV charges'!$A:$O,7,0))</f>
        <v/>
      </c>
      <c r="E60" s="97" t="str">
        <f>IFERROR(IF(VLOOKUP($A60,'Annex 2 Designated EHV charges'!$A:$P,COLUMN(E60)+4,FALSE)=0,"",VLOOKUP($A60,'Annex 2 Designated EHV charges'!$A:$P,COLUMN(E60)+4,FALSE)),"")</f>
        <v/>
      </c>
      <c r="F60" s="97" t="str">
        <f>IFERROR(IF(VLOOKUP($A60,'Annex 2 Designated EHV charges'!$A:$P,COLUMN(F60)+4,FALSE)=0,"",VLOOKUP($A60,'Annex 2 Designated EHV charges'!$A:$P,COLUMN(F60)+4,FALSE)),"")</f>
        <v/>
      </c>
      <c r="G60" s="97" t="str">
        <f>IFERROR(IF(VLOOKUP($A60,'Annex 2 Designated EHV charges'!$A:$P,COLUMN(G60)+4,FALSE)=0,"",VLOOKUP($A60,'Annex 2 Designated EHV charges'!$A:$P,COLUMN(G60)+4,FALSE)),"")</f>
        <v/>
      </c>
      <c r="H60" s="97" t="str">
        <f>IFERROR(IF(VLOOKUP($A60,'Annex 2 Designated EHV charges'!$A:$P,COLUMN(H60)+4,FALSE)=0,"",VLOOKUP($A60,'Annex 2 Designated EHV charges'!$A:$P,COLUMN(H60)+4,FALSE)),"")</f>
        <v/>
      </c>
    </row>
    <row r="61" spans="1:8" x14ac:dyDescent="0.2">
      <c r="A61" s="94" t="str">
        <f t="array" ref="A61">IFERROR(INDEX('Annex 2 Designated EHV charges'!$A$11:$A$260, MATCH(0, IF(ISBLANK('Annex 2 Designated EHV charges'!$A$11:$A$260),1, COUNTIF(A$4:$A60, 'Annex 2 Designated EHV charges'!$A$11:$A$260)), 0)),"")</f>
        <v/>
      </c>
      <c r="B61" s="94" t="str">
        <f>IF($A61="","",VLOOKUP($A61,'Annex 2 Designated EHV charges'!$A:$O,2,0))</f>
        <v/>
      </c>
      <c r="C61" s="95" t="str">
        <f>IF($A61="","",VLOOKUP($A61,'Annex 2 Designated EHV charges'!$A:$O,3,0))</f>
        <v/>
      </c>
      <c r="D61" s="94" t="str">
        <f>IF($A61="","",VLOOKUP($A61,'Annex 2 Designated EHV charges'!$A:$O,7,0))</f>
        <v/>
      </c>
      <c r="E61" s="97" t="str">
        <f>IFERROR(IF(VLOOKUP($A61,'Annex 2 Designated EHV charges'!$A:$P,COLUMN(E61)+4,FALSE)=0,"",VLOOKUP($A61,'Annex 2 Designated EHV charges'!$A:$P,COLUMN(E61)+4,FALSE)),"")</f>
        <v/>
      </c>
      <c r="F61" s="97" t="str">
        <f>IFERROR(IF(VLOOKUP($A61,'Annex 2 Designated EHV charges'!$A:$P,COLUMN(F61)+4,FALSE)=0,"",VLOOKUP($A61,'Annex 2 Designated EHV charges'!$A:$P,COLUMN(F61)+4,FALSE)),"")</f>
        <v/>
      </c>
      <c r="G61" s="97" t="str">
        <f>IFERROR(IF(VLOOKUP($A61,'Annex 2 Designated EHV charges'!$A:$P,COLUMN(G61)+4,FALSE)=0,"",VLOOKUP($A61,'Annex 2 Designated EHV charges'!$A:$P,COLUMN(G61)+4,FALSE)),"")</f>
        <v/>
      </c>
      <c r="H61" s="97" t="str">
        <f>IFERROR(IF(VLOOKUP($A61,'Annex 2 Designated EHV charges'!$A:$P,COLUMN(H61)+4,FALSE)=0,"",VLOOKUP($A61,'Annex 2 Designated EHV charges'!$A:$P,COLUMN(H61)+4,FALSE)),"")</f>
        <v/>
      </c>
    </row>
    <row r="62" spans="1:8" x14ac:dyDescent="0.2">
      <c r="A62" s="94" t="str">
        <f t="array" ref="A62">IFERROR(INDEX('Annex 2 Designated EHV charges'!$A$11:$A$260, MATCH(0, IF(ISBLANK('Annex 2 Designated EHV charges'!$A$11:$A$260),1, COUNTIF(A$4:$A61, 'Annex 2 Designated EHV charges'!$A$11:$A$260)), 0)),"")</f>
        <v/>
      </c>
      <c r="B62" s="94" t="str">
        <f>IF($A62="","",VLOOKUP($A62,'Annex 2 Designated EHV charges'!$A:$O,2,0))</f>
        <v/>
      </c>
      <c r="C62" s="95" t="str">
        <f>IF($A62="","",VLOOKUP($A62,'Annex 2 Designated EHV charges'!$A:$O,3,0))</f>
        <v/>
      </c>
      <c r="D62" s="94" t="str">
        <f>IF($A62="","",VLOOKUP($A62,'Annex 2 Designated EHV charges'!$A:$O,7,0))</f>
        <v/>
      </c>
      <c r="E62" s="97" t="str">
        <f>IFERROR(IF(VLOOKUP($A62,'Annex 2 Designated EHV charges'!$A:$P,COLUMN(E62)+4,FALSE)=0,"",VLOOKUP($A62,'Annex 2 Designated EHV charges'!$A:$P,COLUMN(E62)+4,FALSE)),"")</f>
        <v/>
      </c>
      <c r="F62" s="97" t="str">
        <f>IFERROR(IF(VLOOKUP($A62,'Annex 2 Designated EHV charges'!$A:$P,COLUMN(F62)+4,FALSE)=0,"",VLOOKUP($A62,'Annex 2 Designated EHV charges'!$A:$P,COLUMN(F62)+4,FALSE)),"")</f>
        <v/>
      </c>
      <c r="G62" s="97" t="str">
        <f>IFERROR(IF(VLOOKUP($A62,'Annex 2 Designated EHV charges'!$A:$P,COLUMN(G62)+4,FALSE)=0,"",VLOOKUP($A62,'Annex 2 Designated EHV charges'!$A:$P,COLUMN(G62)+4,FALSE)),"")</f>
        <v/>
      </c>
      <c r="H62" s="97" t="str">
        <f>IFERROR(IF(VLOOKUP($A62,'Annex 2 Designated EHV charges'!$A:$P,COLUMN(H62)+4,FALSE)=0,"",VLOOKUP($A62,'Annex 2 Designated EHV charges'!$A:$P,COLUMN(H62)+4,FALSE)),"")</f>
        <v/>
      </c>
    </row>
    <row r="63" spans="1:8" x14ac:dyDescent="0.2">
      <c r="A63" s="94" t="str">
        <f t="array" ref="A63">IFERROR(INDEX('Annex 2 Designated EHV charges'!$A$11:$A$260, MATCH(0, IF(ISBLANK('Annex 2 Designated EHV charges'!$A$11:$A$260),1, COUNTIF(A$4:$A62, 'Annex 2 Designated EHV charges'!$A$11:$A$260)), 0)),"")</f>
        <v/>
      </c>
      <c r="B63" s="94" t="str">
        <f>IF($A63="","",VLOOKUP($A63,'Annex 2 Designated EHV charges'!$A:$O,2,0))</f>
        <v/>
      </c>
      <c r="C63" s="95" t="str">
        <f>IF($A63="","",VLOOKUP($A63,'Annex 2 Designated EHV charges'!$A:$O,3,0))</f>
        <v/>
      </c>
      <c r="D63" s="94" t="str">
        <f>IF($A63="","",VLOOKUP($A63,'Annex 2 Designated EHV charges'!$A:$O,7,0))</f>
        <v/>
      </c>
      <c r="E63" s="97" t="str">
        <f>IFERROR(IF(VLOOKUP($A63,'Annex 2 Designated EHV charges'!$A:$P,COLUMN(E63)+4,FALSE)=0,"",VLOOKUP($A63,'Annex 2 Designated EHV charges'!$A:$P,COLUMN(E63)+4,FALSE)),"")</f>
        <v/>
      </c>
      <c r="F63" s="97" t="str">
        <f>IFERROR(IF(VLOOKUP($A63,'Annex 2 Designated EHV charges'!$A:$P,COLUMN(F63)+4,FALSE)=0,"",VLOOKUP($A63,'Annex 2 Designated EHV charges'!$A:$P,COLUMN(F63)+4,FALSE)),"")</f>
        <v/>
      </c>
      <c r="G63" s="97" t="str">
        <f>IFERROR(IF(VLOOKUP($A63,'Annex 2 Designated EHV charges'!$A:$P,COLUMN(G63)+4,FALSE)=0,"",VLOOKUP($A63,'Annex 2 Designated EHV charges'!$A:$P,COLUMN(G63)+4,FALSE)),"")</f>
        <v/>
      </c>
      <c r="H63" s="97" t="str">
        <f>IFERROR(IF(VLOOKUP($A63,'Annex 2 Designated EHV charges'!$A:$P,COLUMN(H63)+4,FALSE)=0,"",VLOOKUP($A63,'Annex 2 Designated EHV charges'!$A:$P,COLUMN(H63)+4,FALSE)),"")</f>
        <v/>
      </c>
    </row>
    <row r="64" spans="1:8" x14ac:dyDescent="0.2">
      <c r="A64" s="94" t="str">
        <f t="array" ref="A64">IFERROR(INDEX('Annex 2 Designated EHV charges'!$A$11:$A$260, MATCH(0, IF(ISBLANK('Annex 2 Designated EHV charges'!$A$11:$A$260),1, COUNTIF(A$4:$A63, 'Annex 2 Designated EHV charges'!$A$11:$A$260)), 0)),"")</f>
        <v/>
      </c>
      <c r="B64" s="94" t="str">
        <f>IF($A64="","",VLOOKUP($A64,'Annex 2 Designated EHV charges'!$A:$O,2,0))</f>
        <v/>
      </c>
      <c r="C64" s="95" t="str">
        <f>IF($A64="","",VLOOKUP($A64,'Annex 2 Designated EHV charges'!$A:$O,3,0))</f>
        <v/>
      </c>
      <c r="D64" s="94" t="str">
        <f>IF($A64="","",VLOOKUP($A64,'Annex 2 Designated EHV charges'!$A:$O,7,0))</f>
        <v/>
      </c>
      <c r="E64" s="97" t="str">
        <f>IFERROR(IF(VLOOKUP($A64,'Annex 2 Designated EHV charges'!$A:$P,COLUMN(E64)+4,FALSE)=0,"",VLOOKUP($A64,'Annex 2 Designated EHV charges'!$A:$P,COLUMN(E64)+4,FALSE)),"")</f>
        <v/>
      </c>
      <c r="F64" s="97" t="str">
        <f>IFERROR(IF(VLOOKUP($A64,'Annex 2 Designated EHV charges'!$A:$P,COLUMN(F64)+4,FALSE)=0,"",VLOOKUP($A64,'Annex 2 Designated EHV charges'!$A:$P,COLUMN(F64)+4,FALSE)),"")</f>
        <v/>
      </c>
      <c r="G64" s="97" t="str">
        <f>IFERROR(IF(VLOOKUP($A64,'Annex 2 Designated EHV charges'!$A:$P,COLUMN(G64)+4,FALSE)=0,"",VLOOKUP($A64,'Annex 2 Designated EHV charges'!$A:$P,COLUMN(G64)+4,FALSE)),"")</f>
        <v/>
      </c>
      <c r="H64" s="97" t="str">
        <f>IFERROR(IF(VLOOKUP($A64,'Annex 2 Designated EHV charges'!$A:$P,COLUMN(H64)+4,FALSE)=0,"",VLOOKUP($A64,'Annex 2 Designated EHV charges'!$A:$P,COLUMN(H64)+4,FALSE)),"")</f>
        <v/>
      </c>
    </row>
    <row r="65" spans="1:8" x14ac:dyDescent="0.2">
      <c r="A65" s="94" t="str">
        <f t="array" ref="A65">IFERROR(INDEX('Annex 2 Designated EHV charges'!$A$11:$A$260, MATCH(0, IF(ISBLANK('Annex 2 Designated EHV charges'!$A$11:$A$260),1, COUNTIF(A$4:$A64, 'Annex 2 Designated EHV charges'!$A$11:$A$260)), 0)),"")</f>
        <v/>
      </c>
      <c r="B65" s="94" t="str">
        <f>IF($A65="","",VLOOKUP($A65,'Annex 2 Designated EHV charges'!$A:$O,2,0))</f>
        <v/>
      </c>
      <c r="C65" s="95" t="str">
        <f>IF($A65="","",VLOOKUP($A65,'Annex 2 Designated EHV charges'!$A:$O,3,0))</f>
        <v/>
      </c>
      <c r="D65" s="94" t="str">
        <f>IF($A65="","",VLOOKUP($A65,'Annex 2 Designated EHV charges'!$A:$O,7,0))</f>
        <v/>
      </c>
      <c r="E65" s="97" t="str">
        <f>IFERROR(IF(VLOOKUP($A65,'Annex 2 Designated EHV charges'!$A:$P,COLUMN(E65)+4,FALSE)=0,"",VLOOKUP($A65,'Annex 2 Designated EHV charges'!$A:$P,COLUMN(E65)+4,FALSE)),"")</f>
        <v/>
      </c>
      <c r="F65" s="97" t="str">
        <f>IFERROR(IF(VLOOKUP($A65,'Annex 2 Designated EHV charges'!$A:$P,COLUMN(F65)+4,FALSE)=0,"",VLOOKUP($A65,'Annex 2 Designated EHV charges'!$A:$P,COLUMN(F65)+4,FALSE)),"")</f>
        <v/>
      </c>
      <c r="G65" s="97" t="str">
        <f>IFERROR(IF(VLOOKUP($A65,'Annex 2 Designated EHV charges'!$A:$P,COLUMN(G65)+4,FALSE)=0,"",VLOOKUP($A65,'Annex 2 Designated EHV charges'!$A:$P,COLUMN(G65)+4,FALSE)),"")</f>
        <v/>
      </c>
      <c r="H65" s="97" t="str">
        <f>IFERROR(IF(VLOOKUP($A65,'Annex 2 Designated EHV charges'!$A:$P,COLUMN(H65)+4,FALSE)=0,"",VLOOKUP($A65,'Annex 2 Designated EHV charges'!$A:$P,COLUMN(H65)+4,FALSE)),"")</f>
        <v/>
      </c>
    </row>
    <row r="66" spans="1:8" x14ac:dyDescent="0.2">
      <c r="A66" s="94" t="str">
        <f t="array" ref="A66">IFERROR(INDEX('Annex 2 Designated EHV charges'!$A$11:$A$260, MATCH(0, IF(ISBLANK('Annex 2 Designated EHV charges'!$A$11:$A$260),1, COUNTIF(A$4:$A65, 'Annex 2 Designated EHV charges'!$A$11:$A$260)), 0)),"")</f>
        <v/>
      </c>
      <c r="B66" s="94" t="str">
        <f>IF($A66="","",VLOOKUP($A66,'Annex 2 Designated EHV charges'!$A:$O,2,0))</f>
        <v/>
      </c>
      <c r="C66" s="95" t="str">
        <f>IF($A66="","",VLOOKUP($A66,'Annex 2 Designated EHV charges'!$A:$O,3,0))</f>
        <v/>
      </c>
      <c r="D66" s="94" t="str">
        <f>IF($A66="","",VLOOKUP($A66,'Annex 2 Designated EHV charges'!$A:$O,7,0))</f>
        <v/>
      </c>
      <c r="E66" s="97" t="str">
        <f>IFERROR(IF(VLOOKUP($A66,'Annex 2 Designated EHV charges'!$A:$P,COLUMN(E66)+4,FALSE)=0,"",VLOOKUP($A66,'Annex 2 Designated EHV charges'!$A:$P,COLUMN(E66)+4,FALSE)),"")</f>
        <v/>
      </c>
      <c r="F66" s="97" t="str">
        <f>IFERROR(IF(VLOOKUP($A66,'Annex 2 Designated EHV charges'!$A:$P,COLUMN(F66)+4,FALSE)=0,"",VLOOKUP($A66,'Annex 2 Designated EHV charges'!$A:$P,COLUMN(F66)+4,FALSE)),"")</f>
        <v/>
      </c>
      <c r="G66" s="97" t="str">
        <f>IFERROR(IF(VLOOKUP($A66,'Annex 2 Designated EHV charges'!$A:$P,COLUMN(G66)+4,FALSE)=0,"",VLOOKUP($A66,'Annex 2 Designated EHV charges'!$A:$P,COLUMN(G66)+4,FALSE)),"")</f>
        <v/>
      </c>
      <c r="H66" s="97" t="str">
        <f>IFERROR(IF(VLOOKUP($A66,'Annex 2 Designated EHV charges'!$A:$P,COLUMN(H66)+4,FALSE)=0,"",VLOOKUP($A66,'Annex 2 Designated EHV charges'!$A:$P,COLUMN(H66)+4,FALSE)),"")</f>
        <v/>
      </c>
    </row>
    <row r="67" spans="1:8" x14ac:dyDescent="0.2">
      <c r="A67" s="94" t="str">
        <f t="array" ref="A67">IFERROR(INDEX('Annex 2 Designated EHV charges'!$A$11:$A$260, MATCH(0, IF(ISBLANK('Annex 2 Designated EHV charges'!$A$11:$A$260),1, COUNTIF(A$4:$A66, 'Annex 2 Designated EHV charges'!$A$11:$A$260)), 0)),"")</f>
        <v/>
      </c>
      <c r="B67" s="94" t="str">
        <f>IF($A67="","",VLOOKUP($A67,'Annex 2 Designated EHV charges'!$A:$O,2,0))</f>
        <v/>
      </c>
      <c r="C67" s="95" t="str">
        <f>IF($A67="","",VLOOKUP($A67,'Annex 2 Designated EHV charges'!$A:$O,3,0))</f>
        <v/>
      </c>
      <c r="D67" s="94" t="str">
        <f>IF($A67="","",VLOOKUP($A67,'Annex 2 Designated EHV charges'!$A:$O,7,0))</f>
        <v/>
      </c>
      <c r="E67" s="97" t="str">
        <f>IFERROR(IF(VLOOKUP($A67,'Annex 2 Designated EHV charges'!$A:$P,COLUMN(E67)+4,FALSE)=0,"",VLOOKUP($A67,'Annex 2 Designated EHV charges'!$A:$P,COLUMN(E67)+4,FALSE)),"")</f>
        <v/>
      </c>
      <c r="F67" s="97" t="str">
        <f>IFERROR(IF(VLOOKUP($A67,'Annex 2 Designated EHV charges'!$A:$P,COLUMN(F67)+4,FALSE)=0,"",VLOOKUP($A67,'Annex 2 Designated EHV charges'!$A:$P,COLUMN(F67)+4,FALSE)),"")</f>
        <v/>
      </c>
      <c r="G67" s="97" t="str">
        <f>IFERROR(IF(VLOOKUP($A67,'Annex 2 Designated EHV charges'!$A:$P,COLUMN(G67)+4,FALSE)=0,"",VLOOKUP($A67,'Annex 2 Designated EHV charges'!$A:$P,COLUMN(G67)+4,FALSE)),"")</f>
        <v/>
      </c>
      <c r="H67" s="97" t="str">
        <f>IFERROR(IF(VLOOKUP($A67,'Annex 2 Designated EHV charges'!$A:$P,COLUMN(H67)+4,FALSE)=0,"",VLOOKUP($A67,'Annex 2 Designated EHV charges'!$A:$P,COLUMN(H67)+4,FALSE)),"")</f>
        <v/>
      </c>
    </row>
    <row r="68" spans="1:8" x14ac:dyDescent="0.2">
      <c r="A68" s="94" t="str">
        <f t="array" ref="A68">IFERROR(INDEX('Annex 2 Designated EHV charges'!$A$11:$A$260, MATCH(0, IF(ISBLANK('Annex 2 Designated EHV charges'!$A$11:$A$260),1, COUNTIF(A$4:$A67, 'Annex 2 Designated EHV charges'!$A$11:$A$260)), 0)),"")</f>
        <v/>
      </c>
      <c r="B68" s="94" t="str">
        <f>IF($A68="","",VLOOKUP($A68,'Annex 2 Designated EHV charges'!$A:$O,2,0))</f>
        <v/>
      </c>
      <c r="C68" s="95" t="str">
        <f>IF($A68="","",VLOOKUP($A68,'Annex 2 Designated EHV charges'!$A:$O,3,0))</f>
        <v/>
      </c>
      <c r="D68" s="94" t="str">
        <f>IF($A68="","",VLOOKUP($A68,'Annex 2 Designated EHV charges'!$A:$O,7,0))</f>
        <v/>
      </c>
      <c r="E68" s="97" t="str">
        <f>IFERROR(IF(VLOOKUP($A68,'Annex 2 Designated EHV charges'!$A:$P,COLUMN(E68)+4,FALSE)=0,"",VLOOKUP($A68,'Annex 2 Designated EHV charges'!$A:$P,COLUMN(E68)+4,FALSE)),"")</f>
        <v/>
      </c>
      <c r="F68" s="97" t="str">
        <f>IFERROR(IF(VLOOKUP($A68,'Annex 2 Designated EHV charges'!$A:$P,COLUMN(F68)+4,FALSE)=0,"",VLOOKUP($A68,'Annex 2 Designated EHV charges'!$A:$P,COLUMN(F68)+4,FALSE)),"")</f>
        <v/>
      </c>
      <c r="G68" s="97" t="str">
        <f>IFERROR(IF(VLOOKUP($A68,'Annex 2 Designated EHV charges'!$A:$P,COLUMN(G68)+4,FALSE)=0,"",VLOOKUP($A68,'Annex 2 Designated EHV charges'!$A:$P,COLUMN(G68)+4,FALSE)),"")</f>
        <v/>
      </c>
      <c r="H68" s="97" t="str">
        <f>IFERROR(IF(VLOOKUP($A68,'Annex 2 Designated EHV charges'!$A:$P,COLUMN(H68)+4,FALSE)=0,"",VLOOKUP($A68,'Annex 2 Designated EHV charges'!$A:$P,COLUMN(H68)+4,FALSE)),"")</f>
        <v/>
      </c>
    </row>
    <row r="69" spans="1:8" x14ac:dyDescent="0.2">
      <c r="A69" s="94" t="str">
        <f t="array" ref="A69">IFERROR(INDEX('Annex 2 Designated EHV charges'!$A$11:$A$260, MATCH(0, IF(ISBLANK('Annex 2 Designated EHV charges'!$A$11:$A$260),1, COUNTIF(A$4:$A68, 'Annex 2 Designated EHV charges'!$A$11:$A$260)), 0)),"")</f>
        <v/>
      </c>
      <c r="B69" s="94" t="str">
        <f>IF($A69="","",VLOOKUP($A69,'Annex 2 Designated EHV charges'!$A:$O,2,0))</f>
        <v/>
      </c>
      <c r="C69" s="95" t="str">
        <f>IF($A69="","",VLOOKUP($A69,'Annex 2 Designated EHV charges'!$A:$O,3,0))</f>
        <v/>
      </c>
      <c r="D69" s="94" t="str">
        <f>IF($A69="","",VLOOKUP($A69,'Annex 2 Designated EHV charges'!$A:$O,7,0))</f>
        <v/>
      </c>
      <c r="E69" s="97" t="str">
        <f>IFERROR(IF(VLOOKUP($A69,'Annex 2 Designated EHV charges'!$A:$P,COLUMN(E69)+4,FALSE)=0,"",VLOOKUP($A69,'Annex 2 Designated EHV charges'!$A:$P,COLUMN(E69)+4,FALSE)),"")</f>
        <v/>
      </c>
      <c r="F69" s="97" t="str">
        <f>IFERROR(IF(VLOOKUP($A69,'Annex 2 Designated EHV charges'!$A:$P,COLUMN(F69)+4,FALSE)=0,"",VLOOKUP($A69,'Annex 2 Designated EHV charges'!$A:$P,COLUMN(F69)+4,FALSE)),"")</f>
        <v/>
      </c>
      <c r="G69" s="97" t="str">
        <f>IFERROR(IF(VLOOKUP($A69,'Annex 2 Designated EHV charges'!$A:$P,COLUMN(G69)+4,FALSE)=0,"",VLOOKUP($A69,'Annex 2 Designated EHV charges'!$A:$P,COLUMN(G69)+4,FALSE)),"")</f>
        <v/>
      </c>
      <c r="H69" s="97" t="str">
        <f>IFERROR(IF(VLOOKUP($A69,'Annex 2 Designated EHV charges'!$A:$P,COLUMN(H69)+4,FALSE)=0,"",VLOOKUP($A69,'Annex 2 Designated EHV charges'!$A:$P,COLUMN(H69)+4,FALSE)),"")</f>
        <v/>
      </c>
    </row>
    <row r="70" spans="1:8" x14ac:dyDescent="0.2">
      <c r="A70" s="94" t="str">
        <f t="array" ref="A70">IFERROR(INDEX('Annex 2 Designated EHV charges'!$A$11:$A$260, MATCH(0, IF(ISBLANK('Annex 2 Designated EHV charges'!$A$11:$A$260),1, COUNTIF(A$4:$A69, 'Annex 2 Designated EHV charges'!$A$11:$A$260)), 0)),"")</f>
        <v/>
      </c>
      <c r="B70" s="94" t="str">
        <f>IF($A70="","",VLOOKUP($A70,'Annex 2 Designated EHV charges'!$A:$O,2,0))</f>
        <v/>
      </c>
      <c r="C70" s="95" t="str">
        <f>IF($A70="","",VLOOKUP($A70,'Annex 2 Designated EHV charges'!$A:$O,3,0))</f>
        <v/>
      </c>
      <c r="D70" s="94" t="str">
        <f>IF($A70="","",VLOOKUP($A70,'Annex 2 Designated EHV charges'!$A:$O,7,0))</f>
        <v/>
      </c>
      <c r="E70" s="97" t="str">
        <f>IFERROR(IF(VLOOKUP($A70,'Annex 2 Designated EHV charges'!$A:$P,COLUMN(E70)+4,FALSE)=0,"",VLOOKUP($A70,'Annex 2 Designated EHV charges'!$A:$P,COLUMN(E70)+4,FALSE)),"")</f>
        <v/>
      </c>
      <c r="F70" s="97" t="str">
        <f>IFERROR(IF(VLOOKUP($A70,'Annex 2 Designated EHV charges'!$A:$P,COLUMN(F70)+4,FALSE)=0,"",VLOOKUP($A70,'Annex 2 Designated EHV charges'!$A:$P,COLUMN(F70)+4,FALSE)),"")</f>
        <v/>
      </c>
      <c r="G70" s="97" t="str">
        <f>IFERROR(IF(VLOOKUP($A70,'Annex 2 Designated EHV charges'!$A:$P,COLUMN(G70)+4,FALSE)=0,"",VLOOKUP($A70,'Annex 2 Designated EHV charges'!$A:$P,COLUMN(G70)+4,FALSE)),"")</f>
        <v/>
      </c>
      <c r="H70" s="97" t="str">
        <f>IFERROR(IF(VLOOKUP($A70,'Annex 2 Designated EHV charges'!$A:$P,COLUMN(H70)+4,FALSE)=0,"",VLOOKUP($A70,'Annex 2 Designated EHV charges'!$A:$P,COLUMN(H70)+4,FALSE)),"")</f>
        <v/>
      </c>
    </row>
    <row r="71" spans="1:8" x14ac:dyDescent="0.2">
      <c r="A71" s="94" t="str">
        <f t="array" ref="A71">IFERROR(INDEX('Annex 2 Designated EHV charges'!$A$11:$A$260, MATCH(0, IF(ISBLANK('Annex 2 Designated EHV charges'!$A$11:$A$260),1, COUNTIF(A$4:$A70, 'Annex 2 Designated EHV charges'!$A$11:$A$260)), 0)),"")</f>
        <v/>
      </c>
      <c r="B71" s="94" t="str">
        <f>IF($A71="","",VLOOKUP($A71,'Annex 2 Designated EHV charges'!$A:$O,2,0))</f>
        <v/>
      </c>
      <c r="C71" s="95" t="str">
        <f>IF($A71="","",VLOOKUP($A71,'Annex 2 Designated EHV charges'!$A:$O,3,0))</f>
        <v/>
      </c>
      <c r="D71" s="94" t="str">
        <f>IF($A71="","",VLOOKUP($A71,'Annex 2 Designated EHV charges'!$A:$O,7,0))</f>
        <v/>
      </c>
      <c r="E71" s="97" t="str">
        <f>IFERROR(IF(VLOOKUP($A71,'Annex 2 Designated EHV charges'!$A:$P,COLUMN(E71)+4,FALSE)=0,"",VLOOKUP($A71,'Annex 2 Designated EHV charges'!$A:$P,COLUMN(E71)+4,FALSE)),"")</f>
        <v/>
      </c>
      <c r="F71" s="97" t="str">
        <f>IFERROR(IF(VLOOKUP($A71,'Annex 2 Designated EHV charges'!$A:$P,COLUMN(F71)+4,FALSE)=0,"",VLOOKUP($A71,'Annex 2 Designated EHV charges'!$A:$P,COLUMN(F71)+4,FALSE)),"")</f>
        <v/>
      </c>
      <c r="G71" s="97" t="str">
        <f>IFERROR(IF(VLOOKUP($A71,'Annex 2 Designated EHV charges'!$A:$P,COLUMN(G71)+4,FALSE)=0,"",VLOOKUP($A71,'Annex 2 Designated EHV charges'!$A:$P,COLUMN(G71)+4,FALSE)),"")</f>
        <v/>
      </c>
      <c r="H71" s="97" t="str">
        <f>IFERROR(IF(VLOOKUP($A71,'Annex 2 Designated EHV charges'!$A:$P,COLUMN(H71)+4,FALSE)=0,"",VLOOKUP($A71,'Annex 2 Designated EHV charges'!$A:$P,COLUMN(H71)+4,FALSE)),"")</f>
        <v/>
      </c>
    </row>
    <row r="72" spans="1:8" x14ac:dyDescent="0.2">
      <c r="A72" s="94" t="str">
        <f t="array" ref="A72">IFERROR(INDEX('Annex 2 Designated EHV charges'!$A$11:$A$260, MATCH(0, IF(ISBLANK('Annex 2 Designated EHV charges'!$A$11:$A$260),1, COUNTIF(A$4:$A71, 'Annex 2 Designated EHV charges'!$A$11:$A$260)), 0)),"")</f>
        <v/>
      </c>
      <c r="B72" s="94" t="str">
        <f>IF($A72="","",VLOOKUP($A72,'Annex 2 Designated EHV charges'!$A:$O,2,0))</f>
        <v/>
      </c>
      <c r="C72" s="95" t="str">
        <f>IF($A72="","",VLOOKUP($A72,'Annex 2 Designated EHV charges'!$A:$O,3,0))</f>
        <v/>
      </c>
      <c r="D72" s="94" t="str">
        <f>IF($A72="","",VLOOKUP($A72,'Annex 2 Designated EHV charges'!$A:$O,7,0))</f>
        <v/>
      </c>
      <c r="E72" s="97" t="str">
        <f>IFERROR(IF(VLOOKUP($A72,'Annex 2 Designated EHV charges'!$A:$P,COLUMN(E72)+4,FALSE)=0,"",VLOOKUP($A72,'Annex 2 Designated EHV charges'!$A:$P,COLUMN(E72)+4,FALSE)),"")</f>
        <v/>
      </c>
      <c r="F72" s="97" t="str">
        <f>IFERROR(IF(VLOOKUP($A72,'Annex 2 Designated EHV charges'!$A:$P,COLUMN(F72)+4,FALSE)=0,"",VLOOKUP($A72,'Annex 2 Designated EHV charges'!$A:$P,COLUMN(F72)+4,FALSE)),"")</f>
        <v/>
      </c>
      <c r="G72" s="97" t="str">
        <f>IFERROR(IF(VLOOKUP($A72,'Annex 2 Designated EHV charges'!$A:$P,COLUMN(G72)+4,FALSE)=0,"",VLOOKUP($A72,'Annex 2 Designated EHV charges'!$A:$P,COLUMN(G72)+4,FALSE)),"")</f>
        <v/>
      </c>
      <c r="H72" s="97" t="str">
        <f>IFERROR(IF(VLOOKUP($A72,'Annex 2 Designated EHV charges'!$A:$P,COLUMN(H72)+4,FALSE)=0,"",VLOOKUP($A72,'Annex 2 Designated EHV charges'!$A:$P,COLUMN(H72)+4,FALSE)),"")</f>
        <v/>
      </c>
    </row>
    <row r="73" spans="1:8" x14ac:dyDescent="0.2">
      <c r="A73" s="94" t="str">
        <f t="array" ref="A73">IFERROR(INDEX('Annex 2 Designated EHV charges'!$A$11:$A$260, MATCH(0, IF(ISBLANK('Annex 2 Designated EHV charges'!$A$11:$A$260),1, COUNTIF(A$4:$A72, 'Annex 2 Designated EHV charges'!$A$11:$A$260)), 0)),"")</f>
        <v/>
      </c>
      <c r="B73" s="94" t="str">
        <f>IF($A73="","",VLOOKUP($A73,'Annex 2 Designated EHV charges'!$A:$O,2,0))</f>
        <v/>
      </c>
      <c r="C73" s="95" t="str">
        <f>IF($A73="","",VLOOKUP($A73,'Annex 2 Designated EHV charges'!$A:$O,3,0))</f>
        <v/>
      </c>
      <c r="D73" s="94" t="str">
        <f>IF($A73="","",VLOOKUP($A73,'Annex 2 Designated EHV charges'!$A:$O,7,0))</f>
        <v/>
      </c>
      <c r="E73" s="97" t="str">
        <f>IFERROR(IF(VLOOKUP($A73,'Annex 2 Designated EHV charges'!$A:$P,COLUMN(E73)+4,FALSE)=0,"",VLOOKUP($A73,'Annex 2 Designated EHV charges'!$A:$P,COLUMN(E73)+4,FALSE)),"")</f>
        <v/>
      </c>
      <c r="F73" s="97" t="str">
        <f>IFERROR(IF(VLOOKUP($A73,'Annex 2 Designated EHV charges'!$A:$P,COLUMN(F73)+4,FALSE)=0,"",VLOOKUP($A73,'Annex 2 Designated EHV charges'!$A:$P,COLUMN(F73)+4,FALSE)),"")</f>
        <v/>
      </c>
      <c r="G73" s="97" t="str">
        <f>IFERROR(IF(VLOOKUP($A73,'Annex 2 Designated EHV charges'!$A:$P,COLUMN(G73)+4,FALSE)=0,"",VLOOKUP($A73,'Annex 2 Designated EHV charges'!$A:$P,COLUMN(G73)+4,FALSE)),"")</f>
        <v/>
      </c>
      <c r="H73" s="97" t="str">
        <f>IFERROR(IF(VLOOKUP($A73,'Annex 2 Designated EHV charges'!$A:$P,COLUMN(H73)+4,FALSE)=0,"",VLOOKUP($A73,'Annex 2 Designated EHV charges'!$A:$P,COLUMN(H73)+4,FALSE)),"")</f>
        <v/>
      </c>
    </row>
    <row r="74" spans="1:8" x14ac:dyDescent="0.2">
      <c r="A74" s="94" t="str">
        <f t="array" ref="A74">IFERROR(INDEX('Annex 2 Designated EHV charges'!$A$11:$A$260, MATCH(0, IF(ISBLANK('Annex 2 Designated EHV charges'!$A$11:$A$260),1, COUNTIF(A$4:$A73, 'Annex 2 Designated EHV charges'!$A$11:$A$260)), 0)),"")</f>
        <v/>
      </c>
      <c r="B74" s="94" t="str">
        <f>IF($A74="","",VLOOKUP($A74,'Annex 2 Designated EHV charges'!$A:$O,2,0))</f>
        <v/>
      </c>
      <c r="C74" s="95" t="str">
        <f>IF($A74="","",VLOOKUP($A74,'Annex 2 Designated EHV charges'!$A:$O,3,0))</f>
        <v/>
      </c>
      <c r="D74" s="94" t="str">
        <f>IF($A74="","",VLOOKUP($A74,'Annex 2 Designated EHV charges'!$A:$O,7,0))</f>
        <v/>
      </c>
      <c r="E74" s="97" t="str">
        <f>IFERROR(IF(VLOOKUP($A74,'Annex 2 Designated EHV charges'!$A:$P,COLUMN(E74)+4,FALSE)=0,"",VLOOKUP($A74,'Annex 2 Designated EHV charges'!$A:$P,COLUMN(E74)+4,FALSE)),"")</f>
        <v/>
      </c>
      <c r="F74" s="97" t="str">
        <f>IFERROR(IF(VLOOKUP($A74,'Annex 2 Designated EHV charges'!$A:$P,COLUMN(F74)+4,FALSE)=0,"",VLOOKUP($A74,'Annex 2 Designated EHV charges'!$A:$P,COLUMN(F74)+4,FALSE)),"")</f>
        <v/>
      </c>
      <c r="G74" s="97" t="str">
        <f>IFERROR(IF(VLOOKUP($A74,'Annex 2 Designated EHV charges'!$A:$P,COLUMN(G74)+4,FALSE)=0,"",VLOOKUP($A74,'Annex 2 Designated EHV charges'!$A:$P,COLUMN(G74)+4,FALSE)),"")</f>
        <v/>
      </c>
      <c r="H74" s="97" t="str">
        <f>IFERROR(IF(VLOOKUP($A74,'Annex 2 Designated EHV charges'!$A:$P,COLUMN(H74)+4,FALSE)=0,"",VLOOKUP($A74,'Annex 2 Designated EHV charges'!$A:$P,COLUMN(H74)+4,FALSE)),"")</f>
        <v/>
      </c>
    </row>
    <row r="75" spans="1:8" x14ac:dyDescent="0.2">
      <c r="A75" s="94" t="str">
        <f t="array" ref="A75">IFERROR(INDEX('Annex 2 Designated EHV charges'!$A$11:$A$260, MATCH(0, IF(ISBLANK('Annex 2 Designated EHV charges'!$A$11:$A$260),1, COUNTIF(A$4:$A74, 'Annex 2 Designated EHV charges'!$A$11:$A$260)), 0)),"")</f>
        <v/>
      </c>
      <c r="B75" s="94" t="str">
        <f>IF($A75="","",VLOOKUP($A75,'Annex 2 Designated EHV charges'!$A:$O,2,0))</f>
        <v/>
      </c>
      <c r="C75" s="95" t="str">
        <f>IF($A75="","",VLOOKUP($A75,'Annex 2 Designated EHV charges'!$A:$O,3,0))</f>
        <v/>
      </c>
      <c r="D75" s="94" t="str">
        <f>IF($A75="","",VLOOKUP($A75,'Annex 2 Designated EHV charges'!$A:$O,7,0))</f>
        <v/>
      </c>
      <c r="E75" s="97" t="str">
        <f>IFERROR(IF(VLOOKUP($A75,'Annex 2 Designated EHV charges'!$A:$P,COLUMN(E75)+4,FALSE)=0,"",VLOOKUP($A75,'Annex 2 Designated EHV charges'!$A:$P,COLUMN(E75)+4,FALSE)),"")</f>
        <v/>
      </c>
      <c r="F75" s="97" t="str">
        <f>IFERROR(IF(VLOOKUP($A75,'Annex 2 Designated EHV charges'!$A:$P,COLUMN(F75)+4,FALSE)=0,"",VLOOKUP($A75,'Annex 2 Designated EHV charges'!$A:$P,COLUMN(F75)+4,FALSE)),"")</f>
        <v/>
      </c>
      <c r="G75" s="97" t="str">
        <f>IFERROR(IF(VLOOKUP($A75,'Annex 2 Designated EHV charges'!$A:$P,COLUMN(G75)+4,FALSE)=0,"",VLOOKUP($A75,'Annex 2 Designated EHV charges'!$A:$P,COLUMN(G75)+4,FALSE)),"")</f>
        <v/>
      </c>
      <c r="H75" s="97" t="str">
        <f>IFERROR(IF(VLOOKUP($A75,'Annex 2 Designated EHV charges'!$A:$P,COLUMN(H75)+4,FALSE)=0,"",VLOOKUP($A75,'Annex 2 Designated EHV charges'!$A:$P,COLUMN(H75)+4,FALSE)),"")</f>
        <v/>
      </c>
    </row>
    <row r="76" spans="1:8" x14ac:dyDescent="0.2">
      <c r="A76" s="94" t="str">
        <f t="array" ref="A76">IFERROR(INDEX('Annex 2 Designated EHV charges'!$A$11:$A$260, MATCH(0, IF(ISBLANK('Annex 2 Designated EHV charges'!$A$11:$A$260),1, COUNTIF(A$4:$A75, 'Annex 2 Designated EHV charges'!$A$11:$A$260)), 0)),"")</f>
        <v/>
      </c>
      <c r="B76" s="94" t="str">
        <f>IF($A76="","",VLOOKUP($A76,'Annex 2 Designated EHV charges'!$A:$O,2,0))</f>
        <v/>
      </c>
      <c r="C76" s="95" t="str">
        <f>IF($A76="","",VLOOKUP($A76,'Annex 2 Designated EHV charges'!$A:$O,3,0))</f>
        <v/>
      </c>
      <c r="D76" s="94" t="str">
        <f>IF($A76="","",VLOOKUP($A76,'Annex 2 Designated EHV charges'!$A:$O,7,0))</f>
        <v/>
      </c>
      <c r="E76" s="97" t="str">
        <f>IFERROR(IF(VLOOKUP($A76,'Annex 2 Designated EHV charges'!$A:$P,COLUMN(E76)+4,FALSE)=0,"",VLOOKUP($A76,'Annex 2 Designated EHV charges'!$A:$P,COLUMN(E76)+4,FALSE)),"")</f>
        <v/>
      </c>
      <c r="F76" s="97" t="str">
        <f>IFERROR(IF(VLOOKUP($A76,'Annex 2 Designated EHV charges'!$A:$P,COLUMN(F76)+4,FALSE)=0,"",VLOOKUP($A76,'Annex 2 Designated EHV charges'!$A:$P,COLUMN(F76)+4,FALSE)),"")</f>
        <v/>
      </c>
      <c r="G76" s="97" t="str">
        <f>IFERROR(IF(VLOOKUP($A76,'Annex 2 Designated EHV charges'!$A:$P,COLUMN(G76)+4,FALSE)=0,"",VLOOKUP($A76,'Annex 2 Designated EHV charges'!$A:$P,COLUMN(G76)+4,FALSE)),"")</f>
        <v/>
      </c>
      <c r="H76" s="97" t="str">
        <f>IFERROR(IF(VLOOKUP($A76,'Annex 2 Designated EHV charges'!$A:$P,COLUMN(H76)+4,FALSE)=0,"",VLOOKUP($A76,'Annex 2 Designated EHV charges'!$A:$P,COLUMN(H76)+4,FALSE)),"")</f>
        <v/>
      </c>
    </row>
    <row r="77" spans="1:8" x14ac:dyDescent="0.2">
      <c r="A77" s="94" t="str">
        <f t="array" ref="A77">IFERROR(INDEX('Annex 2 Designated EHV charges'!$A$11:$A$260, MATCH(0, IF(ISBLANK('Annex 2 Designated EHV charges'!$A$11:$A$260),1, COUNTIF(A$4:$A76, 'Annex 2 Designated EHV charges'!$A$11:$A$260)), 0)),"")</f>
        <v/>
      </c>
      <c r="B77" s="94" t="str">
        <f>IF($A77="","",VLOOKUP($A77,'Annex 2 Designated EHV charges'!$A:$O,2,0))</f>
        <v/>
      </c>
      <c r="C77" s="95" t="str">
        <f>IF($A77="","",VLOOKUP($A77,'Annex 2 Designated EHV charges'!$A:$O,3,0))</f>
        <v/>
      </c>
      <c r="D77" s="94" t="str">
        <f>IF($A77="","",VLOOKUP($A77,'Annex 2 Designated EHV charges'!$A:$O,7,0))</f>
        <v/>
      </c>
      <c r="E77" s="97" t="str">
        <f>IFERROR(IF(VLOOKUP($A77,'Annex 2 Designated EHV charges'!$A:$P,COLUMN(E77)+4,FALSE)=0,"",VLOOKUP($A77,'Annex 2 Designated EHV charges'!$A:$P,COLUMN(E77)+4,FALSE)),"")</f>
        <v/>
      </c>
      <c r="F77" s="97" t="str">
        <f>IFERROR(IF(VLOOKUP($A77,'Annex 2 Designated EHV charges'!$A:$P,COLUMN(F77)+4,FALSE)=0,"",VLOOKUP($A77,'Annex 2 Designated EHV charges'!$A:$P,COLUMN(F77)+4,FALSE)),"")</f>
        <v/>
      </c>
      <c r="G77" s="97" t="str">
        <f>IFERROR(IF(VLOOKUP($A77,'Annex 2 Designated EHV charges'!$A:$P,COLUMN(G77)+4,FALSE)=0,"",VLOOKUP($A77,'Annex 2 Designated EHV charges'!$A:$P,COLUMN(G77)+4,FALSE)),"")</f>
        <v/>
      </c>
      <c r="H77" s="97" t="str">
        <f>IFERROR(IF(VLOOKUP($A77,'Annex 2 Designated EHV charges'!$A:$P,COLUMN(H77)+4,FALSE)=0,"",VLOOKUP($A77,'Annex 2 Designated EHV charges'!$A:$P,COLUMN(H77)+4,FALSE)),"")</f>
        <v/>
      </c>
    </row>
    <row r="78" spans="1:8" x14ac:dyDescent="0.2">
      <c r="A78" s="94" t="str">
        <f t="array" ref="A78">IFERROR(INDEX('Annex 2 Designated EHV charges'!$A$11:$A$260, MATCH(0, IF(ISBLANK('Annex 2 Designated EHV charges'!$A$11:$A$260),1, COUNTIF(A$4:$A77, 'Annex 2 Designated EHV charges'!$A$11:$A$260)), 0)),"")</f>
        <v/>
      </c>
      <c r="B78" s="94" t="str">
        <f>IF($A78="","",VLOOKUP($A78,'Annex 2 Designated EHV charges'!$A:$O,2,0))</f>
        <v/>
      </c>
      <c r="C78" s="95" t="str">
        <f>IF($A78="","",VLOOKUP($A78,'Annex 2 Designated EHV charges'!$A:$O,3,0))</f>
        <v/>
      </c>
      <c r="D78" s="94" t="str">
        <f>IF($A78="","",VLOOKUP($A78,'Annex 2 Designated EHV charges'!$A:$O,7,0))</f>
        <v/>
      </c>
      <c r="E78" s="97" t="str">
        <f>IFERROR(IF(VLOOKUP($A78,'Annex 2 Designated EHV charges'!$A:$P,COLUMN(E78)+4,FALSE)=0,"",VLOOKUP($A78,'Annex 2 Designated EHV charges'!$A:$P,COLUMN(E78)+4,FALSE)),"")</f>
        <v/>
      </c>
      <c r="F78" s="97" t="str">
        <f>IFERROR(IF(VLOOKUP($A78,'Annex 2 Designated EHV charges'!$A:$P,COLUMN(F78)+4,FALSE)=0,"",VLOOKUP($A78,'Annex 2 Designated EHV charges'!$A:$P,COLUMN(F78)+4,FALSE)),"")</f>
        <v/>
      </c>
      <c r="G78" s="97" t="str">
        <f>IFERROR(IF(VLOOKUP($A78,'Annex 2 Designated EHV charges'!$A:$P,COLUMN(G78)+4,FALSE)=0,"",VLOOKUP($A78,'Annex 2 Designated EHV charges'!$A:$P,COLUMN(G78)+4,FALSE)),"")</f>
        <v/>
      </c>
      <c r="H78" s="97" t="str">
        <f>IFERROR(IF(VLOOKUP($A78,'Annex 2 Designated EHV charges'!$A:$P,COLUMN(H78)+4,FALSE)=0,"",VLOOKUP($A78,'Annex 2 Designated EHV charges'!$A:$P,COLUMN(H78)+4,FALSE)),"")</f>
        <v/>
      </c>
    </row>
    <row r="79" spans="1:8" x14ac:dyDescent="0.2">
      <c r="A79" s="94" t="str">
        <f t="array" ref="A79">IFERROR(INDEX('Annex 2 Designated EHV charges'!$A$11:$A$260, MATCH(0, IF(ISBLANK('Annex 2 Designated EHV charges'!$A$11:$A$260),1, COUNTIF(A$4:$A78, 'Annex 2 Designated EHV charges'!$A$11:$A$260)), 0)),"")</f>
        <v/>
      </c>
      <c r="B79" s="94" t="str">
        <f>IF($A79="","",VLOOKUP($A79,'Annex 2 Designated EHV charges'!$A:$O,2,0))</f>
        <v/>
      </c>
      <c r="C79" s="95" t="str">
        <f>IF($A79="","",VLOOKUP($A79,'Annex 2 Designated EHV charges'!$A:$O,3,0))</f>
        <v/>
      </c>
      <c r="D79" s="94" t="str">
        <f>IF($A79="","",VLOOKUP($A79,'Annex 2 Designated EHV charges'!$A:$O,7,0))</f>
        <v/>
      </c>
      <c r="E79" s="97" t="str">
        <f>IFERROR(IF(VLOOKUP($A79,'Annex 2 Designated EHV charges'!$A:$P,COLUMN(E79)+4,FALSE)=0,"",VLOOKUP($A79,'Annex 2 Designated EHV charges'!$A:$P,COLUMN(E79)+4,FALSE)),"")</f>
        <v/>
      </c>
      <c r="F79" s="97" t="str">
        <f>IFERROR(IF(VLOOKUP($A79,'Annex 2 Designated EHV charges'!$A:$P,COLUMN(F79)+4,FALSE)=0,"",VLOOKUP($A79,'Annex 2 Designated EHV charges'!$A:$P,COLUMN(F79)+4,FALSE)),"")</f>
        <v/>
      </c>
      <c r="G79" s="97" t="str">
        <f>IFERROR(IF(VLOOKUP($A79,'Annex 2 Designated EHV charges'!$A:$P,COLUMN(G79)+4,FALSE)=0,"",VLOOKUP($A79,'Annex 2 Designated EHV charges'!$A:$P,COLUMN(G79)+4,FALSE)),"")</f>
        <v/>
      </c>
      <c r="H79" s="97" t="str">
        <f>IFERROR(IF(VLOOKUP($A79,'Annex 2 Designated EHV charges'!$A:$P,COLUMN(H79)+4,FALSE)=0,"",VLOOKUP($A79,'Annex 2 Designated EHV charges'!$A:$P,COLUMN(H79)+4,FALSE)),"")</f>
        <v/>
      </c>
    </row>
    <row r="80" spans="1:8" x14ac:dyDescent="0.2">
      <c r="A80" s="94" t="str">
        <f t="array" ref="A80">IFERROR(INDEX('Annex 2 Designated EHV charges'!$A$11:$A$260, MATCH(0, IF(ISBLANK('Annex 2 Designated EHV charges'!$A$11:$A$260),1, COUNTIF(A$4:$A79, 'Annex 2 Designated EHV charges'!$A$11:$A$260)), 0)),"")</f>
        <v/>
      </c>
      <c r="B80" s="94" t="str">
        <f>IF($A80="","",VLOOKUP($A80,'Annex 2 Designated EHV charges'!$A:$O,2,0))</f>
        <v/>
      </c>
      <c r="C80" s="95" t="str">
        <f>IF($A80="","",VLOOKUP($A80,'Annex 2 Designated EHV charges'!$A:$O,3,0))</f>
        <v/>
      </c>
      <c r="D80" s="94" t="str">
        <f>IF($A80="","",VLOOKUP($A80,'Annex 2 Designated EHV charges'!$A:$O,7,0))</f>
        <v/>
      </c>
      <c r="E80" s="97" t="str">
        <f>IFERROR(IF(VLOOKUP($A80,'Annex 2 Designated EHV charges'!$A:$P,COLUMN(E80)+4,FALSE)=0,"",VLOOKUP($A80,'Annex 2 Designated EHV charges'!$A:$P,COLUMN(E80)+4,FALSE)),"")</f>
        <v/>
      </c>
      <c r="F80" s="97" t="str">
        <f>IFERROR(IF(VLOOKUP($A80,'Annex 2 Designated EHV charges'!$A:$P,COLUMN(F80)+4,FALSE)=0,"",VLOOKUP($A80,'Annex 2 Designated EHV charges'!$A:$P,COLUMN(F80)+4,FALSE)),"")</f>
        <v/>
      </c>
      <c r="G80" s="97" t="str">
        <f>IFERROR(IF(VLOOKUP($A80,'Annex 2 Designated EHV charges'!$A:$P,COLUMN(G80)+4,FALSE)=0,"",VLOOKUP($A80,'Annex 2 Designated EHV charges'!$A:$P,COLUMN(G80)+4,FALSE)),"")</f>
        <v/>
      </c>
      <c r="H80" s="97" t="str">
        <f>IFERROR(IF(VLOOKUP($A80,'Annex 2 Designated EHV charges'!$A:$P,COLUMN(H80)+4,FALSE)=0,"",VLOOKUP($A80,'Annex 2 Designated EHV charges'!$A:$P,COLUMN(H80)+4,FALSE)),"")</f>
        <v/>
      </c>
    </row>
    <row r="81" spans="1:8" x14ac:dyDescent="0.2">
      <c r="A81" s="94" t="str">
        <f t="array" ref="A81">IFERROR(INDEX('Annex 2 Designated EHV charges'!$A$11:$A$260, MATCH(0, IF(ISBLANK('Annex 2 Designated EHV charges'!$A$11:$A$260),1, COUNTIF(A$4:$A80, 'Annex 2 Designated EHV charges'!$A$11:$A$260)), 0)),"")</f>
        <v/>
      </c>
      <c r="B81" s="94" t="str">
        <f>IF($A81="","",VLOOKUP($A81,'Annex 2 Designated EHV charges'!$A:$O,2,0))</f>
        <v/>
      </c>
      <c r="C81" s="95" t="str">
        <f>IF($A81="","",VLOOKUP($A81,'Annex 2 Designated EHV charges'!$A:$O,3,0))</f>
        <v/>
      </c>
      <c r="D81" s="94" t="str">
        <f>IF($A81="","",VLOOKUP($A81,'Annex 2 Designated EHV charges'!$A:$O,7,0))</f>
        <v/>
      </c>
      <c r="E81" s="97" t="str">
        <f>IFERROR(IF(VLOOKUP($A81,'Annex 2 Designated EHV charges'!$A:$P,COLUMN(E81)+4,FALSE)=0,"",VLOOKUP($A81,'Annex 2 Designated EHV charges'!$A:$P,COLUMN(E81)+4,FALSE)),"")</f>
        <v/>
      </c>
      <c r="F81" s="97" t="str">
        <f>IFERROR(IF(VLOOKUP($A81,'Annex 2 Designated EHV charges'!$A:$P,COLUMN(F81)+4,FALSE)=0,"",VLOOKUP($A81,'Annex 2 Designated EHV charges'!$A:$P,COLUMN(F81)+4,FALSE)),"")</f>
        <v/>
      </c>
      <c r="G81" s="97" t="str">
        <f>IFERROR(IF(VLOOKUP($A81,'Annex 2 Designated EHV charges'!$A:$P,COLUMN(G81)+4,FALSE)=0,"",VLOOKUP($A81,'Annex 2 Designated EHV charges'!$A:$P,COLUMN(G81)+4,FALSE)),"")</f>
        <v/>
      </c>
      <c r="H81" s="97" t="str">
        <f>IFERROR(IF(VLOOKUP($A81,'Annex 2 Designated EHV charges'!$A:$P,COLUMN(H81)+4,FALSE)=0,"",VLOOKUP($A81,'Annex 2 Designated EHV charges'!$A:$P,COLUMN(H81)+4,FALSE)),"")</f>
        <v/>
      </c>
    </row>
    <row r="82" spans="1:8" x14ac:dyDescent="0.2">
      <c r="A82" s="94" t="str">
        <f t="array" ref="A82">IFERROR(INDEX('Annex 2 Designated EHV charges'!$A$11:$A$260, MATCH(0, IF(ISBLANK('Annex 2 Designated EHV charges'!$A$11:$A$260),1, COUNTIF(A$4:$A81, 'Annex 2 Designated EHV charges'!$A$11:$A$260)), 0)),"")</f>
        <v/>
      </c>
      <c r="B82" s="94" t="str">
        <f>IF($A82="","",VLOOKUP($A82,'Annex 2 Designated EHV charges'!$A:$O,2,0))</f>
        <v/>
      </c>
      <c r="C82" s="95" t="str">
        <f>IF($A82="","",VLOOKUP($A82,'Annex 2 Designated EHV charges'!$A:$O,3,0))</f>
        <v/>
      </c>
      <c r="D82" s="94" t="str">
        <f>IF($A82="","",VLOOKUP($A82,'Annex 2 Designated EHV charges'!$A:$O,7,0))</f>
        <v/>
      </c>
      <c r="E82" s="97" t="str">
        <f>IFERROR(IF(VLOOKUP($A82,'Annex 2 Designated EHV charges'!$A:$P,COLUMN(E82)+4,FALSE)=0,"",VLOOKUP($A82,'Annex 2 Designated EHV charges'!$A:$P,COLUMN(E82)+4,FALSE)),"")</f>
        <v/>
      </c>
      <c r="F82" s="97" t="str">
        <f>IFERROR(IF(VLOOKUP($A82,'Annex 2 Designated EHV charges'!$A:$P,COLUMN(F82)+4,FALSE)=0,"",VLOOKUP($A82,'Annex 2 Designated EHV charges'!$A:$P,COLUMN(F82)+4,FALSE)),"")</f>
        <v/>
      </c>
      <c r="G82" s="97" t="str">
        <f>IFERROR(IF(VLOOKUP($A82,'Annex 2 Designated EHV charges'!$A:$P,COLUMN(G82)+4,FALSE)=0,"",VLOOKUP($A82,'Annex 2 Designated EHV charges'!$A:$P,COLUMN(G82)+4,FALSE)),"")</f>
        <v/>
      </c>
      <c r="H82" s="97" t="str">
        <f>IFERROR(IF(VLOOKUP($A82,'Annex 2 Designated EHV charges'!$A:$P,COLUMN(H82)+4,FALSE)=0,"",VLOOKUP($A82,'Annex 2 Designated EHV charges'!$A:$P,COLUMN(H82)+4,FALSE)),"")</f>
        <v/>
      </c>
    </row>
    <row r="83" spans="1:8" x14ac:dyDescent="0.2">
      <c r="A83" s="94" t="str">
        <f t="array" ref="A83">IFERROR(INDEX('Annex 2 Designated EHV charges'!$A$11:$A$260, MATCH(0, IF(ISBLANK('Annex 2 Designated EHV charges'!$A$11:$A$260),1, COUNTIF(A$4:$A82, 'Annex 2 Designated EHV charges'!$A$11:$A$260)), 0)),"")</f>
        <v/>
      </c>
      <c r="B83" s="94" t="str">
        <f>IF($A83="","",VLOOKUP($A83,'Annex 2 Designated EHV charges'!$A:$O,2,0))</f>
        <v/>
      </c>
      <c r="C83" s="95" t="str">
        <f>IF($A83="","",VLOOKUP($A83,'Annex 2 Designated EHV charges'!$A:$O,3,0))</f>
        <v/>
      </c>
      <c r="D83" s="94" t="str">
        <f>IF($A83="","",VLOOKUP($A83,'Annex 2 Designated EHV charges'!$A:$O,7,0))</f>
        <v/>
      </c>
      <c r="E83" s="97" t="str">
        <f>IFERROR(IF(VLOOKUP($A83,'Annex 2 Designated EHV charges'!$A:$P,COLUMN(E83)+4,FALSE)=0,"",VLOOKUP($A83,'Annex 2 Designated EHV charges'!$A:$P,COLUMN(E83)+4,FALSE)),"")</f>
        <v/>
      </c>
      <c r="F83" s="97" t="str">
        <f>IFERROR(IF(VLOOKUP($A83,'Annex 2 Designated EHV charges'!$A:$P,COLUMN(F83)+4,FALSE)=0,"",VLOOKUP($A83,'Annex 2 Designated EHV charges'!$A:$P,COLUMN(F83)+4,FALSE)),"")</f>
        <v/>
      </c>
      <c r="G83" s="97" t="str">
        <f>IFERROR(IF(VLOOKUP($A83,'Annex 2 Designated EHV charges'!$A:$P,COLUMN(G83)+4,FALSE)=0,"",VLOOKUP($A83,'Annex 2 Designated EHV charges'!$A:$P,COLUMN(G83)+4,FALSE)),"")</f>
        <v/>
      </c>
      <c r="H83" s="97" t="str">
        <f>IFERROR(IF(VLOOKUP($A83,'Annex 2 Designated EHV charges'!$A:$P,COLUMN(H83)+4,FALSE)=0,"",VLOOKUP($A83,'Annex 2 Designated EHV charges'!$A:$P,COLUMN(H83)+4,FALSE)),"")</f>
        <v/>
      </c>
    </row>
    <row r="84" spans="1:8" x14ac:dyDescent="0.2">
      <c r="A84" s="94" t="str">
        <f t="array" ref="A84">IFERROR(INDEX('Annex 2 Designated EHV charges'!$A$11:$A$260, MATCH(0, IF(ISBLANK('Annex 2 Designated EHV charges'!$A$11:$A$260),1, COUNTIF(A$4:$A83, 'Annex 2 Designated EHV charges'!$A$11:$A$260)), 0)),"")</f>
        <v/>
      </c>
      <c r="B84" s="94" t="str">
        <f>IF($A84="","",VLOOKUP($A84,'Annex 2 Designated EHV charges'!$A:$O,2,0))</f>
        <v/>
      </c>
      <c r="C84" s="95" t="str">
        <f>IF($A84="","",VLOOKUP($A84,'Annex 2 Designated EHV charges'!$A:$O,3,0))</f>
        <v/>
      </c>
      <c r="D84" s="94" t="str">
        <f>IF($A84="","",VLOOKUP($A84,'Annex 2 Designated EHV charges'!$A:$O,7,0))</f>
        <v/>
      </c>
      <c r="E84" s="97" t="str">
        <f>IFERROR(IF(VLOOKUP($A84,'Annex 2 Designated EHV charges'!$A:$P,COLUMN(E84)+4,FALSE)=0,"",VLOOKUP($A84,'Annex 2 Designated EHV charges'!$A:$P,COLUMN(E84)+4,FALSE)),"")</f>
        <v/>
      </c>
      <c r="F84" s="97" t="str">
        <f>IFERROR(IF(VLOOKUP($A84,'Annex 2 Designated EHV charges'!$A:$P,COLUMN(F84)+4,FALSE)=0,"",VLOOKUP($A84,'Annex 2 Designated EHV charges'!$A:$P,COLUMN(F84)+4,FALSE)),"")</f>
        <v/>
      </c>
      <c r="G84" s="97" t="str">
        <f>IFERROR(IF(VLOOKUP($A84,'Annex 2 Designated EHV charges'!$A:$P,COLUMN(G84)+4,FALSE)=0,"",VLOOKUP($A84,'Annex 2 Designated EHV charges'!$A:$P,COLUMN(G84)+4,FALSE)),"")</f>
        <v/>
      </c>
      <c r="H84" s="97" t="str">
        <f>IFERROR(IF(VLOOKUP($A84,'Annex 2 Designated EHV charges'!$A:$P,COLUMN(H84)+4,FALSE)=0,"",VLOOKUP($A84,'Annex 2 Designated EHV charges'!$A:$P,COLUMN(H84)+4,FALSE)),"")</f>
        <v/>
      </c>
    </row>
    <row r="85" spans="1:8" x14ac:dyDescent="0.2">
      <c r="A85" s="94" t="str">
        <f t="array" ref="A85">IFERROR(INDEX('Annex 2 Designated EHV charges'!$A$11:$A$260, MATCH(0, IF(ISBLANK('Annex 2 Designated EHV charges'!$A$11:$A$260),1, COUNTIF(A$4:$A84, 'Annex 2 Designated EHV charges'!$A$11:$A$260)), 0)),"")</f>
        <v/>
      </c>
      <c r="B85" s="94" t="str">
        <f>IF($A85="","",VLOOKUP($A85,'Annex 2 Designated EHV charges'!$A:$O,2,0))</f>
        <v/>
      </c>
      <c r="C85" s="95" t="str">
        <f>IF($A85="","",VLOOKUP($A85,'Annex 2 Designated EHV charges'!$A:$O,3,0))</f>
        <v/>
      </c>
      <c r="D85" s="94" t="str">
        <f>IF($A85="","",VLOOKUP($A85,'Annex 2 Designated EHV charges'!$A:$O,7,0))</f>
        <v/>
      </c>
      <c r="E85" s="97" t="str">
        <f>IFERROR(IF(VLOOKUP($A85,'Annex 2 Designated EHV charges'!$A:$P,COLUMN(E85)+4,FALSE)=0,"",VLOOKUP($A85,'Annex 2 Designated EHV charges'!$A:$P,COLUMN(E85)+4,FALSE)),"")</f>
        <v/>
      </c>
      <c r="F85" s="97" t="str">
        <f>IFERROR(IF(VLOOKUP($A85,'Annex 2 Designated EHV charges'!$A:$P,COLUMN(F85)+4,FALSE)=0,"",VLOOKUP($A85,'Annex 2 Designated EHV charges'!$A:$P,COLUMN(F85)+4,FALSE)),"")</f>
        <v/>
      </c>
      <c r="G85" s="97" t="str">
        <f>IFERROR(IF(VLOOKUP($A85,'Annex 2 Designated EHV charges'!$A:$P,COLUMN(G85)+4,FALSE)=0,"",VLOOKUP($A85,'Annex 2 Designated EHV charges'!$A:$P,COLUMN(G85)+4,FALSE)),"")</f>
        <v/>
      </c>
      <c r="H85" s="97" t="str">
        <f>IFERROR(IF(VLOOKUP($A85,'Annex 2 Designated EHV charges'!$A:$P,COLUMN(H85)+4,FALSE)=0,"",VLOOKUP($A85,'Annex 2 Designated EHV charges'!$A:$P,COLUMN(H85)+4,FALSE)),"")</f>
        <v/>
      </c>
    </row>
    <row r="86" spans="1:8" x14ac:dyDescent="0.2">
      <c r="A86" s="94" t="str">
        <f t="array" ref="A86">IFERROR(INDEX('Annex 2 Designated EHV charges'!$A$11:$A$260, MATCH(0, IF(ISBLANK('Annex 2 Designated EHV charges'!$A$11:$A$260),1, COUNTIF(A$4:$A85, 'Annex 2 Designated EHV charges'!$A$11:$A$260)), 0)),"")</f>
        <v/>
      </c>
      <c r="B86" s="94" t="str">
        <f>IF($A86="","",VLOOKUP($A86,'Annex 2 Designated EHV charges'!$A:$O,2,0))</f>
        <v/>
      </c>
      <c r="C86" s="95" t="str">
        <f>IF($A86="","",VLOOKUP($A86,'Annex 2 Designated EHV charges'!$A:$O,3,0))</f>
        <v/>
      </c>
      <c r="D86" s="94" t="str">
        <f>IF($A86="","",VLOOKUP($A86,'Annex 2 Designated EHV charges'!$A:$O,7,0))</f>
        <v/>
      </c>
      <c r="E86" s="97" t="str">
        <f>IFERROR(IF(VLOOKUP($A86,'Annex 2 Designated EHV charges'!$A:$P,COLUMN(E86)+4,FALSE)=0,"",VLOOKUP($A86,'Annex 2 Designated EHV charges'!$A:$P,COLUMN(E86)+4,FALSE)),"")</f>
        <v/>
      </c>
      <c r="F86" s="97" t="str">
        <f>IFERROR(IF(VLOOKUP($A86,'Annex 2 Designated EHV charges'!$A:$P,COLUMN(F86)+4,FALSE)=0,"",VLOOKUP($A86,'Annex 2 Designated EHV charges'!$A:$P,COLUMN(F86)+4,FALSE)),"")</f>
        <v/>
      </c>
      <c r="G86" s="97" t="str">
        <f>IFERROR(IF(VLOOKUP($A86,'Annex 2 Designated EHV charges'!$A:$P,COLUMN(G86)+4,FALSE)=0,"",VLOOKUP($A86,'Annex 2 Designated EHV charges'!$A:$P,COLUMN(G86)+4,FALSE)),"")</f>
        <v/>
      </c>
      <c r="H86" s="97" t="str">
        <f>IFERROR(IF(VLOOKUP($A86,'Annex 2 Designated EHV charges'!$A:$P,COLUMN(H86)+4,FALSE)=0,"",VLOOKUP($A86,'Annex 2 Designated EHV charges'!$A:$P,COLUMN(H86)+4,FALSE)),"")</f>
        <v/>
      </c>
    </row>
    <row r="87" spans="1:8" x14ac:dyDescent="0.2">
      <c r="A87" s="94" t="str">
        <f t="array" ref="A87">IFERROR(INDEX('Annex 2 Designated EHV charges'!$A$11:$A$260, MATCH(0, IF(ISBLANK('Annex 2 Designated EHV charges'!$A$11:$A$260),1, COUNTIF(A$4:$A86, 'Annex 2 Designated EHV charges'!$A$11:$A$260)), 0)),"")</f>
        <v/>
      </c>
      <c r="B87" s="94" t="str">
        <f>IF($A87="","",VLOOKUP($A87,'Annex 2 Designated EHV charges'!$A:$O,2,0))</f>
        <v/>
      </c>
      <c r="C87" s="95" t="str">
        <f>IF($A87="","",VLOOKUP($A87,'Annex 2 Designated EHV charges'!$A:$O,3,0))</f>
        <v/>
      </c>
      <c r="D87" s="94" t="str">
        <f>IF($A87="","",VLOOKUP($A87,'Annex 2 Designated EHV charges'!$A:$O,7,0))</f>
        <v/>
      </c>
      <c r="E87" s="97" t="str">
        <f>IFERROR(IF(VLOOKUP($A87,'Annex 2 Designated EHV charges'!$A:$P,COLUMN(E87)+4,FALSE)=0,"",VLOOKUP($A87,'Annex 2 Designated EHV charges'!$A:$P,COLUMN(E87)+4,FALSE)),"")</f>
        <v/>
      </c>
      <c r="F87" s="97" t="str">
        <f>IFERROR(IF(VLOOKUP($A87,'Annex 2 Designated EHV charges'!$A:$P,COLUMN(F87)+4,FALSE)=0,"",VLOOKUP($A87,'Annex 2 Designated EHV charges'!$A:$P,COLUMN(F87)+4,FALSE)),"")</f>
        <v/>
      </c>
      <c r="G87" s="97" t="str">
        <f>IFERROR(IF(VLOOKUP($A87,'Annex 2 Designated EHV charges'!$A:$P,COLUMN(G87)+4,FALSE)=0,"",VLOOKUP($A87,'Annex 2 Designated EHV charges'!$A:$P,COLUMN(G87)+4,FALSE)),"")</f>
        <v/>
      </c>
      <c r="H87" s="97" t="str">
        <f>IFERROR(IF(VLOOKUP($A87,'Annex 2 Designated EHV charges'!$A:$P,COLUMN(H87)+4,FALSE)=0,"",VLOOKUP($A87,'Annex 2 Designated EHV charges'!$A:$P,COLUMN(H87)+4,FALSE)),"")</f>
        <v/>
      </c>
    </row>
    <row r="88" spans="1:8" x14ac:dyDescent="0.2">
      <c r="A88" s="94" t="str">
        <f t="array" ref="A88">IFERROR(INDEX('Annex 2 Designated EHV charges'!$A$11:$A$260, MATCH(0, IF(ISBLANK('Annex 2 Designated EHV charges'!$A$11:$A$260),1, COUNTIF(A$4:$A87, 'Annex 2 Designated EHV charges'!$A$11:$A$260)), 0)),"")</f>
        <v/>
      </c>
      <c r="B88" s="94" t="str">
        <f>IF($A88="","",VLOOKUP($A88,'Annex 2 Designated EHV charges'!$A:$O,2,0))</f>
        <v/>
      </c>
      <c r="C88" s="95" t="str">
        <f>IF($A88="","",VLOOKUP($A88,'Annex 2 Designated EHV charges'!$A:$O,3,0))</f>
        <v/>
      </c>
      <c r="D88" s="94" t="str">
        <f>IF($A88="","",VLOOKUP($A88,'Annex 2 Designated EHV charges'!$A:$O,7,0))</f>
        <v/>
      </c>
      <c r="E88" s="97" t="str">
        <f>IFERROR(IF(VLOOKUP($A88,'Annex 2 Designated EHV charges'!$A:$P,COLUMN(E88)+4,FALSE)=0,"",VLOOKUP($A88,'Annex 2 Designated EHV charges'!$A:$P,COLUMN(E88)+4,FALSE)),"")</f>
        <v/>
      </c>
      <c r="F88" s="97" t="str">
        <f>IFERROR(IF(VLOOKUP($A88,'Annex 2 Designated EHV charges'!$A:$P,COLUMN(F88)+4,FALSE)=0,"",VLOOKUP($A88,'Annex 2 Designated EHV charges'!$A:$P,COLUMN(F88)+4,FALSE)),"")</f>
        <v/>
      </c>
      <c r="G88" s="97" t="str">
        <f>IFERROR(IF(VLOOKUP($A88,'Annex 2 Designated EHV charges'!$A:$P,COLUMN(G88)+4,FALSE)=0,"",VLOOKUP($A88,'Annex 2 Designated EHV charges'!$A:$P,COLUMN(G88)+4,FALSE)),"")</f>
        <v/>
      </c>
      <c r="H88" s="97" t="str">
        <f>IFERROR(IF(VLOOKUP($A88,'Annex 2 Designated EHV charges'!$A:$P,COLUMN(H88)+4,FALSE)=0,"",VLOOKUP($A88,'Annex 2 Designated EHV charges'!$A:$P,COLUMN(H88)+4,FALSE)),"")</f>
        <v/>
      </c>
    </row>
    <row r="89" spans="1:8" x14ac:dyDescent="0.2">
      <c r="A89" s="94" t="str">
        <f t="array" ref="A89">IFERROR(INDEX('Annex 2 Designated EHV charges'!$A$11:$A$260, MATCH(0, IF(ISBLANK('Annex 2 Designated EHV charges'!$A$11:$A$260),1, COUNTIF(A$4:$A88, 'Annex 2 Designated EHV charges'!$A$11:$A$260)), 0)),"")</f>
        <v/>
      </c>
      <c r="B89" s="94" t="str">
        <f>IF($A89="","",VLOOKUP($A89,'Annex 2 Designated EHV charges'!$A:$O,2,0))</f>
        <v/>
      </c>
      <c r="C89" s="95" t="str">
        <f>IF($A89="","",VLOOKUP($A89,'Annex 2 Designated EHV charges'!$A:$O,3,0))</f>
        <v/>
      </c>
      <c r="D89" s="94" t="str">
        <f>IF($A89="","",VLOOKUP($A89,'Annex 2 Designated EHV charges'!$A:$O,7,0))</f>
        <v/>
      </c>
      <c r="E89" s="97" t="str">
        <f>IFERROR(IF(VLOOKUP($A89,'Annex 2 Designated EHV charges'!$A:$P,COLUMN(E89)+4,FALSE)=0,"",VLOOKUP($A89,'Annex 2 Designated EHV charges'!$A:$P,COLUMN(E89)+4,FALSE)),"")</f>
        <v/>
      </c>
      <c r="F89" s="97" t="str">
        <f>IFERROR(IF(VLOOKUP($A89,'Annex 2 Designated EHV charges'!$A:$P,COLUMN(F89)+4,FALSE)=0,"",VLOOKUP($A89,'Annex 2 Designated EHV charges'!$A:$P,COLUMN(F89)+4,FALSE)),"")</f>
        <v/>
      </c>
      <c r="G89" s="97" t="str">
        <f>IFERROR(IF(VLOOKUP($A89,'Annex 2 Designated EHV charges'!$A:$P,COLUMN(G89)+4,FALSE)=0,"",VLOOKUP($A89,'Annex 2 Designated EHV charges'!$A:$P,COLUMN(G89)+4,FALSE)),"")</f>
        <v/>
      </c>
      <c r="H89" s="97" t="str">
        <f>IFERROR(IF(VLOOKUP($A89,'Annex 2 Designated EHV charges'!$A:$P,COLUMN(H89)+4,FALSE)=0,"",VLOOKUP($A89,'Annex 2 Designated EHV charges'!$A:$P,COLUMN(H89)+4,FALSE)),"")</f>
        <v/>
      </c>
    </row>
    <row r="90" spans="1:8" x14ac:dyDescent="0.2">
      <c r="A90" s="94" t="str">
        <f t="array" ref="A90">IFERROR(INDEX('Annex 2 Designated EHV charges'!$A$11:$A$260, MATCH(0, IF(ISBLANK('Annex 2 Designated EHV charges'!$A$11:$A$260),1, COUNTIF(A$4:$A89, 'Annex 2 Designated EHV charges'!$A$11:$A$260)), 0)),"")</f>
        <v/>
      </c>
      <c r="B90" s="94" t="str">
        <f>IF($A90="","",VLOOKUP($A90,'Annex 2 Designated EHV charges'!$A:$O,2,0))</f>
        <v/>
      </c>
      <c r="C90" s="95" t="str">
        <f>IF($A90="","",VLOOKUP($A90,'Annex 2 Designated EHV charges'!$A:$O,3,0))</f>
        <v/>
      </c>
      <c r="D90" s="94" t="str">
        <f>IF($A90="","",VLOOKUP($A90,'Annex 2 Designated EHV charges'!$A:$O,7,0))</f>
        <v/>
      </c>
      <c r="E90" s="97" t="str">
        <f>IFERROR(IF(VLOOKUP($A90,'Annex 2 Designated EHV charges'!$A:$P,COLUMN(E90)+4,FALSE)=0,"",VLOOKUP($A90,'Annex 2 Designated EHV charges'!$A:$P,COLUMN(E90)+4,FALSE)),"")</f>
        <v/>
      </c>
      <c r="F90" s="97" t="str">
        <f>IFERROR(IF(VLOOKUP($A90,'Annex 2 Designated EHV charges'!$A:$P,COLUMN(F90)+4,FALSE)=0,"",VLOOKUP($A90,'Annex 2 Designated EHV charges'!$A:$P,COLUMN(F90)+4,FALSE)),"")</f>
        <v/>
      </c>
      <c r="G90" s="97" t="str">
        <f>IFERROR(IF(VLOOKUP($A90,'Annex 2 Designated EHV charges'!$A:$P,COLUMN(G90)+4,FALSE)=0,"",VLOOKUP($A90,'Annex 2 Designated EHV charges'!$A:$P,COLUMN(G90)+4,FALSE)),"")</f>
        <v/>
      </c>
      <c r="H90" s="97" t="str">
        <f>IFERROR(IF(VLOOKUP($A90,'Annex 2 Designated EHV charges'!$A:$P,COLUMN(H90)+4,FALSE)=0,"",VLOOKUP($A90,'Annex 2 Designated EHV charges'!$A:$P,COLUMN(H90)+4,FALSE)),"")</f>
        <v/>
      </c>
    </row>
    <row r="91" spans="1:8" x14ac:dyDescent="0.2">
      <c r="A91" s="94" t="str">
        <f t="array" ref="A91">IFERROR(INDEX('Annex 2 Designated EHV charges'!$A$11:$A$260, MATCH(0, IF(ISBLANK('Annex 2 Designated EHV charges'!$A$11:$A$260),1, COUNTIF(A$4:$A90, 'Annex 2 Designated EHV charges'!$A$11:$A$260)), 0)),"")</f>
        <v/>
      </c>
      <c r="B91" s="94" t="str">
        <f>IF($A91="","",VLOOKUP($A91,'Annex 2 Designated EHV charges'!$A:$O,2,0))</f>
        <v/>
      </c>
      <c r="C91" s="95" t="str">
        <f>IF($A91="","",VLOOKUP($A91,'Annex 2 Designated EHV charges'!$A:$O,3,0))</f>
        <v/>
      </c>
      <c r="D91" s="94" t="str">
        <f>IF($A91="","",VLOOKUP($A91,'Annex 2 Designated EHV charges'!$A:$O,7,0))</f>
        <v/>
      </c>
      <c r="E91" s="97" t="str">
        <f>IFERROR(IF(VLOOKUP($A91,'Annex 2 Designated EHV charges'!$A:$P,COLUMN(E91)+4,FALSE)=0,"",VLOOKUP($A91,'Annex 2 Designated EHV charges'!$A:$P,COLUMN(E91)+4,FALSE)),"")</f>
        <v/>
      </c>
      <c r="F91" s="97" t="str">
        <f>IFERROR(IF(VLOOKUP($A91,'Annex 2 Designated EHV charges'!$A:$P,COLUMN(F91)+4,FALSE)=0,"",VLOOKUP($A91,'Annex 2 Designated EHV charges'!$A:$P,COLUMN(F91)+4,FALSE)),"")</f>
        <v/>
      </c>
      <c r="G91" s="97" t="str">
        <f>IFERROR(IF(VLOOKUP($A91,'Annex 2 Designated EHV charges'!$A:$P,COLUMN(G91)+4,FALSE)=0,"",VLOOKUP($A91,'Annex 2 Designated EHV charges'!$A:$P,COLUMN(G91)+4,FALSE)),"")</f>
        <v/>
      </c>
      <c r="H91" s="97" t="str">
        <f>IFERROR(IF(VLOOKUP($A91,'Annex 2 Designated EHV charges'!$A:$P,COLUMN(H91)+4,FALSE)=0,"",VLOOKUP($A91,'Annex 2 Designated EHV charges'!$A:$P,COLUMN(H91)+4,FALSE)),"")</f>
        <v/>
      </c>
    </row>
    <row r="92" spans="1:8" x14ac:dyDescent="0.2">
      <c r="A92" s="94" t="str">
        <f t="array" ref="A92">IFERROR(INDEX('Annex 2 Designated EHV charges'!$A$11:$A$260, MATCH(0, IF(ISBLANK('Annex 2 Designated EHV charges'!$A$11:$A$260),1, COUNTIF(A$4:$A91, 'Annex 2 Designated EHV charges'!$A$11:$A$260)), 0)),"")</f>
        <v/>
      </c>
      <c r="B92" s="94" t="str">
        <f>IF($A92="","",VLOOKUP($A92,'Annex 2 Designated EHV charges'!$A:$O,2,0))</f>
        <v/>
      </c>
      <c r="C92" s="95" t="str">
        <f>IF($A92="","",VLOOKUP($A92,'Annex 2 Designated EHV charges'!$A:$O,3,0))</f>
        <v/>
      </c>
      <c r="D92" s="94" t="str">
        <f>IF($A92="","",VLOOKUP($A92,'Annex 2 Designated EHV charges'!$A:$O,7,0))</f>
        <v/>
      </c>
      <c r="E92" s="97" t="str">
        <f>IFERROR(IF(VLOOKUP($A92,'Annex 2 Designated EHV charges'!$A:$P,COLUMN(E92)+4,FALSE)=0,"",VLOOKUP($A92,'Annex 2 Designated EHV charges'!$A:$P,COLUMN(E92)+4,FALSE)),"")</f>
        <v/>
      </c>
      <c r="F92" s="97" t="str">
        <f>IFERROR(IF(VLOOKUP($A92,'Annex 2 Designated EHV charges'!$A:$P,COLUMN(F92)+4,FALSE)=0,"",VLOOKUP($A92,'Annex 2 Designated EHV charges'!$A:$P,COLUMN(F92)+4,FALSE)),"")</f>
        <v/>
      </c>
      <c r="G92" s="97" t="str">
        <f>IFERROR(IF(VLOOKUP($A92,'Annex 2 Designated EHV charges'!$A:$P,COLUMN(G92)+4,FALSE)=0,"",VLOOKUP($A92,'Annex 2 Designated EHV charges'!$A:$P,COLUMN(G92)+4,FALSE)),"")</f>
        <v/>
      </c>
      <c r="H92" s="97" t="str">
        <f>IFERROR(IF(VLOOKUP($A92,'Annex 2 Designated EHV charges'!$A:$P,COLUMN(H92)+4,FALSE)=0,"",VLOOKUP($A92,'Annex 2 Designated EHV charges'!$A:$P,COLUMN(H92)+4,FALSE)),"")</f>
        <v/>
      </c>
    </row>
    <row r="93" spans="1:8" x14ac:dyDescent="0.2">
      <c r="A93" s="94" t="str">
        <f t="array" ref="A93">IFERROR(INDEX('Annex 2 Designated EHV charges'!$A$11:$A$260, MATCH(0, IF(ISBLANK('Annex 2 Designated EHV charges'!$A$11:$A$260),1, COUNTIF(A$4:$A92, 'Annex 2 Designated EHV charges'!$A$11:$A$260)), 0)),"")</f>
        <v/>
      </c>
      <c r="B93" s="94" t="str">
        <f>IF($A93="","",VLOOKUP($A93,'Annex 2 Designated EHV charges'!$A:$O,2,0))</f>
        <v/>
      </c>
      <c r="C93" s="95" t="str">
        <f>IF($A93="","",VLOOKUP($A93,'Annex 2 Designated EHV charges'!$A:$O,3,0))</f>
        <v/>
      </c>
      <c r="D93" s="94" t="str">
        <f>IF($A93="","",VLOOKUP($A93,'Annex 2 Designated EHV charges'!$A:$O,7,0))</f>
        <v/>
      </c>
      <c r="E93" s="97" t="str">
        <f>IFERROR(IF(VLOOKUP($A93,'Annex 2 Designated EHV charges'!$A:$P,COLUMN(E93)+4,FALSE)=0,"",VLOOKUP($A93,'Annex 2 Designated EHV charges'!$A:$P,COLUMN(E93)+4,FALSE)),"")</f>
        <v/>
      </c>
      <c r="F93" s="97" t="str">
        <f>IFERROR(IF(VLOOKUP($A93,'Annex 2 Designated EHV charges'!$A:$P,COLUMN(F93)+4,FALSE)=0,"",VLOOKUP($A93,'Annex 2 Designated EHV charges'!$A:$P,COLUMN(F93)+4,FALSE)),"")</f>
        <v/>
      </c>
      <c r="G93" s="97" t="str">
        <f>IFERROR(IF(VLOOKUP($A93,'Annex 2 Designated EHV charges'!$A:$P,COLUMN(G93)+4,FALSE)=0,"",VLOOKUP($A93,'Annex 2 Designated EHV charges'!$A:$P,COLUMN(G93)+4,FALSE)),"")</f>
        <v/>
      </c>
      <c r="H93" s="97" t="str">
        <f>IFERROR(IF(VLOOKUP($A93,'Annex 2 Designated EHV charges'!$A:$P,COLUMN(H93)+4,FALSE)=0,"",VLOOKUP($A93,'Annex 2 Designated EHV charges'!$A:$P,COLUMN(H93)+4,FALSE)),"")</f>
        <v/>
      </c>
    </row>
    <row r="94" spans="1:8" x14ac:dyDescent="0.2">
      <c r="A94" s="94" t="str">
        <f t="array" ref="A94">IFERROR(INDEX('Annex 2 Designated EHV charges'!$A$11:$A$260, MATCH(0, IF(ISBLANK('Annex 2 Designated EHV charges'!$A$11:$A$260),1, COUNTIF(A$4:$A93, 'Annex 2 Designated EHV charges'!$A$11:$A$260)), 0)),"")</f>
        <v/>
      </c>
      <c r="B94" s="94" t="str">
        <f>IF($A94="","",VLOOKUP($A94,'Annex 2 Designated EHV charges'!$A:$O,2,0))</f>
        <v/>
      </c>
      <c r="C94" s="95" t="str">
        <f>IF($A94="","",VLOOKUP($A94,'Annex 2 Designated EHV charges'!$A:$O,3,0))</f>
        <v/>
      </c>
      <c r="D94" s="94" t="str">
        <f>IF($A94="","",VLOOKUP($A94,'Annex 2 Designated EHV charges'!$A:$O,7,0))</f>
        <v/>
      </c>
      <c r="E94" s="97" t="str">
        <f>IFERROR(IF(VLOOKUP($A94,'Annex 2 Designated EHV charges'!$A:$P,COLUMN(E94)+4,FALSE)=0,"",VLOOKUP($A94,'Annex 2 Designated EHV charges'!$A:$P,COLUMN(E94)+4,FALSE)),"")</f>
        <v/>
      </c>
      <c r="F94" s="97" t="str">
        <f>IFERROR(IF(VLOOKUP($A94,'Annex 2 Designated EHV charges'!$A:$P,COLUMN(F94)+4,FALSE)=0,"",VLOOKUP($A94,'Annex 2 Designated EHV charges'!$A:$P,COLUMN(F94)+4,FALSE)),"")</f>
        <v/>
      </c>
      <c r="G94" s="97" t="str">
        <f>IFERROR(IF(VLOOKUP($A94,'Annex 2 Designated EHV charges'!$A:$P,COLUMN(G94)+4,FALSE)=0,"",VLOOKUP($A94,'Annex 2 Designated EHV charges'!$A:$P,COLUMN(G94)+4,FALSE)),"")</f>
        <v/>
      </c>
      <c r="H94" s="97" t="str">
        <f>IFERROR(IF(VLOOKUP($A94,'Annex 2 Designated EHV charges'!$A:$P,COLUMN(H94)+4,FALSE)=0,"",VLOOKUP($A94,'Annex 2 Designated EHV charges'!$A:$P,COLUMN(H94)+4,FALSE)),"")</f>
        <v/>
      </c>
    </row>
    <row r="95" spans="1:8" x14ac:dyDescent="0.2">
      <c r="A95" s="94" t="str">
        <f t="array" ref="A95">IFERROR(INDEX('Annex 2 Designated EHV charges'!$A$11:$A$260, MATCH(0, IF(ISBLANK('Annex 2 Designated EHV charges'!$A$11:$A$260),1, COUNTIF(A$4:$A94, 'Annex 2 Designated EHV charges'!$A$11:$A$260)), 0)),"")</f>
        <v/>
      </c>
      <c r="B95" s="94" t="str">
        <f>IF($A95="","",VLOOKUP($A95,'Annex 2 Designated EHV charges'!$A:$O,2,0))</f>
        <v/>
      </c>
      <c r="C95" s="95" t="str">
        <f>IF($A95="","",VLOOKUP($A95,'Annex 2 Designated EHV charges'!$A:$O,3,0))</f>
        <v/>
      </c>
      <c r="D95" s="94" t="str">
        <f>IF($A95="","",VLOOKUP($A95,'Annex 2 Designated EHV charges'!$A:$O,7,0))</f>
        <v/>
      </c>
      <c r="E95" s="97" t="str">
        <f>IFERROR(IF(VLOOKUP($A95,'Annex 2 Designated EHV charges'!$A:$P,COLUMN(E95)+4,FALSE)=0,"",VLOOKUP($A95,'Annex 2 Designated EHV charges'!$A:$P,COLUMN(E95)+4,FALSE)),"")</f>
        <v/>
      </c>
      <c r="F95" s="97" t="str">
        <f>IFERROR(IF(VLOOKUP($A95,'Annex 2 Designated EHV charges'!$A:$P,COLUMN(F95)+4,FALSE)=0,"",VLOOKUP($A95,'Annex 2 Designated EHV charges'!$A:$P,COLUMN(F95)+4,FALSE)),"")</f>
        <v/>
      </c>
      <c r="G95" s="97" t="str">
        <f>IFERROR(IF(VLOOKUP($A95,'Annex 2 Designated EHV charges'!$A:$P,COLUMN(G95)+4,FALSE)=0,"",VLOOKUP($A95,'Annex 2 Designated EHV charges'!$A:$P,COLUMN(G95)+4,FALSE)),"")</f>
        <v/>
      </c>
      <c r="H95" s="97" t="str">
        <f>IFERROR(IF(VLOOKUP($A95,'Annex 2 Designated EHV charges'!$A:$P,COLUMN(H95)+4,FALSE)=0,"",VLOOKUP($A95,'Annex 2 Designated EHV charges'!$A:$P,COLUMN(H95)+4,FALSE)),"")</f>
        <v/>
      </c>
    </row>
    <row r="96" spans="1:8" x14ac:dyDescent="0.2">
      <c r="A96" s="94" t="str">
        <f t="array" ref="A96">IFERROR(INDEX('Annex 2 Designated EHV charges'!$A$11:$A$260, MATCH(0, IF(ISBLANK('Annex 2 Designated EHV charges'!$A$11:$A$260),1, COUNTIF(A$4:$A95, 'Annex 2 Designated EHV charges'!$A$11:$A$260)), 0)),"")</f>
        <v/>
      </c>
      <c r="B96" s="94" t="str">
        <f>IF($A96="","",VLOOKUP($A96,'Annex 2 Designated EHV charges'!$A:$O,2,0))</f>
        <v/>
      </c>
      <c r="C96" s="95" t="str">
        <f>IF($A96="","",VLOOKUP($A96,'Annex 2 Designated EHV charges'!$A:$O,3,0))</f>
        <v/>
      </c>
      <c r="D96" s="94" t="str">
        <f>IF($A96="","",VLOOKUP($A96,'Annex 2 Designated EHV charges'!$A:$O,7,0))</f>
        <v/>
      </c>
      <c r="E96" s="97" t="str">
        <f>IFERROR(IF(VLOOKUP($A96,'Annex 2 Designated EHV charges'!$A:$P,COLUMN(E96)+4,FALSE)=0,"",VLOOKUP($A96,'Annex 2 Designated EHV charges'!$A:$P,COLUMN(E96)+4,FALSE)),"")</f>
        <v/>
      </c>
      <c r="F96" s="97" t="str">
        <f>IFERROR(IF(VLOOKUP($A96,'Annex 2 Designated EHV charges'!$A:$P,COLUMN(F96)+4,FALSE)=0,"",VLOOKUP($A96,'Annex 2 Designated EHV charges'!$A:$P,COLUMN(F96)+4,FALSE)),"")</f>
        <v/>
      </c>
      <c r="G96" s="97" t="str">
        <f>IFERROR(IF(VLOOKUP($A96,'Annex 2 Designated EHV charges'!$A:$P,COLUMN(G96)+4,FALSE)=0,"",VLOOKUP($A96,'Annex 2 Designated EHV charges'!$A:$P,COLUMN(G96)+4,FALSE)),"")</f>
        <v/>
      </c>
      <c r="H96" s="97" t="str">
        <f>IFERROR(IF(VLOOKUP($A96,'Annex 2 Designated EHV charges'!$A:$P,COLUMN(H96)+4,FALSE)=0,"",VLOOKUP($A96,'Annex 2 Designated EHV charges'!$A:$P,COLUMN(H96)+4,FALSE)),"")</f>
        <v/>
      </c>
    </row>
    <row r="97" spans="1:8" x14ac:dyDescent="0.2">
      <c r="A97" s="94" t="str">
        <f t="array" ref="A97">IFERROR(INDEX('Annex 2 Designated EHV charges'!$A$11:$A$260, MATCH(0, IF(ISBLANK('Annex 2 Designated EHV charges'!$A$11:$A$260),1, COUNTIF(A$4:$A96, 'Annex 2 Designated EHV charges'!$A$11:$A$260)), 0)),"")</f>
        <v/>
      </c>
      <c r="B97" s="94" t="str">
        <f>IF($A97="","",VLOOKUP($A97,'Annex 2 Designated EHV charges'!$A:$O,2,0))</f>
        <v/>
      </c>
      <c r="C97" s="95" t="str">
        <f>IF($A97="","",VLOOKUP($A97,'Annex 2 Designated EHV charges'!$A:$O,3,0))</f>
        <v/>
      </c>
      <c r="D97" s="94" t="str">
        <f>IF($A97="","",VLOOKUP($A97,'Annex 2 Designated EHV charges'!$A:$O,7,0))</f>
        <v/>
      </c>
      <c r="E97" s="97" t="str">
        <f>IFERROR(IF(VLOOKUP($A97,'Annex 2 Designated EHV charges'!$A:$P,COLUMN(E97)+4,FALSE)=0,"",VLOOKUP($A97,'Annex 2 Designated EHV charges'!$A:$P,COLUMN(E97)+4,FALSE)),"")</f>
        <v/>
      </c>
      <c r="F97" s="97" t="str">
        <f>IFERROR(IF(VLOOKUP($A97,'Annex 2 Designated EHV charges'!$A:$P,COLUMN(F97)+4,FALSE)=0,"",VLOOKUP($A97,'Annex 2 Designated EHV charges'!$A:$P,COLUMN(F97)+4,FALSE)),"")</f>
        <v/>
      </c>
      <c r="G97" s="97" t="str">
        <f>IFERROR(IF(VLOOKUP($A97,'Annex 2 Designated EHV charges'!$A:$P,COLUMN(G97)+4,FALSE)=0,"",VLOOKUP($A97,'Annex 2 Designated EHV charges'!$A:$P,COLUMN(G97)+4,FALSE)),"")</f>
        <v/>
      </c>
      <c r="H97" s="97" t="str">
        <f>IFERROR(IF(VLOOKUP($A97,'Annex 2 Designated EHV charges'!$A:$P,COLUMN(H97)+4,FALSE)=0,"",VLOOKUP($A97,'Annex 2 Designated EHV charges'!$A:$P,COLUMN(H97)+4,FALSE)),"")</f>
        <v/>
      </c>
    </row>
    <row r="98" spans="1:8" x14ac:dyDescent="0.2">
      <c r="A98" s="94" t="str">
        <f t="array" ref="A98">IFERROR(INDEX('Annex 2 Designated EHV charges'!$A$11:$A$260, MATCH(0, IF(ISBLANK('Annex 2 Designated EHV charges'!$A$11:$A$260),1, COUNTIF(A$4:$A97, 'Annex 2 Designated EHV charges'!$A$11:$A$260)), 0)),"")</f>
        <v/>
      </c>
      <c r="B98" s="94" t="str">
        <f>IF($A98="","",VLOOKUP($A98,'Annex 2 Designated EHV charges'!$A:$O,2,0))</f>
        <v/>
      </c>
      <c r="C98" s="95" t="str">
        <f>IF($A98="","",VLOOKUP($A98,'Annex 2 Designated EHV charges'!$A:$O,3,0))</f>
        <v/>
      </c>
      <c r="D98" s="94" t="str">
        <f>IF($A98="","",VLOOKUP($A98,'Annex 2 Designated EHV charges'!$A:$O,7,0))</f>
        <v/>
      </c>
      <c r="E98" s="97" t="str">
        <f>IFERROR(IF(VLOOKUP($A98,'Annex 2 Designated EHV charges'!$A:$P,COLUMN(E98)+4,FALSE)=0,"",VLOOKUP($A98,'Annex 2 Designated EHV charges'!$A:$P,COLUMN(E98)+4,FALSE)),"")</f>
        <v/>
      </c>
      <c r="F98" s="97" t="str">
        <f>IFERROR(IF(VLOOKUP($A98,'Annex 2 Designated EHV charges'!$A:$P,COLUMN(F98)+4,FALSE)=0,"",VLOOKUP($A98,'Annex 2 Designated EHV charges'!$A:$P,COLUMN(F98)+4,FALSE)),"")</f>
        <v/>
      </c>
      <c r="G98" s="97" t="str">
        <f>IFERROR(IF(VLOOKUP($A98,'Annex 2 Designated EHV charges'!$A:$P,COLUMN(G98)+4,FALSE)=0,"",VLOOKUP($A98,'Annex 2 Designated EHV charges'!$A:$P,COLUMN(G98)+4,FALSE)),"")</f>
        <v/>
      </c>
      <c r="H98" s="97" t="str">
        <f>IFERROR(IF(VLOOKUP($A98,'Annex 2 Designated EHV charges'!$A:$P,COLUMN(H98)+4,FALSE)=0,"",VLOOKUP($A98,'Annex 2 Designated EHV charges'!$A:$P,COLUMN(H98)+4,FALSE)),"")</f>
        <v/>
      </c>
    </row>
    <row r="99" spans="1:8" x14ac:dyDescent="0.2">
      <c r="A99" s="94" t="str">
        <f t="array" ref="A99">IFERROR(INDEX('Annex 2 Designated EHV charges'!$A$11:$A$260, MATCH(0, IF(ISBLANK('Annex 2 Designated EHV charges'!$A$11:$A$260),1, COUNTIF(A$4:$A98, 'Annex 2 Designated EHV charges'!$A$11:$A$260)), 0)),"")</f>
        <v/>
      </c>
      <c r="B99" s="94" t="str">
        <f>IF($A99="","",VLOOKUP($A99,'Annex 2 Designated EHV charges'!$A:$O,2,0))</f>
        <v/>
      </c>
      <c r="C99" s="95" t="str">
        <f>IF($A99="","",VLOOKUP($A99,'Annex 2 Designated EHV charges'!$A:$O,3,0))</f>
        <v/>
      </c>
      <c r="D99" s="94" t="str">
        <f>IF($A99="","",VLOOKUP($A99,'Annex 2 Designated EHV charges'!$A:$O,7,0))</f>
        <v/>
      </c>
      <c r="E99" s="97" t="str">
        <f>IFERROR(IF(VLOOKUP($A99,'Annex 2 Designated EHV charges'!$A:$P,COLUMN(E99)+4,FALSE)=0,"",VLOOKUP($A99,'Annex 2 Designated EHV charges'!$A:$P,COLUMN(E99)+4,FALSE)),"")</f>
        <v/>
      </c>
      <c r="F99" s="97" t="str">
        <f>IFERROR(IF(VLOOKUP($A99,'Annex 2 Designated EHV charges'!$A:$P,COLUMN(F99)+4,FALSE)=0,"",VLOOKUP($A99,'Annex 2 Designated EHV charges'!$A:$P,COLUMN(F99)+4,FALSE)),"")</f>
        <v/>
      </c>
      <c r="G99" s="97" t="str">
        <f>IFERROR(IF(VLOOKUP($A99,'Annex 2 Designated EHV charges'!$A:$P,COLUMN(G99)+4,FALSE)=0,"",VLOOKUP($A99,'Annex 2 Designated EHV charges'!$A:$P,COLUMN(G99)+4,FALSE)),"")</f>
        <v/>
      </c>
      <c r="H99" s="97" t="str">
        <f>IFERROR(IF(VLOOKUP($A99,'Annex 2 Designated EHV charges'!$A:$P,COLUMN(H99)+4,FALSE)=0,"",VLOOKUP($A99,'Annex 2 Designated EHV charges'!$A:$P,COLUMN(H99)+4,FALSE)),"")</f>
        <v/>
      </c>
    </row>
    <row r="100" spans="1:8" x14ac:dyDescent="0.2">
      <c r="A100" s="94" t="str">
        <f t="array" ref="A100">IFERROR(INDEX('Annex 2 Designated EHV charges'!$A$11:$A$260, MATCH(0, IF(ISBLANK('Annex 2 Designated EHV charges'!$A$11:$A$260),1, COUNTIF(A$4:$A99, 'Annex 2 Designated EHV charges'!$A$11:$A$260)), 0)),"")</f>
        <v/>
      </c>
      <c r="B100" s="94" t="str">
        <f>IF($A100="","",VLOOKUP($A100,'Annex 2 Designated EHV charges'!$A:$O,2,0))</f>
        <v/>
      </c>
      <c r="C100" s="95" t="str">
        <f>IF($A100="","",VLOOKUP($A100,'Annex 2 Designated EHV charges'!$A:$O,3,0))</f>
        <v/>
      </c>
      <c r="D100" s="94" t="str">
        <f>IF($A100="","",VLOOKUP($A100,'Annex 2 Designated EHV charges'!$A:$O,7,0))</f>
        <v/>
      </c>
      <c r="E100" s="97" t="str">
        <f>IFERROR(IF(VLOOKUP($A100,'Annex 2 Designated EHV charges'!$A:$P,COLUMN(E100)+4,FALSE)=0,"",VLOOKUP($A100,'Annex 2 Designated EHV charges'!$A:$P,COLUMN(E100)+4,FALSE)),"")</f>
        <v/>
      </c>
      <c r="F100" s="97" t="str">
        <f>IFERROR(IF(VLOOKUP($A100,'Annex 2 Designated EHV charges'!$A:$P,COLUMN(F100)+4,FALSE)=0,"",VLOOKUP($A100,'Annex 2 Designated EHV charges'!$A:$P,COLUMN(F100)+4,FALSE)),"")</f>
        <v/>
      </c>
      <c r="G100" s="97" t="str">
        <f>IFERROR(IF(VLOOKUP($A100,'Annex 2 Designated EHV charges'!$A:$P,COLUMN(G100)+4,FALSE)=0,"",VLOOKUP($A100,'Annex 2 Designated EHV charges'!$A:$P,COLUMN(G100)+4,FALSE)),"")</f>
        <v/>
      </c>
      <c r="H100" s="97" t="str">
        <f>IFERROR(IF(VLOOKUP($A100,'Annex 2 Designated EHV charges'!$A:$P,COLUMN(H100)+4,FALSE)=0,"",VLOOKUP($A100,'Annex 2 Designated EHV charges'!$A:$P,COLUMN(H100)+4,FALSE)),"")</f>
        <v/>
      </c>
    </row>
    <row r="101" spans="1:8" x14ac:dyDescent="0.2">
      <c r="A101" s="94" t="str">
        <f t="array" ref="A101">IFERROR(INDEX('Annex 2 Designated EHV charges'!$A$11:$A$260, MATCH(0, IF(ISBLANK('Annex 2 Designated EHV charges'!$A$11:$A$260),1, COUNTIF(A$4:$A100, 'Annex 2 Designated EHV charges'!$A$11:$A$260)), 0)),"")</f>
        <v/>
      </c>
      <c r="B101" s="94" t="str">
        <f>IF($A101="","",VLOOKUP($A101,'Annex 2 Designated EHV charges'!$A:$O,2,0))</f>
        <v/>
      </c>
      <c r="C101" s="95" t="str">
        <f>IF($A101="","",VLOOKUP($A101,'Annex 2 Designated EHV charges'!$A:$O,3,0))</f>
        <v/>
      </c>
      <c r="D101" s="94" t="str">
        <f>IF($A101="","",VLOOKUP($A101,'Annex 2 Designated EHV charges'!$A:$O,7,0))</f>
        <v/>
      </c>
      <c r="E101" s="97" t="str">
        <f>IFERROR(IF(VLOOKUP($A101,'Annex 2 Designated EHV charges'!$A:$P,COLUMN(E101)+4,FALSE)=0,"",VLOOKUP($A101,'Annex 2 Designated EHV charges'!$A:$P,COLUMN(E101)+4,FALSE)),"")</f>
        <v/>
      </c>
      <c r="F101" s="97" t="str">
        <f>IFERROR(IF(VLOOKUP($A101,'Annex 2 Designated EHV charges'!$A:$P,COLUMN(F101)+4,FALSE)=0,"",VLOOKUP($A101,'Annex 2 Designated EHV charges'!$A:$P,COLUMN(F101)+4,FALSE)),"")</f>
        <v/>
      </c>
      <c r="G101" s="97" t="str">
        <f>IFERROR(IF(VLOOKUP($A101,'Annex 2 Designated EHV charges'!$A:$P,COLUMN(G101)+4,FALSE)=0,"",VLOOKUP($A101,'Annex 2 Designated EHV charges'!$A:$P,COLUMN(G101)+4,FALSE)),"")</f>
        <v/>
      </c>
      <c r="H101" s="97" t="str">
        <f>IFERROR(IF(VLOOKUP($A101,'Annex 2 Designated EHV charges'!$A:$P,COLUMN(H101)+4,FALSE)=0,"",VLOOKUP($A101,'Annex 2 Designated EHV charges'!$A:$P,COLUMN(H101)+4,FALSE)),"")</f>
        <v/>
      </c>
    </row>
    <row r="102" spans="1:8" x14ac:dyDescent="0.2">
      <c r="A102" s="94" t="str">
        <f t="array" ref="A102">IFERROR(INDEX('Annex 2 Designated EHV charges'!$A$11:$A$260, MATCH(0, IF(ISBLANK('Annex 2 Designated EHV charges'!$A$11:$A$260),1, COUNTIF(A$4:$A101, 'Annex 2 Designated EHV charges'!$A$11:$A$260)), 0)),"")</f>
        <v/>
      </c>
      <c r="B102" s="94" t="str">
        <f>IF($A102="","",VLOOKUP($A102,'Annex 2 Designated EHV charges'!$A:$O,2,0))</f>
        <v/>
      </c>
      <c r="C102" s="95" t="str">
        <f>IF($A102="","",VLOOKUP($A102,'Annex 2 Designated EHV charges'!$A:$O,3,0))</f>
        <v/>
      </c>
      <c r="D102" s="94" t="str">
        <f>IF($A102="","",VLOOKUP($A102,'Annex 2 Designated EHV charges'!$A:$O,7,0))</f>
        <v/>
      </c>
      <c r="E102" s="97" t="str">
        <f>IFERROR(IF(VLOOKUP($A102,'Annex 2 Designated EHV charges'!$A:$P,COLUMN(E102)+4,FALSE)=0,"",VLOOKUP($A102,'Annex 2 Designated EHV charges'!$A:$P,COLUMN(E102)+4,FALSE)),"")</f>
        <v/>
      </c>
      <c r="F102" s="97" t="str">
        <f>IFERROR(IF(VLOOKUP($A102,'Annex 2 Designated EHV charges'!$A:$P,COLUMN(F102)+4,FALSE)=0,"",VLOOKUP($A102,'Annex 2 Designated EHV charges'!$A:$P,COLUMN(F102)+4,FALSE)),"")</f>
        <v/>
      </c>
      <c r="G102" s="97" t="str">
        <f>IFERROR(IF(VLOOKUP($A102,'Annex 2 Designated EHV charges'!$A:$P,COLUMN(G102)+4,FALSE)=0,"",VLOOKUP($A102,'Annex 2 Designated EHV charges'!$A:$P,COLUMN(G102)+4,FALSE)),"")</f>
        <v/>
      </c>
      <c r="H102" s="97" t="str">
        <f>IFERROR(IF(VLOOKUP($A102,'Annex 2 Designated EHV charges'!$A:$P,COLUMN(H102)+4,FALSE)=0,"",VLOOKUP($A102,'Annex 2 Designated EHV charges'!$A:$P,COLUMN(H102)+4,FALSE)),"")</f>
        <v/>
      </c>
    </row>
    <row r="103" spans="1:8" x14ac:dyDescent="0.2">
      <c r="A103" s="94" t="str">
        <f t="array" ref="A103">IFERROR(INDEX('Annex 2 Designated EHV charges'!$A$11:$A$260, MATCH(0, IF(ISBLANK('Annex 2 Designated EHV charges'!$A$11:$A$260),1, COUNTIF(A$4:$A102, 'Annex 2 Designated EHV charges'!$A$11:$A$260)), 0)),"")</f>
        <v/>
      </c>
      <c r="B103" s="94" t="str">
        <f>IF($A103="","",VLOOKUP($A103,'Annex 2 Designated EHV charges'!$A:$O,2,0))</f>
        <v/>
      </c>
      <c r="C103" s="95" t="str">
        <f>IF($A103="","",VLOOKUP($A103,'Annex 2 Designated EHV charges'!$A:$O,3,0))</f>
        <v/>
      </c>
      <c r="D103" s="94" t="str">
        <f>IF($A103="","",VLOOKUP($A103,'Annex 2 Designated EHV charges'!$A:$O,7,0))</f>
        <v/>
      </c>
      <c r="E103" s="97" t="str">
        <f>IFERROR(IF(VLOOKUP($A103,'Annex 2 Designated EHV charges'!$A:$P,COLUMN(E103)+4,FALSE)=0,"",VLOOKUP($A103,'Annex 2 Designated EHV charges'!$A:$P,COLUMN(E103)+4,FALSE)),"")</f>
        <v/>
      </c>
      <c r="F103" s="97" t="str">
        <f>IFERROR(IF(VLOOKUP($A103,'Annex 2 Designated EHV charges'!$A:$P,COLUMN(F103)+4,FALSE)=0,"",VLOOKUP($A103,'Annex 2 Designated EHV charges'!$A:$P,COLUMN(F103)+4,FALSE)),"")</f>
        <v/>
      </c>
      <c r="G103" s="97" t="str">
        <f>IFERROR(IF(VLOOKUP($A103,'Annex 2 Designated EHV charges'!$A:$P,COLUMN(G103)+4,FALSE)=0,"",VLOOKUP($A103,'Annex 2 Designated EHV charges'!$A:$P,COLUMN(G103)+4,FALSE)),"")</f>
        <v/>
      </c>
      <c r="H103" s="97" t="str">
        <f>IFERROR(IF(VLOOKUP($A103,'Annex 2 Designated EHV charges'!$A:$P,COLUMN(H103)+4,FALSE)=0,"",VLOOKUP($A103,'Annex 2 Designated EHV charges'!$A:$P,COLUMN(H103)+4,FALSE)),"")</f>
        <v/>
      </c>
    </row>
    <row r="104" spans="1:8" x14ac:dyDescent="0.2">
      <c r="A104" s="94" t="str">
        <f t="array" ref="A104">IFERROR(INDEX('Annex 2 Designated EHV charges'!$A$11:$A$260, MATCH(0, IF(ISBLANK('Annex 2 Designated EHV charges'!$A$11:$A$260),1, COUNTIF(A$4:$A103, 'Annex 2 Designated EHV charges'!$A$11:$A$260)), 0)),"")</f>
        <v/>
      </c>
      <c r="B104" s="94" t="str">
        <f>IF($A104="","",VLOOKUP($A104,'Annex 2 Designated EHV charges'!$A:$O,2,0))</f>
        <v/>
      </c>
      <c r="C104" s="95" t="str">
        <f>IF($A104="","",VLOOKUP($A104,'Annex 2 Designated EHV charges'!$A:$O,3,0))</f>
        <v/>
      </c>
      <c r="D104" s="94" t="str">
        <f>IF($A104="","",VLOOKUP($A104,'Annex 2 Designated EHV charges'!$A:$O,7,0))</f>
        <v/>
      </c>
      <c r="E104" s="97" t="str">
        <f>IFERROR(IF(VLOOKUP($A104,'Annex 2 Designated EHV charges'!$A:$P,COLUMN(E104)+4,FALSE)=0,"",VLOOKUP($A104,'Annex 2 Designated EHV charges'!$A:$P,COLUMN(E104)+4,FALSE)),"")</f>
        <v/>
      </c>
      <c r="F104" s="97" t="str">
        <f>IFERROR(IF(VLOOKUP($A104,'Annex 2 Designated EHV charges'!$A:$P,COLUMN(F104)+4,FALSE)=0,"",VLOOKUP($A104,'Annex 2 Designated EHV charges'!$A:$P,COLUMN(F104)+4,FALSE)),"")</f>
        <v/>
      </c>
      <c r="G104" s="97" t="str">
        <f>IFERROR(IF(VLOOKUP($A104,'Annex 2 Designated EHV charges'!$A:$P,COLUMN(G104)+4,FALSE)=0,"",VLOOKUP($A104,'Annex 2 Designated EHV charges'!$A:$P,COLUMN(G104)+4,FALSE)),"")</f>
        <v/>
      </c>
      <c r="H104" s="97" t="str">
        <f>IFERROR(IF(VLOOKUP($A104,'Annex 2 Designated EHV charges'!$A:$P,COLUMN(H104)+4,FALSE)=0,"",VLOOKUP($A104,'Annex 2 Designated EHV charges'!$A:$P,COLUMN(H104)+4,FALSE)),"")</f>
        <v/>
      </c>
    </row>
    <row r="105" spans="1:8" x14ac:dyDescent="0.2">
      <c r="A105" s="94" t="str">
        <f t="array" ref="A105">IFERROR(INDEX('Annex 2 Designated EHV charges'!$A$11:$A$260, MATCH(0, IF(ISBLANK('Annex 2 Designated EHV charges'!$A$11:$A$260),1, COUNTIF(A$4:$A104, 'Annex 2 Designated EHV charges'!$A$11:$A$260)), 0)),"")</f>
        <v/>
      </c>
      <c r="B105" s="94" t="str">
        <f>IF($A105="","",VLOOKUP($A105,'Annex 2 Designated EHV charges'!$A:$O,2,0))</f>
        <v/>
      </c>
      <c r="C105" s="95" t="str">
        <f>IF($A105="","",VLOOKUP($A105,'Annex 2 Designated EHV charges'!$A:$O,3,0))</f>
        <v/>
      </c>
      <c r="D105" s="94" t="str">
        <f>IF($A105="","",VLOOKUP($A105,'Annex 2 Designated EHV charges'!$A:$O,7,0))</f>
        <v/>
      </c>
      <c r="E105" s="97" t="str">
        <f>IFERROR(IF(VLOOKUP($A105,'Annex 2 Designated EHV charges'!$A:$P,COLUMN(E105)+4,FALSE)=0,"",VLOOKUP($A105,'Annex 2 Designated EHV charges'!$A:$P,COLUMN(E105)+4,FALSE)),"")</f>
        <v/>
      </c>
      <c r="F105" s="97" t="str">
        <f>IFERROR(IF(VLOOKUP($A105,'Annex 2 Designated EHV charges'!$A:$P,COLUMN(F105)+4,FALSE)=0,"",VLOOKUP($A105,'Annex 2 Designated EHV charges'!$A:$P,COLUMN(F105)+4,FALSE)),"")</f>
        <v/>
      </c>
      <c r="G105" s="97" t="str">
        <f>IFERROR(IF(VLOOKUP($A105,'Annex 2 Designated EHV charges'!$A:$P,COLUMN(G105)+4,FALSE)=0,"",VLOOKUP($A105,'Annex 2 Designated EHV charges'!$A:$P,COLUMN(G105)+4,FALSE)),"")</f>
        <v/>
      </c>
      <c r="H105" s="97" t="str">
        <f>IFERROR(IF(VLOOKUP($A105,'Annex 2 Designated EHV charges'!$A:$P,COLUMN(H105)+4,FALSE)=0,"",VLOOKUP($A105,'Annex 2 Designated EHV charges'!$A:$P,COLUMN(H105)+4,FALSE)),"")</f>
        <v/>
      </c>
    </row>
    <row r="106" spans="1:8" x14ac:dyDescent="0.2">
      <c r="A106" s="94" t="str">
        <f t="array" ref="A106">IFERROR(INDEX('Annex 2 Designated EHV charges'!$A$11:$A$260, MATCH(0, IF(ISBLANK('Annex 2 Designated EHV charges'!$A$11:$A$260),1, COUNTIF(A$4:$A105, 'Annex 2 Designated EHV charges'!$A$11:$A$260)), 0)),"")</f>
        <v/>
      </c>
      <c r="B106" s="94" t="str">
        <f>IF($A106="","",VLOOKUP($A106,'Annex 2 Designated EHV charges'!$A:$O,2,0))</f>
        <v/>
      </c>
      <c r="C106" s="95" t="str">
        <f>IF($A106="","",VLOOKUP($A106,'Annex 2 Designated EHV charges'!$A:$O,3,0))</f>
        <v/>
      </c>
      <c r="D106" s="94" t="str">
        <f>IF($A106="","",VLOOKUP($A106,'Annex 2 Designated EHV charges'!$A:$O,7,0))</f>
        <v/>
      </c>
      <c r="E106" s="97" t="str">
        <f>IFERROR(IF(VLOOKUP($A106,'Annex 2 Designated EHV charges'!$A:$P,COLUMN(E106)+4,FALSE)=0,"",VLOOKUP($A106,'Annex 2 Designated EHV charges'!$A:$P,COLUMN(E106)+4,FALSE)),"")</f>
        <v/>
      </c>
      <c r="F106" s="97" t="str">
        <f>IFERROR(IF(VLOOKUP($A106,'Annex 2 Designated EHV charges'!$A:$P,COLUMN(F106)+4,FALSE)=0,"",VLOOKUP($A106,'Annex 2 Designated EHV charges'!$A:$P,COLUMN(F106)+4,FALSE)),"")</f>
        <v/>
      </c>
      <c r="G106" s="97" t="str">
        <f>IFERROR(IF(VLOOKUP($A106,'Annex 2 Designated EHV charges'!$A:$P,COLUMN(G106)+4,FALSE)=0,"",VLOOKUP($A106,'Annex 2 Designated EHV charges'!$A:$P,COLUMN(G106)+4,FALSE)),"")</f>
        <v/>
      </c>
      <c r="H106" s="97" t="str">
        <f>IFERROR(IF(VLOOKUP($A106,'Annex 2 Designated EHV charges'!$A:$P,COLUMN(H106)+4,FALSE)=0,"",VLOOKUP($A106,'Annex 2 Designated EHV charges'!$A:$P,COLUMN(H106)+4,FALSE)),"")</f>
        <v/>
      </c>
    </row>
    <row r="107" spans="1:8" x14ac:dyDescent="0.2">
      <c r="A107" s="94" t="str">
        <f t="array" ref="A107">IFERROR(INDEX('Annex 2 Designated EHV charges'!$A$11:$A$260, MATCH(0, IF(ISBLANK('Annex 2 Designated EHV charges'!$A$11:$A$260),1, COUNTIF(A$4:$A106, 'Annex 2 Designated EHV charges'!$A$11:$A$260)), 0)),"")</f>
        <v/>
      </c>
      <c r="B107" s="94" t="str">
        <f>IF($A107="","",VLOOKUP($A107,'Annex 2 Designated EHV charges'!$A:$O,2,0))</f>
        <v/>
      </c>
      <c r="C107" s="95" t="str">
        <f>IF($A107="","",VLOOKUP($A107,'Annex 2 Designated EHV charges'!$A:$O,3,0))</f>
        <v/>
      </c>
      <c r="D107" s="94" t="str">
        <f>IF($A107="","",VLOOKUP($A107,'Annex 2 Designated EHV charges'!$A:$O,7,0))</f>
        <v/>
      </c>
      <c r="E107" s="97" t="str">
        <f>IFERROR(IF(VLOOKUP($A107,'Annex 2 Designated EHV charges'!$A:$P,COLUMN(E107)+4,FALSE)=0,"",VLOOKUP($A107,'Annex 2 Designated EHV charges'!$A:$P,COLUMN(E107)+4,FALSE)),"")</f>
        <v/>
      </c>
      <c r="F107" s="97" t="str">
        <f>IFERROR(IF(VLOOKUP($A107,'Annex 2 Designated EHV charges'!$A:$P,COLUMN(F107)+4,FALSE)=0,"",VLOOKUP($A107,'Annex 2 Designated EHV charges'!$A:$P,COLUMN(F107)+4,FALSE)),"")</f>
        <v/>
      </c>
      <c r="G107" s="97" t="str">
        <f>IFERROR(IF(VLOOKUP($A107,'Annex 2 Designated EHV charges'!$A:$P,COLUMN(G107)+4,FALSE)=0,"",VLOOKUP($A107,'Annex 2 Designated EHV charges'!$A:$P,COLUMN(G107)+4,FALSE)),"")</f>
        <v/>
      </c>
      <c r="H107" s="97" t="str">
        <f>IFERROR(IF(VLOOKUP($A107,'Annex 2 Designated EHV charges'!$A:$P,COLUMN(H107)+4,FALSE)=0,"",VLOOKUP($A107,'Annex 2 Designated EHV charges'!$A:$P,COLUMN(H107)+4,FALSE)),"")</f>
        <v/>
      </c>
    </row>
    <row r="108" spans="1:8" x14ac:dyDescent="0.2">
      <c r="A108" s="94" t="str">
        <f t="array" ref="A108">IFERROR(INDEX('Annex 2 Designated EHV charges'!$A$11:$A$260, MATCH(0, IF(ISBLANK('Annex 2 Designated EHV charges'!$A$11:$A$260),1, COUNTIF(A$4:$A107, 'Annex 2 Designated EHV charges'!$A$11:$A$260)), 0)),"")</f>
        <v/>
      </c>
      <c r="B108" s="94" t="str">
        <f>IF($A108="","",VLOOKUP($A108,'Annex 2 Designated EHV charges'!$A:$O,2,0))</f>
        <v/>
      </c>
      <c r="C108" s="95" t="str">
        <f>IF($A108="","",VLOOKUP($A108,'Annex 2 Designated EHV charges'!$A:$O,3,0))</f>
        <v/>
      </c>
      <c r="D108" s="94" t="str">
        <f>IF($A108="","",VLOOKUP($A108,'Annex 2 Designated EHV charges'!$A:$O,7,0))</f>
        <v/>
      </c>
      <c r="E108" s="97" t="str">
        <f>IFERROR(IF(VLOOKUP($A108,'Annex 2 Designated EHV charges'!$A:$P,COLUMN(E108)+4,FALSE)=0,"",VLOOKUP($A108,'Annex 2 Designated EHV charges'!$A:$P,COLUMN(E108)+4,FALSE)),"")</f>
        <v/>
      </c>
      <c r="F108" s="97" t="str">
        <f>IFERROR(IF(VLOOKUP($A108,'Annex 2 Designated EHV charges'!$A:$P,COLUMN(F108)+4,FALSE)=0,"",VLOOKUP($A108,'Annex 2 Designated EHV charges'!$A:$P,COLUMN(F108)+4,FALSE)),"")</f>
        <v/>
      </c>
      <c r="G108" s="97" t="str">
        <f>IFERROR(IF(VLOOKUP($A108,'Annex 2 Designated EHV charges'!$A:$P,COLUMN(G108)+4,FALSE)=0,"",VLOOKUP($A108,'Annex 2 Designated EHV charges'!$A:$P,COLUMN(G108)+4,FALSE)),"")</f>
        <v/>
      </c>
      <c r="H108" s="97" t="str">
        <f>IFERROR(IF(VLOOKUP($A108,'Annex 2 Designated EHV charges'!$A:$P,COLUMN(H108)+4,FALSE)=0,"",VLOOKUP($A108,'Annex 2 Designated EHV charges'!$A:$P,COLUMN(H108)+4,FALSE)),"")</f>
        <v/>
      </c>
    </row>
    <row r="109" spans="1:8" x14ac:dyDescent="0.2">
      <c r="A109" s="94" t="str">
        <f t="array" ref="A109">IFERROR(INDEX('Annex 2 Designated EHV charges'!$A$11:$A$260, MATCH(0, IF(ISBLANK('Annex 2 Designated EHV charges'!$A$11:$A$260),1, COUNTIF(A$4:$A108, 'Annex 2 Designated EHV charges'!$A$11:$A$260)), 0)),"")</f>
        <v/>
      </c>
      <c r="B109" s="94" t="str">
        <f>IF($A109="","",VLOOKUP($A109,'Annex 2 Designated EHV charges'!$A:$O,2,0))</f>
        <v/>
      </c>
      <c r="C109" s="95" t="str">
        <f>IF($A109="","",VLOOKUP($A109,'Annex 2 Designated EHV charges'!$A:$O,3,0))</f>
        <v/>
      </c>
      <c r="D109" s="94" t="str">
        <f>IF($A109="","",VLOOKUP($A109,'Annex 2 Designated EHV charges'!$A:$O,7,0))</f>
        <v/>
      </c>
      <c r="E109" s="97" t="str">
        <f>IFERROR(IF(VLOOKUP($A109,'Annex 2 Designated EHV charges'!$A:$P,COLUMN(E109)+4,FALSE)=0,"",VLOOKUP($A109,'Annex 2 Designated EHV charges'!$A:$P,COLUMN(E109)+4,FALSE)),"")</f>
        <v/>
      </c>
      <c r="F109" s="97" t="str">
        <f>IFERROR(IF(VLOOKUP($A109,'Annex 2 Designated EHV charges'!$A:$P,COLUMN(F109)+4,FALSE)=0,"",VLOOKUP($A109,'Annex 2 Designated EHV charges'!$A:$P,COLUMN(F109)+4,FALSE)),"")</f>
        <v/>
      </c>
      <c r="G109" s="97" t="str">
        <f>IFERROR(IF(VLOOKUP($A109,'Annex 2 Designated EHV charges'!$A:$P,COLUMN(G109)+4,FALSE)=0,"",VLOOKUP($A109,'Annex 2 Designated EHV charges'!$A:$P,COLUMN(G109)+4,FALSE)),"")</f>
        <v/>
      </c>
      <c r="H109" s="97" t="str">
        <f>IFERROR(IF(VLOOKUP($A109,'Annex 2 Designated EHV charges'!$A:$P,COLUMN(H109)+4,FALSE)=0,"",VLOOKUP($A109,'Annex 2 Designated EHV charges'!$A:$P,COLUMN(H109)+4,FALSE)),"")</f>
        <v/>
      </c>
    </row>
    <row r="110" spans="1:8" x14ac:dyDescent="0.2">
      <c r="A110" s="94" t="str">
        <f t="array" ref="A110">IFERROR(INDEX('Annex 2 Designated EHV charges'!$A$11:$A$260, MATCH(0, IF(ISBLANK('Annex 2 Designated EHV charges'!$A$11:$A$260),1, COUNTIF(A$4:$A109, 'Annex 2 Designated EHV charges'!$A$11:$A$260)), 0)),"")</f>
        <v/>
      </c>
      <c r="B110" s="94" t="str">
        <f>IF($A110="","",VLOOKUP($A110,'Annex 2 Designated EHV charges'!$A:$O,2,0))</f>
        <v/>
      </c>
      <c r="C110" s="95" t="str">
        <f>IF($A110="","",VLOOKUP($A110,'Annex 2 Designated EHV charges'!$A:$O,3,0))</f>
        <v/>
      </c>
      <c r="D110" s="94" t="str">
        <f>IF($A110="","",VLOOKUP($A110,'Annex 2 Designated EHV charges'!$A:$O,7,0))</f>
        <v/>
      </c>
      <c r="E110" s="97" t="str">
        <f>IFERROR(IF(VLOOKUP($A110,'Annex 2 Designated EHV charges'!$A:$P,COLUMN(E110)+4,FALSE)=0,"",VLOOKUP($A110,'Annex 2 Designated EHV charges'!$A:$P,COLUMN(E110)+4,FALSE)),"")</f>
        <v/>
      </c>
      <c r="F110" s="97" t="str">
        <f>IFERROR(IF(VLOOKUP($A110,'Annex 2 Designated EHV charges'!$A:$P,COLUMN(F110)+4,FALSE)=0,"",VLOOKUP($A110,'Annex 2 Designated EHV charges'!$A:$P,COLUMN(F110)+4,FALSE)),"")</f>
        <v/>
      </c>
      <c r="G110" s="97" t="str">
        <f>IFERROR(IF(VLOOKUP($A110,'Annex 2 Designated EHV charges'!$A:$P,COLUMN(G110)+4,FALSE)=0,"",VLOOKUP($A110,'Annex 2 Designated EHV charges'!$A:$P,COLUMN(G110)+4,FALSE)),"")</f>
        <v/>
      </c>
      <c r="H110" s="97" t="str">
        <f>IFERROR(IF(VLOOKUP($A110,'Annex 2 Designated EHV charges'!$A:$P,COLUMN(H110)+4,FALSE)=0,"",VLOOKUP($A110,'Annex 2 Designated EHV charges'!$A:$P,COLUMN(H110)+4,FALSE)),"")</f>
        <v/>
      </c>
    </row>
    <row r="111" spans="1:8" x14ac:dyDescent="0.2">
      <c r="A111" s="94" t="str">
        <f t="array" ref="A111">IFERROR(INDEX('Annex 2 Designated EHV charges'!$A$11:$A$260, MATCH(0, IF(ISBLANK('Annex 2 Designated EHV charges'!$A$11:$A$260),1, COUNTIF(A$4:$A110, 'Annex 2 Designated EHV charges'!$A$11:$A$260)), 0)),"")</f>
        <v/>
      </c>
      <c r="B111" s="94" t="str">
        <f>IF($A111="","",VLOOKUP($A111,'Annex 2 Designated EHV charges'!$A:$O,2,0))</f>
        <v/>
      </c>
      <c r="C111" s="95" t="str">
        <f>IF($A111="","",VLOOKUP($A111,'Annex 2 Designated EHV charges'!$A:$O,3,0))</f>
        <v/>
      </c>
      <c r="D111" s="94" t="str">
        <f>IF($A111="","",VLOOKUP($A111,'Annex 2 Designated EHV charges'!$A:$O,7,0))</f>
        <v/>
      </c>
      <c r="E111" s="97" t="str">
        <f>IFERROR(IF(VLOOKUP($A111,'Annex 2 Designated EHV charges'!$A:$P,COLUMN(E111)+4,FALSE)=0,"",VLOOKUP($A111,'Annex 2 Designated EHV charges'!$A:$P,COLUMN(E111)+4,FALSE)),"")</f>
        <v/>
      </c>
      <c r="F111" s="97" t="str">
        <f>IFERROR(IF(VLOOKUP($A111,'Annex 2 Designated EHV charges'!$A:$P,COLUMN(F111)+4,FALSE)=0,"",VLOOKUP($A111,'Annex 2 Designated EHV charges'!$A:$P,COLUMN(F111)+4,FALSE)),"")</f>
        <v/>
      </c>
      <c r="G111" s="97" t="str">
        <f>IFERROR(IF(VLOOKUP($A111,'Annex 2 Designated EHV charges'!$A:$P,COLUMN(G111)+4,FALSE)=0,"",VLOOKUP($A111,'Annex 2 Designated EHV charges'!$A:$P,COLUMN(G111)+4,FALSE)),"")</f>
        <v/>
      </c>
      <c r="H111" s="97" t="str">
        <f>IFERROR(IF(VLOOKUP($A111,'Annex 2 Designated EHV charges'!$A:$P,COLUMN(H111)+4,FALSE)=0,"",VLOOKUP($A111,'Annex 2 Designated EHV charges'!$A:$P,COLUMN(H111)+4,FALSE)),"")</f>
        <v/>
      </c>
    </row>
    <row r="112" spans="1:8" x14ac:dyDescent="0.2">
      <c r="A112" s="94" t="str">
        <f t="array" ref="A112">IFERROR(INDEX('Annex 2 Designated EHV charges'!$A$11:$A$260, MATCH(0, IF(ISBLANK('Annex 2 Designated EHV charges'!$A$11:$A$260),1, COUNTIF(A$4:$A111, 'Annex 2 Designated EHV charges'!$A$11:$A$260)), 0)),"")</f>
        <v/>
      </c>
      <c r="B112" s="94" t="str">
        <f>IF($A112="","",VLOOKUP($A112,'Annex 2 Designated EHV charges'!$A:$O,2,0))</f>
        <v/>
      </c>
      <c r="C112" s="95" t="str">
        <f>IF($A112="","",VLOOKUP($A112,'Annex 2 Designated EHV charges'!$A:$O,3,0))</f>
        <v/>
      </c>
      <c r="D112" s="94" t="str">
        <f>IF($A112="","",VLOOKUP($A112,'Annex 2 Designated EHV charges'!$A:$O,7,0))</f>
        <v/>
      </c>
      <c r="E112" s="97" t="str">
        <f>IFERROR(IF(VLOOKUP($A112,'Annex 2 Designated EHV charges'!$A:$P,COLUMN(E112)+4,FALSE)=0,"",VLOOKUP($A112,'Annex 2 Designated EHV charges'!$A:$P,COLUMN(E112)+4,FALSE)),"")</f>
        <v/>
      </c>
      <c r="F112" s="97" t="str">
        <f>IFERROR(IF(VLOOKUP($A112,'Annex 2 Designated EHV charges'!$A:$P,COLUMN(F112)+4,FALSE)=0,"",VLOOKUP($A112,'Annex 2 Designated EHV charges'!$A:$P,COLUMN(F112)+4,FALSE)),"")</f>
        <v/>
      </c>
      <c r="G112" s="97" t="str">
        <f>IFERROR(IF(VLOOKUP($A112,'Annex 2 Designated EHV charges'!$A:$P,COLUMN(G112)+4,FALSE)=0,"",VLOOKUP($A112,'Annex 2 Designated EHV charges'!$A:$P,COLUMN(G112)+4,FALSE)),"")</f>
        <v/>
      </c>
      <c r="H112" s="97" t="str">
        <f>IFERROR(IF(VLOOKUP($A112,'Annex 2 Designated EHV charges'!$A:$P,COLUMN(H112)+4,FALSE)=0,"",VLOOKUP($A112,'Annex 2 Designated EHV charges'!$A:$P,COLUMN(H112)+4,FALSE)),"")</f>
        <v/>
      </c>
    </row>
    <row r="113" spans="1:8" x14ac:dyDescent="0.2">
      <c r="A113" s="94" t="str">
        <f t="array" ref="A113">IFERROR(INDEX('Annex 2 Designated EHV charges'!$A$11:$A$260, MATCH(0, IF(ISBLANK('Annex 2 Designated EHV charges'!$A$11:$A$260),1, COUNTIF(A$4:$A112, 'Annex 2 Designated EHV charges'!$A$11:$A$260)), 0)),"")</f>
        <v/>
      </c>
      <c r="B113" s="94" t="str">
        <f>IF($A113="","",VLOOKUP($A113,'Annex 2 Designated EHV charges'!$A:$O,2,0))</f>
        <v/>
      </c>
      <c r="C113" s="95" t="str">
        <f>IF($A113="","",VLOOKUP($A113,'Annex 2 Designated EHV charges'!$A:$O,3,0))</f>
        <v/>
      </c>
      <c r="D113" s="94" t="str">
        <f>IF($A113="","",VLOOKUP($A113,'Annex 2 Designated EHV charges'!$A:$O,7,0))</f>
        <v/>
      </c>
      <c r="E113" s="97" t="str">
        <f>IFERROR(IF(VLOOKUP($A113,'Annex 2 Designated EHV charges'!$A:$P,COLUMN(E113)+4,FALSE)=0,"",VLOOKUP($A113,'Annex 2 Designated EHV charges'!$A:$P,COLUMN(E113)+4,FALSE)),"")</f>
        <v/>
      </c>
      <c r="F113" s="97" t="str">
        <f>IFERROR(IF(VLOOKUP($A113,'Annex 2 Designated EHV charges'!$A:$P,COLUMN(F113)+4,FALSE)=0,"",VLOOKUP($A113,'Annex 2 Designated EHV charges'!$A:$P,COLUMN(F113)+4,FALSE)),"")</f>
        <v/>
      </c>
      <c r="G113" s="97" t="str">
        <f>IFERROR(IF(VLOOKUP($A113,'Annex 2 Designated EHV charges'!$A:$P,COLUMN(G113)+4,FALSE)=0,"",VLOOKUP($A113,'Annex 2 Designated EHV charges'!$A:$P,COLUMN(G113)+4,FALSE)),"")</f>
        <v/>
      </c>
      <c r="H113" s="97" t="str">
        <f>IFERROR(IF(VLOOKUP($A113,'Annex 2 Designated EHV charges'!$A:$P,COLUMN(H113)+4,FALSE)=0,"",VLOOKUP($A113,'Annex 2 Designated EHV charges'!$A:$P,COLUMN(H113)+4,FALSE)),"")</f>
        <v/>
      </c>
    </row>
    <row r="114" spans="1:8" x14ac:dyDescent="0.2">
      <c r="A114" s="94" t="str">
        <f t="array" ref="A114">IFERROR(INDEX('Annex 2 Designated EHV charges'!$A$11:$A$260, MATCH(0, IF(ISBLANK('Annex 2 Designated EHV charges'!$A$11:$A$260),1, COUNTIF(A$4:$A113, 'Annex 2 Designated EHV charges'!$A$11:$A$260)), 0)),"")</f>
        <v/>
      </c>
      <c r="B114" s="94" t="str">
        <f>IF($A114="","",VLOOKUP($A114,'Annex 2 Designated EHV charges'!$A:$O,2,0))</f>
        <v/>
      </c>
      <c r="C114" s="95" t="str">
        <f>IF($A114="","",VLOOKUP($A114,'Annex 2 Designated EHV charges'!$A:$O,3,0))</f>
        <v/>
      </c>
      <c r="D114" s="94" t="str">
        <f>IF($A114="","",VLOOKUP($A114,'Annex 2 Designated EHV charges'!$A:$O,7,0))</f>
        <v/>
      </c>
      <c r="E114" s="97" t="str">
        <f>IFERROR(IF(VLOOKUP($A114,'Annex 2 Designated EHV charges'!$A:$P,COLUMN(E114)+4,FALSE)=0,"",VLOOKUP($A114,'Annex 2 Designated EHV charges'!$A:$P,COLUMN(E114)+4,FALSE)),"")</f>
        <v/>
      </c>
      <c r="F114" s="97" t="str">
        <f>IFERROR(IF(VLOOKUP($A114,'Annex 2 Designated EHV charges'!$A:$P,COLUMN(F114)+4,FALSE)=0,"",VLOOKUP($A114,'Annex 2 Designated EHV charges'!$A:$P,COLUMN(F114)+4,FALSE)),"")</f>
        <v/>
      </c>
      <c r="G114" s="97" t="str">
        <f>IFERROR(IF(VLOOKUP($A114,'Annex 2 Designated EHV charges'!$A:$P,COLUMN(G114)+4,FALSE)=0,"",VLOOKUP($A114,'Annex 2 Designated EHV charges'!$A:$P,COLUMN(G114)+4,FALSE)),"")</f>
        <v/>
      </c>
      <c r="H114" s="97" t="str">
        <f>IFERROR(IF(VLOOKUP($A114,'Annex 2 Designated EHV charges'!$A:$P,COLUMN(H114)+4,FALSE)=0,"",VLOOKUP($A114,'Annex 2 Designated EHV charges'!$A:$P,COLUMN(H114)+4,FALSE)),"")</f>
        <v/>
      </c>
    </row>
    <row r="115" spans="1:8" x14ac:dyDescent="0.2">
      <c r="A115" s="94" t="str">
        <f t="array" ref="A115">IFERROR(INDEX('Annex 2 Designated EHV charges'!$A$11:$A$260, MATCH(0, IF(ISBLANK('Annex 2 Designated EHV charges'!$A$11:$A$260),1, COUNTIF(A$4:$A114, 'Annex 2 Designated EHV charges'!$A$11:$A$260)), 0)),"")</f>
        <v/>
      </c>
      <c r="B115" s="94" t="str">
        <f>IF($A115="","",VLOOKUP($A115,'Annex 2 Designated EHV charges'!$A:$O,2,0))</f>
        <v/>
      </c>
      <c r="C115" s="95" t="str">
        <f>IF($A115="","",VLOOKUP($A115,'Annex 2 Designated EHV charges'!$A:$O,3,0))</f>
        <v/>
      </c>
      <c r="D115" s="94" t="str">
        <f>IF($A115="","",VLOOKUP($A115,'Annex 2 Designated EHV charges'!$A:$O,7,0))</f>
        <v/>
      </c>
      <c r="E115" s="97" t="str">
        <f>IFERROR(IF(VLOOKUP($A115,'Annex 2 Designated EHV charges'!$A:$P,COLUMN(E115)+4,FALSE)=0,"",VLOOKUP($A115,'Annex 2 Designated EHV charges'!$A:$P,COLUMN(E115)+4,FALSE)),"")</f>
        <v/>
      </c>
      <c r="F115" s="97" t="str">
        <f>IFERROR(IF(VLOOKUP($A115,'Annex 2 Designated EHV charges'!$A:$P,COLUMN(F115)+4,FALSE)=0,"",VLOOKUP($A115,'Annex 2 Designated EHV charges'!$A:$P,COLUMN(F115)+4,FALSE)),"")</f>
        <v/>
      </c>
      <c r="G115" s="97" t="str">
        <f>IFERROR(IF(VLOOKUP($A115,'Annex 2 Designated EHV charges'!$A:$P,COLUMN(G115)+4,FALSE)=0,"",VLOOKUP($A115,'Annex 2 Designated EHV charges'!$A:$P,COLUMN(G115)+4,FALSE)),"")</f>
        <v/>
      </c>
      <c r="H115" s="97" t="str">
        <f>IFERROR(IF(VLOOKUP($A115,'Annex 2 Designated EHV charges'!$A:$P,COLUMN(H115)+4,FALSE)=0,"",VLOOKUP($A115,'Annex 2 Designated EHV charges'!$A:$P,COLUMN(H115)+4,FALSE)),"")</f>
        <v/>
      </c>
    </row>
    <row r="116" spans="1:8" x14ac:dyDescent="0.2">
      <c r="A116" s="94" t="str">
        <f t="array" ref="A116">IFERROR(INDEX('Annex 2 Designated EHV charges'!$A$11:$A$260, MATCH(0, IF(ISBLANK('Annex 2 Designated EHV charges'!$A$11:$A$260),1, COUNTIF(A$4:$A115, 'Annex 2 Designated EHV charges'!$A$11:$A$260)), 0)),"")</f>
        <v/>
      </c>
      <c r="B116" s="94" t="str">
        <f>IF($A116="","",VLOOKUP($A116,'Annex 2 Designated EHV charges'!$A:$O,2,0))</f>
        <v/>
      </c>
      <c r="C116" s="95" t="str">
        <f>IF($A116="","",VLOOKUP($A116,'Annex 2 Designated EHV charges'!$A:$O,3,0))</f>
        <v/>
      </c>
      <c r="D116" s="94" t="str">
        <f>IF($A116="","",VLOOKUP($A116,'Annex 2 Designated EHV charges'!$A:$O,7,0))</f>
        <v/>
      </c>
      <c r="E116" s="97" t="str">
        <f>IFERROR(IF(VLOOKUP($A116,'Annex 2 Designated EHV charges'!$A:$P,COLUMN(E116)+4,FALSE)=0,"",VLOOKUP($A116,'Annex 2 Designated EHV charges'!$A:$P,COLUMN(E116)+4,FALSE)),"")</f>
        <v/>
      </c>
      <c r="F116" s="97" t="str">
        <f>IFERROR(IF(VLOOKUP($A116,'Annex 2 Designated EHV charges'!$A:$P,COLUMN(F116)+4,FALSE)=0,"",VLOOKUP($A116,'Annex 2 Designated EHV charges'!$A:$P,COLUMN(F116)+4,FALSE)),"")</f>
        <v/>
      </c>
      <c r="G116" s="97" t="str">
        <f>IFERROR(IF(VLOOKUP($A116,'Annex 2 Designated EHV charges'!$A:$P,COLUMN(G116)+4,FALSE)=0,"",VLOOKUP($A116,'Annex 2 Designated EHV charges'!$A:$P,COLUMN(G116)+4,FALSE)),"")</f>
        <v/>
      </c>
      <c r="H116" s="97" t="str">
        <f>IFERROR(IF(VLOOKUP($A116,'Annex 2 Designated EHV charges'!$A:$P,COLUMN(H116)+4,FALSE)=0,"",VLOOKUP($A116,'Annex 2 Designated EHV charges'!$A:$P,COLUMN(H116)+4,FALSE)),"")</f>
        <v/>
      </c>
    </row>
    <row r="117" spans="1:8" x14ac:dyDescent="0.2">
      <c r="A117" s="94" t="str">
        <f t="array" ref="A117">IFERROR(INDEX('Annex 2 Designated EHV charges'!$A$11:$A$260, MATCH(0, IF(ISBLANK('Annex 2 Designated EHV charges'!$A$11:$A$260),1, COUNTIF(A$4:$A116, 'Annex 2 Designated EHV charges'!$A$11:$A$260)), 0)),"")</f>
        <v/>
      </c>
      <c r="B117" s="94" t="str">
        <f>IF($A117="","",VLOOKUP($A117,'Annex 2 Designated EHV charges'!$A:$O,2,0))</f>
        <v/>
      </c>
      <c r="C117" s="95" t="str">
        <f>IF($A117="","",VLOOKUP($A117,'Annex 2 Designated EHV charges'!$A:$O,3,0))</f>
        <v/>
      </c>
      <c r="D117" s="94" t="str">
        <f>IF($A117="","",VLOOKUP($A117,'Annex 2 Designated EHV charges'!$A:$O,7,0))</f>
        <v/>
      </c>
      <c r="E117" s="97" t="str">
        <f>IFERROR(IF(VLOOKUP($A117,'Annex 2 Designated EHV charges'!$A:$P,COLUMN(E117)+4,FALSE)=0,"",VLOOKUP($A117,'Annex 2 Designated EHV charges'!$A:$P,COLUMN(E117)+4,FALSE)),"")</f>
        <v/>
      </c>
      <c r="F117" s="97" t="str">
        <f>IFERROR(IF(VLOOKUP($A117,'Annex 2 Designated EHV charges'!$A:$P,COLUMN(F117)+4,FALSE)=0,"",VLOOKUP($A117,'Annex 2 Designated EHV charges'!$A:$P,COLUMN(F117)+4,FALSE)),"")</f>
        <v/>
      </c>
      <c r="G117" s="97" t="str">
        <f>IFERROR(IF(VLOOKUP($A117,'Annex 2 Designated EHV charges'!$A:$P,COLUMN(G117)+4,FALSE)=0,"",VLOOKUP($A117,'Annex 2 Designated EHV charges'!$A:$P,COLUMN(G117)+4,FALSE)),"")</f>
        <v/>
      </c>
      <c r="H117" s="97" t="str">
        <f>IFERROR(IF(VLOOKUP($A117,'Annex 2 Designated EHV charges'!$A:$P,COLUMN(H117)+4,FALSE)=0,"",VLOOKUP($A117,'Annex 2 Designated EHV charges'!$A:$P,COLUMN(H117)+4,FALSE)),"")</f>
        <v/>
      </c>
    </row>
    <row r="118" spans="1:8" x14ac:dyDescent="0.2">
      <c r="A118" s="94" t="str">
        <f t="array" ref="A118">IFERROR(INDEX('Annex 2 Designated EHV charges'!$A$11:$A$260, MATCH(0, IF(ISBLANK('Annex 2 Designated EHV charges'!$A$11:$A$260),1, COUNTIF(A$4:$A117, 'Annex 2 Designated EHV charges'!$A$11:$A$260)), 0)),"")</f>
        <v/>
      </c>
      <c r="B118" s="94" t="str">
        <f>IF($A118="","",VLOOKUP($A118,'Annex 2 Designated EHV charges'!$A:$O,2,0))</f>
        <v/>
      </c>
      <c r="C118" s="95" t="str">
        <f>IF($A118="","",VLOOKUP($A118,'Annex 2 Designated EHV charges'!$A:$O,3,0))</f>
        <v/>
      </c>
      <c r="D118" s="94" t="str">
        <f>IF($A118="","",VLOOKUP($A118,'Annex 2 Designated EHV charges'!$A:$O,7,0))</f>
        <v/>
      </c>
      <c r="E118" s="97" t="str">
        <f>IFERROR(IF(VLOOKUP($A118,'Annex 2 Designated EHV charges'!$A:$P,COLUMN(E118)+4,FALSE)=0,"",VLOOKUP($A118,'Annex 2 Designated EHV charges'!$A:$P,COLUMN(E118)+4,FALSE)),"")</f>
        <v/>
      </c>
      <c r="F118" s="97" t="str">
        <f>IFERROR(IF(VLOOKUP($A118,'Annex 2 Designated EHV charges'!$A:$P,COLUMN(F118)+4,FALSE)=0,"",VLOOKUP($A118,'Annex 2 Designated EHV charges'!$A:$P,COLUMN(F118)+4,FALSE)),"")</f>
        <v/>
      </c>
      <c r="G118" s="97" t="str">
        <f>IFERROR(IF(VLOOKUP($A118,'Annex 2 Designated EHV charges'!$A:$P,COLUMN(G118)+4,FALSE)=0,"",VLOOKUP($A118,'Annex 2 Designated EHV charges'!$A:$P,COLUMN(G118)+4,FALSE)),"")</f>
        <v/>
      </c>
      <c r="H118" s="97" t="str">
        <f>IFERROR(IF(VLOOKUP($A118,'Annex 2 Designated EHV charges'!$A:$P,COLUMN(H118)+4,FALSE)=0,"",VLOOKUP($A118,'Annex 2 Designated EHV charges'!$A:$P,COLUMN(H118)+4,FALSE)),"")</f>
        <v/>
      </c>
    </row>
    <row r="119" spans="1:8" x14ac:dyDescent="0.2">
      <c r="A119" s="94" t="str">
        <f t="array" ref="A119">IFERROR(INDEX('Annex 2 Designated EHV charges'!$A$11:$A$260, MATCH(0, IF(ISBLANK('Annex 2 Designated EHV charges'!$A$11:$A$260),1, COUNTIF(A$4:$A118, 'Annex 2 Designated EHV charges'!$A$11:$A$260)), 0)),"")</f>
        <v/>
      </c>
      <c r="B119" s="94" t="str">
        <f>IF($A119="","",VLOOKUP($A119,'Annex 2 Designated EHV charges'!$A:$O,2,0))</f>
        <v/>
      </c>
      <c r="C119" s="95" t="str">
        <f>IF($A119="","",VLOOKUP($A119,'Annex 2 Designated EHV charges'!$A:$O,3,0))</f>
        <v/>
      </c>
      <c r="D119" s="94" t="str">
        <f>IF($A119="","",VLOOKUP($A119,'Annex 2 Designated EHV charges'!$A:$O,7,0))</f>
        <v/>
      </c>
      <c r="E119" s="97" t="str">
        <f>IFERROR(IF(VLOOKUP($A119,'Annex 2 Designated EHV charges'!$A:$P,COLUMN(E119)+4,FALSE)=0,"",VLOOKUP($A119,'Annex 2 Designated EHV charges'!$A:$P,COLUMN(E119)+4,FALSE)),"")</f>
        <v/>
      </c>
      <c r="F119" s="97" t="str">
        <f>IFERROR(IF(VLOOKUP($A119,'Annex 2 Designated EHV charges'!$A:$P,COLUMN(F119)+4,FALSE)=0,"",VLOOKUP($A119,'Annex 2 Designated EHV charges'!$A:$P,COLUMN(F119)+4,FALSE)),"")</f>
        <v/>
      </c>
      <c r="G119" s="97" t="str">
        <f>IFERROR(IF(VLOOKUP($A119,'Annex 2 Designated EHV charges'!$A:$P,COLUMN(G119)+4,FALSE)=0,"",VLOOKUP($A119,'Annex 2 Designated EHV charges'!$A:$P,COLUMN(G119)+4,FALSE)),"")</f>
        <v/>
      </c>
      <c r="H119" s="97" t="str">
        <f>IFERROR(IF(VLOOKUP($A119,'Annex 2 Designated EHV charges'!$A:$P,COLUMN(H119)+4,FALSE)=0,"",VLOOKUP($A119,'Annex 2 Designated EHV charges'!$A:$P,COLUMN(H119)+4,FALSE)),"")</f>
        <v/>
      </c>
    </row>
    <row r="120" spans="1:8" x14ac:dyDescent="0.2">
      <c r="A120" s="94" t="str">
        <f t="array" ref="A120">IFERROR(INDEX('Annex 2 Designated EHV charges'!$A$11:$A$260, MATCH(0, IF(ISBLANK('Annex 2 Designated EHV charges'!$A$11:$A$260),1, COUNTIF(A$4:$A119, 'Annex 2 Designated EHV charges'!$A$11:$A$260)), 0)),"")</f>
        <v/>
      </c>
      <c r="B120" s="94" t="str">
        <f>IF($A120="","",VLOOKUP($A120,'Annex 2 Designated EHV charges'!$A:$O,2,0))</f>
        <v/>
      </c>
      <c r="C120" s="95" t="str">
        <f>IF($A120="","",VLOOKUP($A120,'Annex 2 Designated EHV charges'!$A:$O,3,0))</f>
        <v/>
      </c>
      <c r="D120" s="94" t="str">
        <f>IF($A120="","",VLOOKUP($A120,'Annex 2 Designated EHV charges'!$A:$O,7,0))</f>
        <v/>
      </c>
      <c r="E120" s="97" t="str">
        <f>IFERROR(IF(VLOOKUP($A120,'Annex 2 Designated EHV charges'!$A:$P,COLUMN(E120)+4,FALSE)=0,"",VLOOKUP($A120,'Annex 2 Designated EHV charges'!$A:$P,COLUMN(E120)+4,FALSE)),"")</f>
        <v/>
      </c>
      <c r="F120" s="97" t="str">
        <f>IFERROR(IF(VLOOKUP($A120,'Annex 2 Designated EHV charges'!$A:$P,COLUMN(F120)+4,FALSE)=0,"",VLOOKUP($A120,'Annex 2 Designated EHV charges'!$A:$P,COLUMN(F120)+4,FALSE)),"")</f>
        <v/>
      </c>
      <c r="G120" s="97" t="str">
        <f>IFERROR(IF(VLOOKUP($A120,'Annex 2 Designated EHV charges'!$A:$P,COLUMN(G120)+4,FALSE)=0,"",VLOOKUP($A120,'Annex 2 Designated EHV charges'!$A:$P,COLUMN(G120)+4,FALSE)),"")</f>
        <v/>
      </c>
      <c r="H120" s="97" t="str">
        <f>IFERROR(IF(VLOOKUP($A120,'Annex 2 Designated EHV charges'!$A:$P,COLUMN(H120)+4,FALSE)=0,"",VLOOKUP($A120,'Annex 2 Designated EHV charges'!$A:$P,COLUMN(H120)+4,FALSE)),"")</f>
        <v/>
      </c>
    </row>
    <row r="121" spans="1:8" x14ac:dyDescent="0.2">
      <c r="A121" s="94" t="str">
        <f t="array" ref="A121">IFERROR(INDEX('Annex 2 Designated EHV charges'!$A$11:$A$260, MATCH(0, IF(ISBLANK('Annex 2 Designated EHV charges'!$A$11:$A$260),1, COUNTIF(A$4:$A120, 'Annex 2 Designated EHV charges'!$A$11:$A$260)), 0)),"")</f>
        <v/>
      </c>
      <c r="B121" s="94" t="str">
        <f>IF($A121="","",VLOOKUP($A121,'Annex 2 Designated EHV charges'!$A:$O,2,0))</f>
        <v/>
      </c>
      <c r="C121" s="95" t="str">
        <f>IF($A121="","",VLOOKUP($A121,'Annex 2 Designated EHV charges'!$A:$O,3,0))</f>
        <v/>
      </c>
      <c r="D121" s="94" t="str">
        <f>IF($A121="","",VLOOKUP($A121,'Annex 2 Designated EHV charges'!$A:$O,7,0))</f>
        <v/>
      </c>
      <c r="E121" s="97" t="str">
        <f>IFERROR(IF(VLOOKUP($A121,'Annex 2 Designated EHV charges'!$A:$P,COLUMN(E121)+4,FALSE)=0,"",VLOOKUP($A121,'Annex 2 Designated EHV charges'!$A:$P,COLUMN(E121)+4,FALSE)),"")</f>
        <v/>
      </c>
      <c r="F121" s="97" t="str">
        <f>IFERROR(IF(VLOOKUP($A121,'Annex 2 Designated EHV charges'!$A:$P,COLUMN(F121)+4,FALSE)=0,"",VLOOKUP($A121,'Annex 2 Designated EHV charges'!$A:$P,COLUMN(F121)+4,FALSE)),"")</f>
        <v/>
      </c>
      <c r="G121" s="97" t="str">
        <f>IFERROR(IF(VLOOKUP($A121,'Annex 2 Designated EHV charges'!$A:$P,COLUMN(G121)+4,FALSE)=0,"",VLOOKUP($A121,'Annex 2 Designated EHV charges'!$A:$P,COLUMN(G121)+4,FALSE)),"")</f>
        <v/>
      </c>
      <c r="H121" s="97" t="str">
        <f>IFERROR(IF(VLOOKUP($A121,'Annex 2 Designated EHV charges'!$A:$P,COLUMN(H121)+4,FALSE)=0,"",VLOOKUP($A121,'Annex 2 Designated EHV charges'!$A:$P,COLUMN(H121)+4,FALSE)),"")</f>
        <v/>
      </c>
    </row>
    <row r="122" spans="1:8" x14ac:dyDescent="0.2">
      <c r="A122" s="94" t="str">
        <f t="array" ref="A122">IFERROR(INDEX('Annex 2 Designated EHV charges'!$A$11:$A$260, MATCH(0, IF(ISBLANK('Annex 2 Designated EHV charges'!$A$11:$A$260),1, COUNTIF(A$4:$A121, 'Annex 2 Designated EHV charges'!$A$11:$A$260)), 0)),"")</f>
        <v/>
      </c>
      <c r="B122" s="94" t="str">
        <f>IF($A122="","",VLOOKUP($A122,'Annex 2 Designated EHV charges'!$A:$O,2,0))</f>
        <v/>
      </c>
      <c r="C122" s="95" t="str">
        <f>IF($A122="","",VLOOKUP($A122,'Annex 2 Designated EHV charges'!$A:$O,3,0))</f>
        <v/>
      </c>
      <c r="D122" s="94" t="str">
        <f>IF($A122="","",VLOOKUP($A122,'Annex 2 Designated EHV charges'!$A:$O,7,0))</f>
        <v/>
      </c>
      <c r="E122" s="97" t="str">
        <f>IFERROR(IF(VLOOKUP($A122,'Annex 2 Designated EHV charges'!$A:$P,COLUMN(E122)+4,FALSE)=0,"",VLOOKUP($A122,'Annex 2 Designated EHV charges'!$A:$P,COLUMN(E122)+4,FALSE)),"")</f>
        <v/>
      </c>
      <c r="F122" s="97" t="str">
        <f>IFERROR(IF(VLOOKUP($A122,'Annex 2 Designated EHV charges'!$A:$P,COLUMN(F122)+4,FALSE)=0,"",VLOOKUP($A122,'Annex 2 Designated EHV charges'!$A:$P,COLUMN(F122)+4,FALSE)),"")</f>
        <v/>
      </c>
      <c r="G122" s="97" t="str">
        <f>IFERROR(IF(VLOOKUP($A122,'Annex 2 Designated EHV charges'!$A:$P,COLUMN(G122)+4,FALSE)=0,"",VLOOKUP($A122,'Annex 2 Designated EHV charges'!$A:$P,COLUMN(G122)+4,FALSE)),"")</f>
        <v/>
      </c>
      <c r="H122" s="97" t="str">
        <f>IFERROR(IF(VLOOKUP($A122,'Annex 2 Designated EHV charges'!$A:$P,COLUMN(H122)+4,FALSE)=0,"",VLOOKUP($A122,'Annex 2 Designated EHV charges'!$A:$P,COLUMN(H122)+4,FALSE)),"")</f>
        <v/>
      </c>
    </row>
    <row r="123" spans="1:8" x14ac:dyDescent="0.2">
      <c r="A123" s="94" t="str">
        <f t="array" ref="A123">IFERROR(INDEX('Annex 2 Designated EHV charges'!$A$11:$A$260, MATCH(0, IF(ISBLANK('Annex 2 Designated EHV charges'!$A$11:$A$260),1, COUNTIF(A$4:$A122, 'Annex 2 Designated EHV charges'!$A$11:$A$260)), 0)),"")</f>
        <v/>
      </c>
      <c r="B123" s="94" t="str">
        <f>IF($A123="","",VLOOKUP($A123,'Annex 2 Designated EHV charges'!$A:$O,2,0))</f>
        <v/>
      </c>
      <c r="C123" s="95" t="str">
        <f>IF($A123="","",VLOOKUP($A123,'Annex 2 Designated EHV charges'!$A:$O,3,0))</f>
        <v/>
      </c>
      <c r="D123" s="94" t="str">
        <f>IF($A123="","",VLOOKUP($A123,'Annex 2 Designated EHV charges'!$A:$O,7,0))</f>
        <v/>
      </c>
      <c r="E123" s="97" t="str">
        <f>IFERROR(IF(VLOOKUP($A123,'Annex 2 Designated EHV charges'!$A:$P,COLUMN(E123)+4,FALSE)=0,"",VLOOKUP($A123,'Annex 2 Designated EHV charges'!$A:$P,COLUMN(E123)+4,FALSE)),"")</f>
        <v/>
      </c>
      <c r="F123" s="97" t="str">
        <f>IFERROR(IF(VLOOKUP($A123,'Annex 2 Designated EHV charges'!$A:$P,COLUMN(F123)+4,FALSE)=0,"",VLOOKUP($A123,'Annex 2 Designated EHV charges'!$A:$P,COLUMN(F123)+4,FALSE)),"")</f>
        <v/>
      </c>
      <c r="G123" s="97" t="str">
        <f>IFERROR(IF(VLOOKUP($A123,'Annex 2 Designated EHV charges'!$A:$P,COLUMN(G123)+4,FALSE)=0,"",VLOOKUP($A123,'Annex 2 Designated EHV charges'!$A:$P,COLUMN(G123)+4,FALSE)),"")</f>
        <v/>
      </c>
      <c r="H123" s="97" t="str">
        <f>IFERROR(IF(VLOOKUP($A123,'Annex 2 Designated EHV charges'!$A:$P,COLUMN(H123)+4,FALSE)=0,"",VLOOKUP($A123,'Annex 2 Designated EHV charges'!$A:$P,COLUMN(H123)+4,FALSE)),"")</f>
        <v/>
      </c>
    </row>
    <row r="124" spans="1:8" x14ac:dyDescent="0.2">
      <c r="A124" s="94" t="str">
        <f t="array" ref="A124">IFERROR(INDEX('Annex 2 Designated EHV charges'!$A$11:$A$260, MATCH(0, IF(ISBLANK('Annex 2 Designated EHV charges'!$A$11:$A$260),1, COUNTIF(A$4:$A123, 'Annex 2 Designated EHV charges'!$A$11:$A$260)), 0)),"")</f>
        <v/>
      </c>
      <c r="B124" s="94" t="str">
        <f>IF($A124="","",VLOOKUP($A124,'Annex 2 Designated EHV charges'!$A:$O,2,0))</f>
        <v/>
      </c>
      <c r="C124" s="95" t="str">
        <f>IF($A124="","",VLOOKUP($A124,'Annex 2 Designated EHV charges'!$A:$O,3,0))</f>
        <v/>
      </c>
      <c r="D124" s="94" t="str">
        <f>IF($A124="","",VLOOKUP($A124,'Annex 2 Designated EHV charges'!$A:$O,7,0))</f>
        <v/>
      </c>
      <c r="E124" s="97" t="str">
        <f>IFERROR(IF(VLOOKUP($A124,'Annex 2 Designated EHV charges'!$A:$P,COLUMN(E124)+4,FALSE)=0,"",VLOOKUP($A124,'Annex 2 Designated EHV charges'!$A:$P,COLUMN(E124)+4,FALSE)),"")</f>
        <v/>
      </c>
      <c r="F124" s="97" t="str">
        <f>IFERROR(IF(VLOOKUP($A124,'Annex 2 Designated EHV charges'!$A:$P,COLUMN(F124)+4,FALSE)=0,"",VLOOKUP($A124,'Annex 2 Designated EHV charges'!$A:$P,COLUMN(F124)+4,FALSE)),"")</f>
        <v/>
      </c>
      <c r="G124" s="97" t="str">
        <f>IFERROR(IF(VLOOKUP($A124,'Annex 2 Designated EHV charges'!$A:$P,COLUMN(G124)+4,FALSE)=0,"",VLOOKUP($A124,'Annex 2 Designated EHV charges'!$A:$P,COLUMN(G124)+4,FALSE)),"")</f>
        <v/>
      </c>
      <c r="H124" s="97" t="str">
        <f>IFERROR(IF(VLOOKUP($A124,'Annex 2 Designated EHV charges'!$A:$P,COLUMN(H124)+4,FALSE)=0,"",VLOOKUP($A124,'Annex 2 Designated EHV charges'!$A:$P,COLUMN(H124)+4,FALSE)),"")</f>
        <v/>
      </c>
    </row>
    <row r="125" spans="1:8" x14ac:dyDescent="0.2">
      <c r="A125" s="94" t="str">
        <f t="array" ref="A125">IFERROR(INDEX('Annex 2 Designated EHV charges'!$A$11:$A$260, MATCH(0, IF(ISBLANK('Annex 2 Designated EHV charges'!$A$11:$A$260),1, COUNTIF(A$4:$A124, 'Annex 2 Designated EHV charges'!$A$11:$A$260)), 0)),"")</f>
        <v/>
      </c>
      <c r="B125" s="94" t="str">
        <f>IF($A125="","",VLOOKUP($A125,'Annex 2 Designated EHV charges'!$A:$O,2,0))</f>
        <v/>
      </c>
      <c r="C125" s="95" t="str">
        <f>IF($A125="","",VLOOKUP($A125,'Annex 2 Designated EHV charges'!$A:$O,3,0))</f>
        <v/>
      </c>
      <c r="D125" s="94" t="str">
        <f>IF($A125="","",VLOOKUP($A125,'Annex 2 Designated EHV charges'!$A:$O,7,0))</f>
        <v/>
      </c>
      <c r="E125" s="97" t="str">
        <f>IFERROR(IF(VLOOKUP($A125,'Annex 2 Designated EHV charges'!$A:$P,COLUMN(E125)+4,FALSE)=0,"",VLOOKUP($A125,'Annex 2 Designated EHV charges'!$A:$P,COLUMN(E125)+4,FALSE)),"")</f>
        <v/>
      </c>
      <c r="F125" s="97" t="str">
        <f>IFERROR(IF(VLOOKUP($A125,'Annex 2 Designated EHV charges'!$A:$P,COLUMN(F125)+4,FALSE)=0,"",VLOOKUP($A125,'Annex 2 Designated EHV charges'!$A:$P,COLUMN(F125)+4,FALSE)),"")</f>
        <v/>
      </c>
      <c r="G125" s="97" t="str">
        <f>IFERROR(IF(VLOOKUP($A125,'Annex 2 Designated EHV charges'!$A:$P,COLUMN(G125)+4,FALSE)=0,"",VLOOKUP($A125,'Annex 2 Designated EHV charges'!$A:$P,COLUMN(G125)+4,FALSE)),"")</f>
        <v/>
      </c>
      <c r="H125" s="97" t="str">
        <f>IFERROR(IF(VLOOKUP($A125,'Annex 2 Designated EHV charges'!$A:$P,COLUMN(H125)+4,FALSE)=0,"",VLOOKUP($A125,'Annex 2 Designated EHV charges'!$A:$P,COLUMN(H125)+4,FALSE)),"")</f>
        <v/>
      </c>
    </row>
    <row r="126" spans="1:8" x14ac:dyDescent="0.2">
      <c r="A126" s="94" t="str">
        <f t="array" ref="A126">IFERROR(INDEX('Annex 2 Designated EHV charges'!$A$11:$A$260, MATCH(0, IF(ISBLANK('Annex 2 Designated EHV charges'!$A$11:$A$260),1, COUNTIF(A$4:$A125, 'Annex 2 Designated EHV charges'!$A$11:$A$260)), 0)),"")</f>
        <v/>
      </c>
      <c r="B126" s="94" t="str">
        <f>IF($A126="","",VLOOKUP($A126,'Annex 2 Designated EHV charges'!$A:$O,2,0))</f>
        <v/>
      </c>
      <c r="C126" s="95" t="str">
        <f>IF($A126="","",VLOOKUP($A126,'Annex 2 Designated EHV charges'!$A:$O,3,0))</f>
        <v/>
      </c>
      <c r="D126" s="94" t="str">
        <f>IF($A126="","",VLOOKUP($A126,'Annex 2 Designated EHV charges'!$A:$O,7,0))</f>
        <v/>
      </c>
      <c r="E126" s="97" t="str">
        <f>IFERROR(IF(VLOOKUP($A126,'Annex 2 Designated EHV charges'!$A:$P,COLUMN(E126)+4,FALSE)=0,"",VLOOKUP($A126,'Annex 2 Designated EHV charges'!$A:$P,COLUMN(E126)+4,FALSE)),"")</f>
        <v/>
      </c>
      <c r="F126" s="97" t="str">
        <f>IFERROR(IF(VLOOKUP($A126,'Annex 2 Designated EHV charges'!$A:$P,COLUMN(F126)+4,FALSE)=0,"",VLOOKUP($A126,'Annex 2 Designated EHV charges'!$A:$P,COLUMN(F126)+4,FALSE)),"")</f>
        <v/>
      </c>
      <c r="G126" s="97" t="str">
        <f>IFERROR(IF(VLOOKUP($A126,'Annex 2 Designated EHV charges'!$A:$P,COLUMN(G126)+4,FALSE)=0,"",VLOOKUP($A126,'Annex 2 Designated EHV charges'!$A:$P,COLUMN(G126)+4,FALSE)),"")</f>
        <v/>
      </c>
      <c r="H126" s="97" t="str">
        <f>IFERROR(IF(VLOOKUP($A126,'Annex 2 Designated EHV charges'!$A:$P,COLUMN(H126)+4,FALSE)=0,"",VLOOKUP($A126,'Annex 2 Designated EHV charges'!$A:$P,COLUMN(H126)+4,FALSE)),"")</f>
        <v/>
      </c>
    </row>
    <row r="127" spans="1:8" x14ac:dyDescent="0.2">
      <c r="A127" s="94" t="str">
        <f t="array" ref="A127">IFERROR(INDEX('Annex 2 Designated EHV charges'!$A$11:$A$260, MATCH(0, IF(ISBLANK('Annex 2 Designated EHV charges'!$A$11:$A$260),1, COUNTIF(A$4:$A126, 'Annex 2 Designated EHV charges'!$A$11:$A$260)), 0)),"")</f>
        <v/>
      </c>
      <c r="B127" s="94" t="str">
        <f>IF($A127="","",VLOOKUP($A127,'Annex 2 Designated EHV charges'!$A:$O,2,0))</f>
        <v/>
      </c>
      <c r="C127" s="95" t="str">
        <f>IF($A127="","",VLOOKUP($A127,'Annex 2 Designated EHV charges'!$A:$O,3,0))</f>
        <v/>
      </c>
      <c r="D127" s="94" t="str">
        <f>IF($A127="","",VLOOKUP($A127,'Annex 2 Designated EHV charges'!$A:$O,7,0))</f>
        <v/>
      </c>
      <c r="E127" s="97" t="str">
        <f>IFERROR(IF(VLOOKUP($A127,'Annex 2 Designated EHV charges'!$A:$P,COLUMN(E127)+4,FALSE)=0,"",VLOOKUP($A127,'Annex 2 Designated EHV charges'!$A:$P,COLUMN(E127)+4,FALSE)),"")</f>
        <v/>
      </c>
      <c r="F127" s="97" t="str">
        <f>IFERROR(IF(VLOOKUP($A127,'Annex 2 Designated EHV charges'!$A:$P,COLUMN(F127)+4,FALSE)=0,"",VLOOKUP($A127,'Annex 2 Designated EHV charges'!$A:$P,COLUMN(F127)+4,FALSE)),"")</f>
        <v/>
      </c>
      <c r="G127" s="97" t="str">
        <f>IFERROR(IF(VLOOKUP($A127,'Annex 2 Designated EHV charges'!$A:$P,COLUMN(G127)+4,FALSE)=0,"",VLOOKUP($A127,'Annex 2 Designated EHV charges'!$A:$P,COLUMN(G127)+4,FALSE)),"")</f>
        <v/>
      </c>
      <c r="H127" s="97" t="str">
        <f>IFERROR(IF(VLOOKUP($A127,'Annex 2 Designated EHV charges'!$A:$P,COLUMN(H127)+4,FALSE)=0,"",VLOOKUP($A127,'Annex 2 Designated EHV charges'!$A:$P,COLUMN(H127)+4,FALSE)),"")</f>
        <v/>
      </c>
    </row>
    <row r="128" spans="1:8" x14ac:dyDescent="0.2">
      <c r="A128" s="94" t="str">
        <f t="array" ref="A128">IFERROR(INDEX('Annex 2 Designated EHV charges'!$A$11:$A$260, MATCH(0, IF(ISBLANK('Annex 2 Designated EHV charges'!$A$11:$A$260),1, COUNTIF(A$4:$A127, 'Annex 2 Designated EHV charges'!$A$11:$A$260)), 0)),"")</f>
        <v/>
      </c>
      <c r="B128" s="94" t="str">
        <f>IF($A128="","",VLOOKUP($A128,'Annex 2 Designated EHV charges'!$A:$O,2,0))</f>
        <v/>
      </c>
      <c r="C128" s="95" t="str">
        <f>IF($A128="","",VLOOKUP($A128,'Annex 2 Designated EHV charges'!$A:$O,3,0))</f>
        <v/>
      </c>
      <c r="D128" s="94" t="str">
        <f>IF($A128="","",VLOOKUP($A128,'Annex 2 Designated EHV charges'!$A:$O,7,0))</f>
        <v/>
      </c>
      <c r="E128" s="97" t="str">
        <f>IFERROR(IF(VLOOKUP($A128,'Annex 2 Designated EHV charges'!$A:$P,COLUMN(E128)+4,FALSE)=0,"",VLOOKUP($A128,'Annex 2 Designated EHV charges'!$A:$P,COLUMN(E128)+4,FALSE)),"")</f>
        <v/>
      </c>
      <c r="F128" s="97" t="str">
        <f>IFERROR(IF(VLOOKUP($A128,'Annex 2 Designated EHV charges'!$A:$P,COLUMN(F128)+4,FALSE)=0,"",VLOOKUP($A128,'Annex 2 Designated EHV charges'!$A:$P,COLUMN(F128)+4,FALSE)),"")</f>
        <v/>
      </c>
      <c r="G128" s="97" t="str">
        <f>IFERROR(IF(VLOOKUP($A128,'Annex 2 Designated EHV charges'!$A:$P,COLUMN(G128)+4,FALSE)=0,"",VLOOKUP($A128,'Annex 2 Designated EHV charges'!$A:$P,COLUMN(G128)+4,FALSE)),"")</f>
        <v/>
      </c>
      <c r="H128" s="97" t="str">
        <f>IFERROR(IF(VLOOKUP($A128,'Annex 2 Designated EHV charges'!$A:$P,COLUMN(H128)+4,FALSE)=0,"",VLOOKUP($A128,'Annex 2 Designated EHV charges'!$A:$P,COLUMN(H128)+4,FALSE)),"")</f>
        <v/>
      </c>
    </row>
    <row r="129" spans="1:8" x14ac:dyDescent="0.2">
      <c r="A129" s="94" t="str">
        <f t="array" ref="A129">IFERROR(INDEX('Annex 2 Designated EHV charges'!$A$11:$A$260, MATCH(0, IF(ISBLANK('Annex 2 Designated EHV charges'!$A$11:$A$260),1, COUNTIF(A$4:$A128, 'Annex 2 Designated EHV charges'!$A$11:$A$260)), 0)),"")</f>
        <v/>
      </c>
      <c r="B129" s="94" t="str">
        <f>IF($A129="","",VLOOKUP($A129,'Annex 2 Designated EHV charges'!$A:$O,2,0))</f>
        <v/>
      </c>
      <c r="C129" s="95" t="str">
        <f>IF($A129="","",VLOOKUP($A129,'Annex 2 Designated EHV charges'!$A:$O,3,0))</f>
        <v/>
      </c>
      <c r="D129" s="94" t="str">
        <f>IF($A129="","",VLOOKUP($A129,'Annex 2 Designated EHV charges'!$A:$O,7,0))</f>
        <v/>
      </c>
      <c r="E129" s="97" t="str">
        <f>IFERROR(IF(VLOOKUP($A129,'Annex 2 Designated EHV charges'!$A:$P,COLUMN(E129)+4,FALSE)=0,"",VLOOKUP($A129,'Annex 2 Designated EHV charges'!$A:$P,COLUMN(E129)+4,FALSE)),"")</f>
        <v/>
      </c>
      <c r="F129" s="97" t="str">
        <f>IFERROR(IF(VLOOKUP($A129,'Annex 2 Designated EHV charges'!$A:$P,COLUMN(F129)+4,FALSE)=0,"",VLOOKUP($A129,'Annex 2 Designated EHV charges'!$A:$P,COLUMN(F129)+4,FALSE)),"")</f>
        <v/>
      </c>
      <c r="G129" s="97" t="str">
        <f>IFERROR(IF(VLOOKUP($A129,'Annex 2 Designated EHV charges'!$A:$P,COLUMN(G129)+4,FALSE)=0,"",VLOOKUP($A129,'Annex 2 Designated EHV charges'!$A:$P,COLUMN(G129)+4,FALSE)),"")</f>
        <v/>
      </c>
      <c r="H129" s="97" t="str">
        <f>IFERROR(IF(VLOOKUP($A129,'Annex 2 Designated EHV charges'!$A:$P,COLUMN(H129)+4,FALSE)=0,"",VLOOKUP($A129,'Annex 2 Designated EHV charges'!$A:$P,COLUMN(H129)+4,FALSE)),"")</f>
        <v/>
      </c>
    </row>
    <row r="130" spans="1:8" x14ac:dyDescent="0.2">
      <c r="A130" s="94" t="str">
        <f t="array" ref="A130">IFERROR(INDEX('Annex 2 Designated EHV charges'!$A$11:$A$260, MATCH(0, IF(ISBLANK('Annex 2 Designated EHV charges'!$A$11:$A$260),1, COUNTIF(A$4:$A129, 'Annex 2 Designated EHV charges'!$A$11:$A$260)), 0)),"")</f>
        <v/>
      </c>
      <c r="B130" s="94" t="str">
        <f>IF($A130="","",VLOOKUP($A130,'Annex 2 Designated EHV charges'!$A:$O,2,0))</f>
        <v/>
      </c>
      <c r="C130" s="95" t="str">
        <f>IF($A130="","",VLOOKUP($A130,'Annex 2 Designated EHV charges'!$A:$O,3,0))</f>
        <v/>
      </c>
      <c r="D130" s="94" t="str">
        <f>IF($A130="","",VLOOKUP($A130,'Annex 2 Designated EHV charges'!$A:$O,7,0))</f>
        <v/>
      </c>
      <c r="E130" s="97" t="str">
        <f>IFERROR(IF(VLOOKUP($A130,'Annex 2 Designated EHV charges'!$A:$P,COLUMN(E130)+4,FALSE)=0,"",VLOOKUP($A130,'Annex 2 Designated EHV charges'!$A:$P,COLUMN(E130)+4,FALSE)),"")</f>
        <v/>
      </c>
      <c r="F130" s="97" t="str">
        <f>IFERROR(IF(VLOOKUP($A130,'Annex 2 Designated EHV charges'!$A:$P,COLUMN(F130)+4,FALSE)=0,"",VLOOKUP($A130,'Annex 2 Designated EHV charges'!$A:$P,COLUMN(F130)+4,FALSE)),"")</f>
        <v/>
      </c>
      <c r="G130" s="97" t="str">
        <f>IFERROR(IF(VLOOKUP($A130,'Annex 2 Designated EHV charges'!$A:$P,COLUMN(G130)+4,FALSE)=0,"",VLOOKUP($A130,'Annex 2 Designated EHV charges'!$A:$P,COLUMN(G130)+4,FALSE)),"")</f>
        <v/>
      </c>
      <c r="H130" s="97" t="str">
        <f>IFERROR(IF(VLOOKUP($A130,'Annex 2 Designated EHV charges'!$A:$P,COLUMN(H130)+4,FALSE)=0,"",VLOOKUP($A130,'Annex 2 Designated EHV charges'!$A:$P,COLUMN(H130)+4,FALSE)),"")</f>
        <v/>
      </c>
    </row>
    <row r="131" spans="1:8" x14ac:dyDescent="0.2">
      <c r="A131" s="94" t="str">
        <f t="array" ref="A131">IFERROR(INDEX('Annex 2 Designated EHV charges'!$A$11:$A$260, MATCH(0, IF(ISBLANK('Annex 2 Designated EHV charges'!$A$11:$A$260),1, COUNTIF(A$4:$A130, 'Annex 2 Designated EHV charges'!$A$11:$A$260)), 0)),"")</f>
        <v/>
      </c>
      <c r="B131" s="94" t="str">
        <f>IF($A131="","",VLOOKUP($A131,'Annex 2 Designated EHV charges'!$A:$O,2,0))</f>
        <v/>
      </c>
      <c r="C131" s="95" t="str">
        <f>IF($A131="","",VLOOKUP($A131,'Annex 2 Designated EHV charges'!$A:$O,3,0))</f>
        <v/>
      </c>
      <c r="D131" s="94" t="str">
        <f>IF($A131="","",VLOOKUP($A131,'Annex 2 Designated EHV charges'!$A:$O,7,0))</f>
        <v/>
      </c>
      <c r="E131" s="97" t="str">
        <f>IFERROR(IF(VLOOKUP($A131,'Annex 2 Designated EHV charges'!$A:$P,COLUMN(E131)+4,FALSE)=0,"",VLOOKUP($A131,'Annex 2 Designated EHV charges'!$A:$P,COLUMN(E131)+4,FALSE)),"")</f>
        <v/>
      </c>
      <c r="F131" s="97" t="str">
        <f>IFERROR(IF(VLOOKUP($A131,'Annex 2 Designated EHV charges'!$A:$P,COLUMN(F131)+4,FALSE)=0,"",VLOOKUP($A131,'Annex 2 Designated EHV charges'!$A:$P,COLUMN(F131)+4,FALSE)),"")</f>
        <v/>
      </c>
      <c r="G131" s="97" t="str">
        <f>IFERROR(IF(VLOOKUP($A131,'Annex 2 Designated EHV charges'!$A:$P,COLUMN(G131)+4,FALSE)=0,"",VLOOKUP($A131,'Annex 2 Designated EHV charges'!$A:$P,COLUMN(G131)+4,FALSE)),"")</f>
        <v/>
      </c>
      <c r="H131" s="97" t="str">
        <f>IFERROR(IF(VLOOKUP($A131,'Annex 2 Designated EHV charges'!$A:$P,COLUMN(H131)+4,FALSE)=0,"",VLOOKUP($A131,'Annex 2 Designated EHV charges'!$A:$P,COLUMN(H131)+4,FALSE)),"")</f>
        <v/>
      </c>
    </row>
    <row r="132" spans="1:8" x14ac:dyDescent="0.2">
      <c r="A132" s="94" t="str">
        <f t="array" ref="A132">IFERROR(INDEX('Annex 2 Designated EHV charges'!$A$11:$A$260, MATCH(0, IF(ISBLANK('Annex 2 Designated EHV charges'!$A$11:$A$260),1, COUNTIF(A$4:$A131, 'Annex 2 Designated EHV charges'!$A$11:$A$260)), 0)),"")</f>
        <v/>
      </c>
      <c r="B132" s="94" t="str">
        <f>IF($A132="","",VLOOKUP($A132,'Annex 2 Designated EHV charges'!$A:$O,2,0))</f>
        <v/>
      </c>
      <c r="C132" s="95" t="str">
        <f>IF($A132="","",VLOOKUP($A132,'Annex 2 Designated EHV charges'!$A:$O,3,0))</f>
        <v/>
      </c>
      <c r="D132" s="94" t="str">
        <f>IF($A132="","",VLOOKUP($A132,'Annex 2 Designated EHV charges'!$A:$O,7,0))</f>
        <v/>
      </c>
      <c r="E132" s="97" t="str">
        <f>IFERROR(IF(VLOOKUP($A132,'Annex 2 Designated EHV charges'!$A:$P,COLUMN(E132)+4,FALSE)=0,"",VLOOKUP($A132,'Annex 2 Designated EHV charges'!$A:$P,COLUMN(E132)+4,FALSE)),"")</f>
        <v/>
      </c>
      <c r="F132" s="97" t="str">
        <f>IFERROR(IF(VLOOKUP($A132,'Annex 2 Designated EHV charges'!$A:$P,COLUMN(F132)+4,FALSE)=0,"",VLOOKUP($A132,'Annex 2 Designated EHV charges'!$A:$P,COLUMN(F132)+4,FALSE)),"")</f>
        <v/>
      </c>
      <c r="G132" s="97" t="str">
        <f>IFERROR(IF(VLOOKUP($A132,'Annex 2 Designated EHV charges'!$A:$P,COLUMN(G132)+4,FALSE)=0,"",VLOOKUP($A132,'Annex 2 Designated EHV charges'!$A:$P,COLUMN(G132)+4,FALSE)),"")</f>
        <v/>
      </c>
      <c r="H132" s="97" t="str">
        <f>IFERROR(IF(VLOOKUP($A132,'Annex 2 Designated EHV charges'!$A:$P,COLUMN(H132)+4,FALSE)=0,"",VLOOKUP($A132,'Annex 2 Designated EHV charges'!$A:$P,COLUMN(H132)+4,FALSE)),"")</f>
        <v/>
      </c>
    </row>
    <row r="133" spans="1:8" x14ac:dyDescent="0.2">
      <c r="A133" s="94" t="str">
        <f t="array" ref="A133">IFERROR(INDEX('Annex 2 Designated EHV charges'!$A$11:$A$260, MATCH(0, IF(ISBLANK('Annex 2 Designated EHV charges'!$A$11:$A$260),1, COUNTIF(A$4:$A132, 'Annex 2 Designated EHV charges'!$A$11:$A$260)), 0)),"")</f>
        <v/>
      </c>
      <c r="B133" s="94" t="str">
        <f>IF($A133="","",VLOOKUP($A133,'Annex 2 Designated EHV charges'!$A:$O,2,0))</f>
        <v/>
      </c>
      <c r="C133" s="95" t="str">
        <f>IF($A133="","",VLOOKUP($A133,'Annex 2 Designated EHV charges'!$A:$O,3,0))</f>
        <v/>
      </c>
      <c r="D133" s="94" t="str">
        <f>IF($A133="","",VLOOKUP($A133,'Annex 2 Designated EHV charges'!$A:$O,7,0))</f>
        <v/>
      </c>
      <c r="E133" s="97" t="str">
        <f>IFERROR(IF(VLOOKUP($A133,'Annex 2 Designated EHV charges'!$A:$P,COLUMN(E133)+4,FALSE)=0,"",VLOOKUP($A133,'Annex 2 Designated EHV charges'!$A:$P,COLUMN(E133)+4,FALSE)),"")</f>
        <v/>
      </c>
      <c r="F133" s="97" t="str">
        <f>IFERROR(IF(VLOOKUP($A133,'Annex 2 Designated EHV charges'!$A:$P,COLUMN(F133)+4,FALSE)=0,"",VLOOKUP($A133,'Annex 2 Designated EHV charges'!$A:$P,COLUMN(F133)+4,FALSE)),"")</f>
        <v/>
      </c>
      <c r="G133" s="97" t="str">
        <f>IFERROR(IF(VLOOKUP($A133,'Annex 2 Designated EHV charges'!$A:$P,COLUMN(G133)+4,FALSE)=0,"",VLOOKUP($A133,'Annex 2 Designated EHV charges'!$A:$P,COLUMN(G133)+4,FALSE)),"")</f>
        <v/>
      </c>
      <c r="H133" s="97" t="str">
        <f>IFERROR(IF(VLOOKUP($A133,'Annex 2 Designated EHV charges'!$A:$P,COLUMN(H133)+4,FALSE)=0,"",VLOOKUP($A133,'Annex 2 Designated EHV charges'!$A:$P,COLUMN(H133)+4,FALSE)),"")</f>
        <v/>
      </c>
    </row>
    <row r="134" spans="1:8" x14ac:dyDescent="0.2">
      <c r="A134" s="94" t="str">
        <f t="array" ref="A134">IFERROR(INDEX('Annex 2 Designated EHV charges'!$A$11:$A$260, MATCH(0, IF(ISBLANK('Annex 2 Designated EHV charges'!$A$11:$A$260),1, COUNTIF(A$4:$A133, 'Annex 2 Designated EHV charges'!$A$11:$A$260)), 0)),"")</f>
        <v/>
      </c>
      <c r="B134" s="94" t="str">
        <f>IF($A134="","",VLOOKUP($A134,'Annex 2 Designated EHV charges'!$A:$O,2,0))</f>
        <v/>
      </c>
      <c r="C134" s="95" t="str">
        <f>IF($A134="","",VLOOKUP($A134,'Annex 2 Designated EHV charges'!$A:$O,3,0))</f>
        <v/>
      </c>
      <c r="D134" s="94" t="str">
        <f>IF($A134="","",VLOOKUP($A134,'Annex 2 Designated EHV charges'!$A:$O,7,0))</f>
        <v/>
      </c>
      <c r="E134" s="97" t="str">
        <f>IFERROR(IF(VLOOKUP($A134,'Annex 2 Designated EHV charges'!$A:$P,COLUMN(E134)+4,FALSE)=0,"",VLOOKUP($A134,'Annex 2 Designated EHV charges'!$A:$P,COLUMN(E134)+4,FALSE)),"")</f>
        <v/>
      </c>
      <c r="F134" s="97" t="str">
        <f>IFERROR(IF(VLOOKUP($A134,'Annex 2 Designated EHV charges'!$A:$P,COLUMN(F134)+4,FALSE)=0,"",VLOOKUP($A134,'Annex 2 Designated EHV charges'!$A:$P,COLUMN(F134)+4,FALSE)),"")</f>
        <v/>
      </c>
      <c r="G134" s="97" t="str">
        <f>IFERROR(IF(VLOOKUP($A134,'Annex 2 Designated EHV charges'!$A:$P,COLUMN(G134)+4,FALSE)=0,"",VLOOKUP($A134,'Annex 2 Designated EHV charges'!$A:$P,COLUMN(G134)+4,FALSE)),"")</f>
        <v/>
      </c>
      <c r="H134" s="97" t="str">
        <f>IFERROR(IF(VLOOKUP($A134,'Annex 2 Designated EHV charges'!$A:$P,COLUMN(H134)+4,FALSE)=0,"",VLOOKUP($A134,'Annex 2 Designated EHV charges'!$A:$P,COLUMN(H134)+4,FALSE)),"")</f>
        <v/>
      </c>
    </row>
    <row r="135" spans="1:8" x14ac:dyDescent="0.2">
      <c r="A135" s="94" t="str">
        <f t="array" ref="A135">IFERROR(INDEX('Annex 2 Designated EHV charges'!$A$11:$A$260, MATCH(0, IF(ISBLANK('Annex 2 Designated EHV charges'!$A$11:$A$260),1, COUNTIF(A$4:$A134, 'Annex 2 Designated EHV charges'!$A$11:$A$260)), 0)),"")</f>
        <v/>
      </c>
      <c r="B135" s="94" t="str">
        <f>IF($A135="","",VLOOKUP($A135,'Annex 2 Designated EHV charges'!$A:$O,2,0))</f>
        <v/>
      </c>
      <c r="C135" s="95" t="str">
        <f>IF($A135="","",VLOOKUP($A135,'Annex 2 Designated EHV charges'!$A:$O,3,0))</f>
        <v/>
      </c>
      <c r="D135" s="94" t="str">
        <f>IF($A135="","",VLOOKUP($A135,'Annex 2 Designated EHV charges'!$A:$O,7,0))</f>
        <v/>
      </c>
      <c r="E135" s="97" t="str">
        <f>IFERROR(IF(VLOOKUP($A135,'Annex 2 Designated EHV charges'!$A:$P,COLUMN(E135)+4,FALSE)=0,"",VLOOKUP($A135,'Annex 2 Designated EHV charges'!$A:$P,COLUMN(E135)+4,FALSE)),"")</f>
        <v/>
      </c>
      <c r="F135" s="97" t="str">
        <f>IFERROR(IF(VLOOKUP($A135,'Annex 2 Designated EHV charges'!$A:$P,COLUMN(F135)+4,FALSE)=0,"",VLOOKUP($A135,'Annex 2 Designated EHV charges'!$A:$P,COLUMN(F135)+4,FALSE)),"")</f>
        <v/>
      </c>
      <c r="G135" s="97" t="str">
        <f>IFERROR(IF(VLOOKUP($A135,'Annex 2 Designated EHV charges'!$A:$P,COLUMN(G135)+4,FALSE)=0,"",VLOOKUP($A135,'Annex 2 Designated EHV charges'!$A:$P,COLUMN(G135)+4,FALSE)),"")</f>
        <v/>
      </c>
      <c r="H135" s="97" t="str">
        <f>IFERROR(IF(VLOOKUP($A135,'Annex 2 Designated EHV charges'!$A:$P,COLUMN(H135)+4,FALSE)=0,"",VLOOKUP($A135,'Annex 2 Designated EHV charges'!$A:$P,COLUMN(H135)+4,FALSE)),"")</f>
        <v/>
      </c>
    </row>
    <row r="136" spans="1:8" x14ac:dyDescent="0.2">
      <c r="A136" s="94" t="str">
        <f t="array" ref="A136">IFERROR(INDEX('Annex 2 Designated EHV charges'!$A$11:$A$260, MATCH(0, IF(ISBLANK('Annex 2 Designated EHV charges'!$A$11:$A$260),1, COUNTIF(A$4:$A135, 'Annex 2 Designated EHV charges'!$A$11:$A$260)), 0)),"")</f>
        <v/>
      </c>
      <c r="B136" s="94" t="str">
        <f>IF($A136="","",VLOOKUP($A136,'Annex 2 Designated EHV charges'!$A:$O,2,0))</f>
        <v/>
      </c>
      <c r="C136" s="95" t="str">
        <f>IF($A136="","",VLOOKUP($A136,'Annex 2 Designated EHV charges'!$A:$O,3,0))</f>
        <v/>
      </c>
      <c r="D136" s="94" t="str">
        <f>IF($A136="","",VLOOKUP($A136,'Annex 2 Designated EHV charges'!$A:$O,7,0))</f>
        <v/>
      </c>
      <c r="E136" s="97" t="str">
        <f>IFERROR(IF(VLOOKUP($A136,'Annex 2 Designated EHV charges'!$A:$P,COLUMN(E136)+4,FALSE)=0,"",VLOOKUP($A136,'Annex 2 Designated EHV charges'!$A:$P,COLUMN(E136)+4,FALSE)),"")</f>
        <v/>
      </c>
      <c r="F136" s="97" t="str">
        <f>IFERROR(IF(VLOOKUP($A136,'Annex 2 Designated EHV charges'!$A:$P,COLUMN(F136)+4,FALSE)=0,"",VLOOKUP($A136,'Annex 2 Designated EHV charges'!$A:$P,COLUMN(F136)+4,FALSE)),"")</f>
        <v/>
      </c>
      <c r="G136" s="97" t="str">
        <f>IFERROR(IF(VLOOKUP($A136,'Annex 2 Designated EHV charges'!$A:$P,COLUMN(G136)+4,FALSE)=0,"",VLOOKUP($A136,'Annex 2 Designated EHV charges'!$A:$P,COLUMN(G136)+4,FALSE)),"")</f>
        <v/>
      </c>
      <c r="H136" s="97" t="str">
        <f>IFERROR(IF(VLOOKUP($A136,'Annex 2 Designated EHV charges'!$A:$P,COLUMN(H136)+4,FALSE)=0,"",VLOOKUP($A136,'Annex 2 Designated EHV charges'!$A:$P,COLUMN(H136)+4,FALSE)),"")</f>
        <v/>
      </c>
    </row>
    <row r="137" spans="1:8" x14ac:dyDescent="0.2">
      <c r="A137" s="94" t="str">
        <f t="array" ref="A137">IFERROR(INDEX('Annex 2 Designated EHV charges'!$A$11:$A$260, MATCH(0, IF(ISBLANK('Annex 2 Designated EHV charges'!$A$11:$A$260),1, COUNTIF(A$4:$A136, 'Annex 2 Designated EHV charges'!$A$11:$A$260)), 0)),"")</f>
        <v/>
      </c>
      <c r="B137" s="94" t="str">
        <f>IF($A137="","",VLOOKUP($A137,'Annex 2 Designated EHV charges'!$A:$O,2,0))</f>
        <v/>
      </c>
      <c r="C137" s="95" t="str">
        <f>IF($A137="","",VLOOKUP($A137,'Annex 2 Designated EHV charges'!$A:$O,3,0))</f>
        <v/>
      </c>
      <c r="D137" s="94" t="str">
        <f>IF($A137="","",VLOOKUP($A137,'Annex 2 Designated EHV charges'!$A:$O,7,0))</f>
        <v/>
      </c>
      <c r="E137" s="97" t="str">
        <f>IFERROR(IF(VLOOKUP($A137,'Annex 2 Designated EHV charges'!$A:$P,COLUMN(E137)+4,FALSE)=0,"",VLOOKUP($A137,'Annex 2 Designated EHV charges'!$A:$P,COLUMN(E137)+4,FALSE)),"")</f>
        <v/>
      </c>
      <c r="F137" s="97" t="str">
        <f>IFERROR(IF(VLOOKUP($A137,'Annex 2 Designated EHV charges'!$A:$P,COLUMN(F137)+4,FALSE)=0,"",VLOOKUP($A137,'Annex 2 Designated EHV charges'!$A:$P,COLUMN(F137)+4,FALSE)),"")</f>
        <v/>
      </c>
      <c r="G137" s="97" t="str">
        <f>IFERROR(IF(VLOOKUP($A137,'Annex 2 Designated EHV charges'!$A:$P,COLUMN(G137)+4,FALSE)=0,"",VLOOKUP($A137,'Annex 2 Designated EHV charges'!$A:$P,COLUMN(G137)+4,FALSE)),"")</f>
        <v/>
      </c>
      <c r="H137" s="97" t="str">
        <f>IFERROR(IF(VLOOKUP($A137,'Annex 2 Designated EHV charges'!$A:$P,COLUMN(H137)+4,FALSE)=0,"",VLOOKUP($A137,'Annex 2 Designated EHV charges'!$A:$P,COLUMN(H137)+4,FALSE)),"")</f>
        <v/>
      </c>
    </row>
    <row r="138" spans="1:8" x14ac:dyDescent="0.2">
      <c r="A138" s="94" t="str">
        <f t="array" ref="A138">IFERROR(INDEX('Annex 2 Designated EHV charges'!$A$11:$A$260, MATCH(0, IF(ISBLANK('Annex 2 Designated EHV charges'!$A$11:$A$260),1, COUNTIF(A$4:$A137, 'Annex 2 Designated EHV charges'!$A$11:$A$260)), 0)),"")</f>
        <v/>
      </c>
      <c r="B138" s="94" t="str">
        <f>IF($A138="","",VLOOKUP($A138,'Annex 2 Designated EHV charges'!$A:$O,2,0))</f>
        <v/>
      </c>
      <c r="C138" s="95" t="str">
        <f>IF($A138="","",VLOOKUP($A138,'Annex 2 Designated EHV charges'!$A:$O,3,0))</f>
        <v/>
      </c>
      <c r="D138" s="94" t="str">
        <f>IF($A138="","",VLOOKUP($A138,'Annex 2 Designated EHV charges'!$A:$O,7,0))</f>
        <v/>
      </c>
      <c r="E138" s="97" t="str">
        <f>IFERROR(IF(VLOOKUP($A138,'Annex 2 Designated EHV charges'!$A:$P,COLUMN(E138)+4,FALSE)=0,"",VLOOKUP($A138,'Annex 2 Designated EHV charges'!$A:$P,COLUMN(E138)+4,FALSE)),"")</f>
        <v/>
      </c>
      <c r="F138" s="97" t="str">
        <f>IFERROR(IF(VLOOKUP($A138,'Annex 2 Designated EHV charges'!$A:$P,COLUMN(F138)+4,FALSE)=0,"",VLOOKUP($A138,'Annex 2 Designated EHV charges'!$A:$P,COLUMN(F138)+4,FALSE)),"")</f>
        <v/>
      </c>
      <c r="G138" s="97" t="str">
        <f>IFERROR(IF(VLOOKUP($A138,'Annex 2 Designated EHV charges'!$A:$P,COLUMN(G138)+4,FALSE)=0,"",VLOOKUP($A138,'Annex 2 Designated EHV charges'!$A:$P,COLUMN(G138)+4,FALSE)),"")</f>
        <v/>
      </c>
      <c r="H138" s="97" t="str">
        <f>IFERROR(IF(VLOOKUP($A138,'Annex 2 Designated EHV charges'!$A:$P,COLUMN(H138)+4,FALSE)=0,"",VLOOKUP($A138,'Annex 2 Designated EHV charges'!$A:$P,COLUMN(H138)+4,FALSE)),"")</f>
        <v/>
      </c>
    </row>
    <row r="139" spans="1:8" x14ac:dyDescent="0.2">
      <c r="A139" s="94" t="str">
        <f t="array" ref="A139">IFERROR(INDEX('Annex 2 Designated EHV charges'!$A$11:$A$260, MATCH(0, IF(ISBLANK('Annex 2 Designated EHV charges'!$A$11:$A$260),1, COUNTIF(A$4:$A138, 'Annex 2 Designated EHV charges'!$A$11:$A$260)), 0)),"")</f>
        <v/>
      </c>
      <c r="B139" s="94" t="str">
        <f>IF($A139="","",VLOOKUP($A139,'Annex 2 Designated EHV charges'!$A:$O,2,0))</f>
        <v/>
      </c>
      <c r="C139" s="95" t="str">
        <f>IF($A139="","",VLOOKUP($A139,'Annex 2 Designated EHV charges'!$A:$O,3,0))</f>
        <v/>
      </c>
      <c r="D139" s="94" t="str">
        <f>IF($A139="","",VLOOKUP($A139,'Annex 2 Designated EHV charges'!$A:$O,7,0))</f>
        <v/>
      </c>
      <c r="E139" s="97" t="str">
        <f>IFERROR(IF(VLOOKUP($A139,'Annex 2 Designated EHV charges'!$A:$P,COLUMN(E139)+4,FALSE)=0,"",VLOOKUP($A139,'Annex 2 Designated EHV charges'!$A:$P,COLUMN(E139)+4,FALSE)),"")</f>
        <v/>
      </c>
      <c r="F139" s="97" t="str">
        <f>IFERROR(IF(VLOOKUP($A139,'Annex 2 Designated EHV charges'!$A:$P,COLUMN(F139)+4,FALSE)=0,"",VLOOKUP($A139,'Annex 2 Designated EHV charges'!$A:$P,COLUMN(F139)+4,FALSE)),"")</f>
        <v/>
      </c>
      <c r="G139" s="97" t="str">
        <f>IFERROR(IF(VLOOKUP($A139,'Annex 2 Designated EHV charges'!$A:$P,COLUMN(G139)+4,FALSE)=0,"",VLOOKUP($A139,'Annex 2 Designated EHV charges'!$A:$P,COLUMN(G139)+4,FALSE)),"")</f>
        <v/>
      </c>
      <c r="H139" s="97" t="str">
        <f>IFERROR(IF(VLOOKUP($A139,'Annex 2 Designated EHV charges'!$A:$P,COLUMN(H139)+4,FALSE)=0,"",VLOOKUP($A139,'Annex 2 Designated EHV charges'!$A:$P,COLUMN(H139)+4,FALSE)),"")</f>
        <v/>
      </c>
    </row>
    <row r="140" spans="1:8" x14ac:dyDescent="0.2">
      <c r="A140" s="94" t="str">
        <f t="array" ref="A140">IFERROR(INDEX('Annex 2 Designated EHV charges'!$A$11:$A$260, MATCH(0, IF(ISBLANK('Annex 2 Designated EHV charges'!$A$11:$A$260),1, COUNTIF(A$4:$A139, 'Annex 2 Designated EHV charges'!$A$11:$A$260)), 0)),"")</f>
        <v/>
      </c>
      <c r="B140" s="94" t="str">
        <f>IF($A140="","",VLOOKUP($A140,'Annex 2 Designated EHV charges'!$A:$O,2,0))</f>
        <v/>
      </c>
      <c r="C140" s="95" t="str">
        <f>IF($A140="","",VLOOKUP($A140,'Annex 2 Designated EHV charges'!$A:$O,3,0))</f>
        <v/>
      </c>
      <c r="D140" s="94" t="str">
        <f>IF($A140="","",VLOOKUP($A140,'Annex 2 Designated EHV charges'!$A:$O,7,0))</f>
        <v/>
      </c>
      <c r="E140" s="97" t="str">
        <f>IFERROR(IF(VLOOKUP($A140,'Annex 2 Designated EHV charges'!$A:$P,COLUMN(E140)+4,FALSE)=0,"",VLOOKUP($A140,'Annex 2 Designated EHV charges'!$A:$P,COLUMN(E140)+4,FALSE)),"")</f>
        <v/>
      </c>
      <c r="F140" s="97" t="str">
        <f>IFERROR(IF(VLOOKUP($A140,'Annex 2 Designated EHV charges'!$A:$P,COLUMN(F140)+4,FALSE)=0,"",VLOOKUP($A140,'Annex 2 Designated EHV charges'!$A:$P,COLUMN(F140)+4,FALSE)),"")</f>
        <v/>
      </c>
      <c r="G140" s="97" t="str">
        <f>IFERROR(IF(VLOOKUP($A140,'Annex 2 Designated EHV charges'!$A:$P,COLUMN(G140)+4,FALSE)=0,"",VLOOKUP($A140,'Annex 2 Designated EHV charges'!$A:$P,COLUMN(G140)+4,FALSE)),"")</f>
        <v/>
      </c>
      <c r="H140" s="97" t="str">
        <f>IFERROR(IF(VLOOKUP($A140,'Annex 2 Designated EHV charges'!$A:$P,COLUMN(H140)+4,FALSE)=0,"",VLOOKUP($A140,'Annex 2 Designated EHV charges'!$A:$P,COLUMN(H140)+4,FALSE)),"")</f>
        <v/>
      </c>
    </row>
    <row r="141" spans="1:8" x14ac:dyDescent="0.2">
      <c r="A141" s="94" t="str">
        <f t="array" ref="A141">IFERROR(INDEX('Annex 2 Designated EHV charges'!$A$11:$A$260, MATCH(0, IF(ISBLANK('Annex 2 Designated EHV charges'!$A$11:$A$260),1, COUNTIF(A$4:$A140, 'Annex 2 Designated EHV charges'!$A$11:$A$260)), 0)),"")</f>
        <v/>
      </c>
      <c r="B141" s="94" t="str">
        <f>IF($A141="","",VLOOKUP($A141,'Annex 2 Designated EHV charges'!$A:$O,2,0))</f>
        <v/>
      </c>
      <c r="C141" s="95" t="str">
        <f>IF($A141="","",VLOOKUP($A141,'Annex 2 Designated EHV charges'!$A:$O,3,0))</f>
        <v/>
      </c>
      <c r="D141" s="94" t="str">
        <f>IF($A141="","",VLOOKUP($A141,'Annex 2 Designated EHV charges'!$A:$O,7,0))</f>
        <v/>
      </c>
      <c r="E141" s="97" t="str">
        <f>IFERROR(IF(VLOOKUP($A141,'Annex 2 Designated EHV charges'!$A:$P,COLUMN(E141)+4,FALSE)=0,"",VLOOKUP($A141,'Annex 2 Designated EHV charges'!$A:$P,COLUMN(E141)+4,FALSE)),"")</f>
        <v/>
      </c>
      <c r="F141" s="97" t="str">
        <f>IFERROR(IF(VLOOKUP($A141,'Annex 2 Designated EHV charges'!$A:$P,COLUMN(F141)+4,FALSE)=0,"",VLOOKUP($A141,'Annex 2 Designated EHV charges'!$A:$P,COLUMN(F141)+4,FALSE)),"")</f>
        <v/>
      </c>
      <c r="G141" s="97" t="str">
        <f>IFERROR(IF(VLOOKUP($A141,'Annex 2 Designated EHV charges'!$A:$P,COLUMN(G141)+4,FALSE)=0,"",VLOOKUP($A141,'Annex 2 Designated EHV charges'!$A:$P,COLUMN(G141)+4,FALSE)),"")</f>
        <v/>
      </c>
      <c r="H141" s="97" t="str">
        <f>IFERROR(IF(VLOOKUP($A141,'Annex 2 Designated EHV charges'!$A:$P,COLUMN(H141)+4,FALSE)=0,"",VLOOKUP($A141,'Annex 2 Designated EHV charges'!$A:$P,COLUMN(H141)+4,FALSE)),"")</f>
        <v/>
      </c>
    </row>
    <row r="142" spans="1:8" x14ac:dyDescent="0.2">
      <c r="A142" s="94" t="str">
        <f t="array" ref="A142">IFERROR(INDEX('Annex 2 Designated EHV charges'!$A$11:$A$260, MATCH(0, IF(ISBLANK('Annex 2 Designated EHV charges'!$A$11:$A$260),1, COUNTIF(A$4:$A141, 'Annex 2 Designated EHV charges'!$A$11:$A$260)), 0)),"")</f>
        <v/>
      </c>
      <c r="B142" s="94" t="str">
        <f>IF($A142="","",VLOOKUP($A142,'Annex 2 Designated EHV charges'!$A:$O,2,0))</f>
        <v/>
      </c>
      <c r="C142" s="95" t="str">
        <f>IF($A142="","",VLOOKUP($A142,'Annex 2 Designated EHV charges'!$A:$O,3,0))</f>
        <v/>
      </c>
      <c r="D142" s="94" t="str">
        <f>IF($A142="","",VLOOKUP($A142,'Annex 2 Designated EHV charges'!$A:$O,7,0))</f>
        <v/>
      </c>
      <c r="E142" s="97" t="str">
        <f>IFERROR(IF(VLOOKUP($A142,'Annex 2 Designated EHV charges'!$A:$P,COLUMN(E142)+4,FALSE)=0,"",VLOOKUP($A142,'Annex 2 Designated EHV charges'!$A:$P,COLUMN(E142)+4,FALSE)),"")</f>
        <v/>
      </c>
      <c r="F142" s="97" t="str">
        <f>IFERROR(IF(VLOOKUP($A142,'Annex 2 Designated EHV charges'!$A:$P,COLUMN(F142)+4,FALSE)=0,"",VLOOKUP($A142,'Annex 2 Designated EHV charges'!$A:$P,COLUMN(F142)+4,FALSE)),"")</f>
        <v/>
      </c>
      <c r="G142" s="97" t="str">
        <f>IFERROR(IF(VLOOKUP($A142,'Annex 2 Designated EHV charges'!$A:$P,COLUMN(G142)+4,FALSE)=0,"",VLOOKUP($A142,'Annex 2 Designated EHV charges'!$A:$P,COLUMN(G142)+4,FALSE)),"")</f>
        <v/>
      </c>
      <c r="H142" s="97" t="str">
        <f>IFERROR(IF(VLOOKUP($A142,'Annex 2 Designated EHV charges'!$A:$P,COLUMN(H142)+4,FALSE)=0,"",VLOOKUP($A142,'Annex 2 Designated EHV charges'!$A:$P,COLUMN(H142)+4,FALSE)),"")</f>
        <v/>
      </c>
    </row>
    <row r="143" spans="1:8" x14ac:dyDescent="0.2">
      <c r="A143" s="94" t="str">
        <f t="array" ref="A143">IFERROR(INDEX('Annex 2 Designated EHV charges'!$A$11:$A$260, MATCH(0, IF(ISBLANK('Annex 2 Designated EHV charges'!$A$11:$A$260),1, COUNTIF(A$4:$A142, 'Annex 2 Designated EHV charges'!$A$11:$A$260)), 0)),"")</f>
        <v/>
      </c>
      <c r="B143" s="94" t="str">
        <f>IF($A143="","",VLOOKUP($A143,'Annex 2 Designated EHV charges'!$A:$O,2,0))</f>
        <v/>
      </c>
      <c r="C143" s="95" t="str">
        <f>IF($A143="","",VLOOKUP($A143,'Annex 2 Designated EHV charges'!$A:$O,3,0))</f>
        <v/>
      </c>
      <c r="D143" s="94" t="str">
        <f>IF($A143="","",VLOOKUP($A143,'Annex 2 Designated EHV charges'!$A:$O,7,0))</f>
        <v/>
      </c>
      <c r="E143" s="97" t="str">
        <f>IFERROR(IF(VLOOKUP($A143,'Annex 2 Designated EHV charges'!$A:$P,COLUMN(E143)+4,FALSE)=0,"",VLOOKUP($A143,'Annex 2 Designated EHV charges'!$A:$P,COLUMN(E143)+4,FALSE)),"")</f>
        <v/>
      </c>
      <c r="F143" s="97" t="str">
        <f>IFERROR(IF(VLOOKUP($A143,'Annex 2 Designated EHV charges'!$A:$P,COLUMN(F143)+4,FALSE)=0,"",VLOOKUP($A143,'Annex 2 Designated EHV charges'!$A:$P,COLUMN(F143)+4,FALSE)),"")</f>
        <v/>
      </c>
      <c r="G143" s="97" t="str">
        <f>IFERROR(IF(VLOOKUP($A143,'Annex 2 Designated EHV charges'!$A:$P,COLUMN(G143)+4,FALSE)=0,"",VLOOKUP($A143,'Annex 2 Designated EHV charges'!$A:$P,COLUMN(G143)+4,FALSE)),"")</f>
        <v/>
      </c>
      <c r="H143" s="97" t="str">
        <f>IFERROR(IF(VLOOKUP($A143,'Annex 2 Designated EHV charges'!$A:$P,COLUMN(H143)+4,FALSE)=0,"",VLOOKUP($A143,'Annex 2 Designated EHV charges'!$A:$P,COLUMN(H143)+4,FALSE)),"")</f>
        <v/>
      </c>
    </row>
    <row r="144" spans="1:8" x14ac:dyDescent="0.2">
      <c r="A144" s="94" t="str">
        <f t="array" ref="A144">IFERROR(INDEX('Annex 2 Designated EHV charges'!$A$11:$A$260, MATCH(0, IF(ISBLANK('Annex 2 Designated EHV charges'!$A$11:$A$260),1, COUNTIF(A$4:$A143, 'Annex 2 Designated EHV charges'!$A$11:$A$260)), 0)),"")</f>
        <v/>
      </c>
      <c r="B144" s="94" t="str">
        <f>IF($A144="","",VLOOKUP($A144,'Annex 2 Designated EHV charges'!$A:$O,2,0))</f>
        <v/>
      </c>
      <c r="C144" s="95" t="str">
        <f>IF($A144="","",VLOOKUP($A144,'Annex 2 Designated EHV charges'!$A:$O,3,0))</f>
        <v/>
      </c>
      <c r="D144" s="94" t="str">
        <f>IF($A144="","",VLOOKUP($A144,'Annex 2 Designated EHV charges'!$A:$O,7,0))</f>
        <v/>
      </c>
      <c r="E144" s="97" t="str">
        <f>IFERROR(IF(VLOOKUP($A144,'Annex 2 Designated EHV charges'!$A:$P,COLUMN(E144)+4,FALSE)=0,"",VLOOKUP($A144,'Annex 2 Designated EHV charges'!$A:$P,COLUMN(E144)+4,FALSE)),"")</f>
        <v/>
      </c>
      <c r="F144" s="97" t="str">
        <f>IFERROR(IF(VLOOKUP($A144,'Annex 2 Designated EHV charges'!$A:$P,COLUMN(F144)+4,FALSE)=0,"",VLOOKUP($A144,'Annex 2 Designated EHV charges'!$A:$P,COLUMN(F144)+4,FALSE)),"")</f>
        <v/>
      </c>
      <c r="G144" s="97" t="str">
        <f>IFERROR(IF(VLOOKUP($A144,'Annex 2 Designated EHV charges'!$A:$P,COLUMN(G144)+4,FALSE)=0,"",VLOOKUP($A144,'Annex 2 Designated EHV charges'!$A:$P,COLUMN(G144)+4,FALSE)),"")</f>
        <v/>
      </c>
      <c r="H144" s="97" t="str">
        <f>IFERROR(IF(VLOOKUP($A144,'Annex 2 Designated EHV charges'!$A:$P,COLUMN(H144)+4,FALSE)=0,"",VLOOKUP($A144,'Annex 2 Designated EHV charges'!$A:$P,COLUMN(H144)+4,FALSE)),"")</f>
        <v/>
      </c>
    </row>
    <row r="145" spans="1:8" x14ac:dyDescent="0.2">
      <c r="A145" s="94" t="str">
        <f t="array" ref="A145">IFERROR(INDEX('Annex 2 Designated EHV charges'!$A$11:$A$260, MATCH(0, IF(ISBLANK('Annex 2 Designated EHV charges'!$A$11:$A$260),1, COUNTIF(A$4:$A144, 'Annex 2 Designated EHV charges'!$A$11:$A$260)), 0)),"")</f>
        <v/>
      </c>
      <c r="B145" s="94" t="str">
        <f>IF($A145="","",VLOOKUP($A145,'Annex 2 Designated EHV charges'!$A:$O,2,0))</f>
        <v/>
      </c>
      <c r="C145" s="95" t="str">
        <f>IF($A145="","",VLOOKUP($A145,'Annex 2 Designated EHV charges'!$A:$O,3,0))</f>
        <v/>
      </c>
      <c r="D145" s="94" t="str">
        <f>IF($A145="","",VLOOKUP($A145,'Annex 2 Designated EHV charges'!$A:$O,7,0))</f>
        <v/>
      </c>
      <c r="E145" s="97" t="str">
        <f>IFERROR(IF(VLOOKUP($A145,'Annex 2 Designated EHV charges'!$A:$P,COLUMN(E145)+4,FALSE)=0,"",VLOOKUP($A145,'Annex 2 Designated EHV charges'!$A:$P,COLUMN(E145)+4,FALSE)),"")</f>
        <v/>
      </c>
      <c r="F145" s="97" t="str">
        <f>IFERROR(IF(VLOOKUP($A145,'Annex 2 Designated EHV charges'!$A:$P,COLUMN(F145)+4,FALSE)=0,"",VLOOKUP($A145,'Annex 2 Designated EHV charges'!$A:$P,COLUMN(F145)+4,FALSE)),"")</f>
        <v/>
      </c>
      <c r="G145" s="97" t="str">
        <f>IFERROR(IF(VLOOKUP($A145,'Annex 2 Designated EHV charges'!$A:$P,COLUMN(G145)+4,FALSE)=0,"",VLOOKUP($A145,'Annex 2 Designated EHV charges'!$A:$P,COLUMN(G145)+4,FALSE)),"")</f>
        <v/>
      </c>
      <c r="H145" s="97" t="str">
        <f>IFERROR(IF(VLOOKUP($A145,'Annex 2 Designated EHV charges'!$A:$P,COLUMN(H145)+4,FALSE)=0,"",VLOOKUP($A145,'Annex 2 Designated EHV charges'!$A:$P,COLUMN(H145)+4,FALSE)),"")</f>
        <v/>
      </c>
    </row>
    <row r="146" spans="1:8" x14ac:dyDescent="0.2">
      <c r="A146" s="94" t="str">
        <f t="array" ref="A146">IFERROR(INDEX('Annex 2 Designated EHV charges'!$A$11:$A$260, MATCH(0, IF(ISBLANK('Annex 2 Designated EHV charges'!$A$11:$A$260),1, COUNTIF(A$4:$A145, 'Annex 2 Designated EHV charges'!$A$11:$A$260)), 0)),"")</f>
        <v/>
      </c>
      <c r="B146" s="94" t="str">
        <f>IF($A146="","",VLOOKUP($A146,'Annex 2 Designated EHV charges'!$A:$O,2,0))</f>
        <v/>
      </c>
      <c r="C146" s="95" t="str">
        <f>IF($A146="","",VLOOKUP($A146,'Annex 2 Designated EHV charges'!$A:$O,3,0))</f>
        <v/>
      </c>
      <c r="D146" s="94" t="str">
        <f>IF($A146="","",VLOOKUP($A146,'Annex 2 Designated EHV charges'!$A:$O,7,0))</f>
        <v/>
      </c>
      <c r="E146" s="97" t="str">
        <f>IFERROR(IF(VLOOKUP($A146,'Annex 2 Designated EHV charges'!$A:$P,COLUMN(E146)+4,FALSE)=0,"",VLOOKUP($A146,'Annex 2 Designated EHV charges'!$A:$P,COLUMN(E146)+4,FALSE)),"")</f>
        <v/>
      </c>
      <c r="F146" s="97" t="str">
        <f>IFERROR(IF(VLOOKUP($A146,'Annex 2 Designated EHV charges'!$A:$P,COLUMN(F146)+4,FALSE)=0,"",VLOOKUP($A146,'Annex 2 Designated EHV charges'!$A:$P,COLUMN(F146)+4,FALSE)),"")</f>
        <v/>
      </c>
      <c r="G146" s="97" t="str">
        <f>IFERROR(IF(VLOOKUP($A146,'Annex 2 Designated EHV charges'!$A:$P,COLUMN(G146)+4,FALSE)=0,"",VLOOKUP($A146,'Annex 2 Designated EHV charges'!$A:$P,COLUMN(G146)+4,FALSE)),"")</f>
        <v/>
      </c>
      <c r="H146" s="97" t="str">
        <f>IFERROR(IF(VLOOKUP($A146,'Annex 2 Designated EHV charges'!$A:$P,COLUMN(H146)+4,FALSE)=0,"",VLOOKUP($A146,'Annex 2 Designated EHV charges'!$A:$P,COLUMN(H146)+4,FALSE)),"")</f>
        <v/>
      </c>
    </row>
    <row r="147" spans="1:8" x14ac:dyDescent="0.2">
      <c r="A147" s="94" t="str">
        <f t="array" ref="A147">IFERROR(INDEX('Annex 2 Designated EHV charges'!$A$11:$A$260, MATCH(0, IF(ISBLANK('Annex 2 Designated EHV charges'!$A$11:$A$260),1, COUNTIF(A$4:$A146, 'Annex 2 Designated EHV charges'!$A$11:$A$260)), 0)),"")</f>
        <v/>
      </c>
      <c r="B147" s="94" t="str">
        <f>IF($A147="","",VLOOKUP($A147,'Annex 2 Designated EHV charges'!$A:$O,2,0))</f>
        <v/>
      </c>
      <c r="C147" s="95" t="str">
        <f>IF($A147="","",VLOOKUP($A147,'Annex 2 Designated EHV charges'!$A:$O,3,0))</f>
        <v/>
      </c>
      <c r="D147" s="94" t="str">
        <f>IF($A147="","",VLOOKUP($A147,'Annex 2 Designated EHV charges'!$A:$O,7,0))</f>
        <v/>
      </c>
      <c r="E147" s="97" t="str">
        <f>IFERROR(IF(VLOOKUP($A147,'Annex 2 Designated EHV charges'!$A:$P,COLUMN(E147)+4,FALSE)=0,"",VLOOKUP($A147,'Annex 2 Designated EHV charges'!$A:$P,COLUMN(E147)+4,FALSE)),"")</f>
        <v/>
      </c>
      <c r="F147" s="97" t="str">
        <f>IFERROR(IF(VLOOKUP($A147,'Annex 2 Designated EHV charges'!$A:$P,COLUMN(F147)+4,FALSE)=0,"",VLOOKUP($A147,'Annex 2 Designated EHV charges'!$A:$P,COLUMN(F147)+4,FALSE)),"")</f>
        <v/>
      </c>
      <c r="G147" s="97" t="str">
        <f>IFERROR(IF(VLOOKUP($A147,'Annex 2 Designated EHV charges'!$A:$P,COLUMN(G147)+4,FALSE)=0,"",VLOOKUP($A147,'Annex 2 Designated EHV charges'!$A:$P,COLUMN(G147)+4,FALSE)),"")</f>
        <v/>
      </c>
      <c r="H147" s="97" t="str">
        <f>IFERROR(IF(VLOOKUP($A147,'Annex 2 Designated EHV charges'!$A:$P,COLUMN(H147)+4,FALSE)=0,"",VLOOKUP($A147,'Annex 2 Designated EHV charges'!$A:$P,COLUMN(H147)+4,FALSE)),"")</f>
        <v/>
      </c>
    </row>
    <row r="148" spans="1:8" x14ac:dyDescent="0.2">
      <c r="A148" s="94" t="str">
        <f t="array" ref="A148">IFERROR(INDEX('Annex 2 Designated EHV charges'!$A$11:$A$260, MATCH(0, IF(ISBLANK('Annex 2 Designated EHV charges'!$A$11:$A$260),1, COUNTIF(A$4:$A147, 'Annex 2 Designated EHV charges'!$A$11:$A$260)), 0)),"")</f>
        <v/>
      </c>
      <c r="B148" s="94" t="str">
        <f>IF($A148="","",VLOOKUP($A148,'Annex 2 Designated EHV charges'!$A:$O,2,0))</f>
        <v/>
      </c>
      <c r="C148" s="95" t="str">
        <f>IF($A148="","",VLOOKUP($A148,'Annex 2 Designated EHV charges'!$A:$O,3,0))</f>
        <v/>
      </c>
      <c r="D148" s="94" t="str">
        <f>IF($A148="","",VLOOKUP($A148,'Annex 2 Designated EHV charges'!$A:$O,7,0))</f>
        <v/>
      </c>
      <c r="E148" s="97" t="str">
        <f>IFERROR(IF(VLOOKUP($A148,'Annex 2 Designated EHV charges'!$A:$P,COLUMN(E148)+4,FALSE)=0,"",VLOOKUP($A148,'Annex 2 Designated EHV charges'!$A:$P,COLUMN(E148)+4,FALSE)),"")</f>
        <v/>
      </c>
      <c r="F148" s="97" t="str">
        <f>IFERROR(IF(VLOOKUP($A148,'Annex 2 Designated EHV charges'!$A:$P,COLUMN(F148)+4,FALSE)=0,"",VLOOKUP($A148,'Annex 2 Designated EHV charges'!$A:$P,COLUMN(F148)+4,FALSE)),"")</f>
        <v/>
      </c>
      <c r="G148" s="97" t="str">
        <f>IFERROR(IF(VLOOKUP($A148,'Annex 2 Designated EHV charges'!$A:$P,COLUMN(G148)+4,FALSE)=0,"",VLOOKUP($A148,'Annex 2 Designated EHV charges'!$A:$P,COLUMN(G148)+4,FALSE)),"")</f>
        <v/>
      </c>
      <c r="H148" s="97" t="str">
        <f>IFERROR(IF(VLOOKUP($A148,'Annex 2 Designated EHV charges'!$A:$P,COLUMN(H148)+4,FALSE)=0,"",VLOOKUP($A148,'Annex 2 Designated EHV charges'!$A:$P,COLUMN(H148)+4,FALSE)),"")</f>
        <v/>
      </c>
    </row>
    <row r="149" spans="1:8" x14ac:dyDescent="0.2">
      <c r="A149" s="94" t="str">
        <f t="array" ref="A149">IFERROR(INDEX('Annex 2 Designated EHV charges'!$A$11:$A$260, MATCH(0, IF(ISBLANK('Annex 2 Designated EHV charges'!$A$11:$A$260),1, COUNTIF(A$4:$A148, 'Annex 2 Designated EHV charges'!$A$11:$A$260)), 0)),"")</f>
        <v/>
      </c>
      <c r="B149" s="94" t="str">
        <f>IF($A149="","",VLOOKUP($A149,'Annex 2 Designated EHV charges'!$A:$O,2,0))</f>
        <v/>
      </c>
      <c r="C149" s="95" t="str">
        <f>IF($A149="","",VLOOKUP($A149,'Annex 2 Designated EHV charges'!$A:$O,3,0))</f>
        <v/>
      </c>
      <c r="D149" s="94" t="str">
        <f>IF($A149="","",VLOOKUP($A149,'Annex 2 Designated EHV charges'!$A:$O,7,0))</f>
        <v/>
      </c>
      <c r="E149" s="97" t="str">
        <f>IFERROR(IF(VLOOKUP($A149,'Annex 2 Designated EHV charges'!$A:$P,COLUMN(E149)+4,FALSE)=0,"",VLOOKUP($A149,'Annex 2 Designated EHV charges'!$A:$P,COLUMN(E149)+4,FALSE)),"")</f>
        <v/>
      </c>
      <c r="F149" s="97" t="str">
        <f>IFERROR(IF(VLOOKUP($A149,'Annex 2 Designated EHV charges'!$A:$P,COLUMN(F149)+4,FALSE)=0,"",VLOOKUP($A149,'Annex 2 Designated EHV charges'!$A:$P,COLUMN(F149)+4,FALSE)),"")</f>
        <v/>
      </c>
      <c r="G149" s="97" t="str">
        <f>IFERROR(IF(VLOOKUP($A149,'Annex 2 Designated EHV charges'!$A:$P,COLUMN(G149)+4,FALSE)=0,"",VLOOKUP($A149,'Annex 2 Designated EHV charges'!$A:$P,COLUMN(G149)+4,FALSE)),"")</f>
        <v/>
      </c>
      <c r="H149" s="97" t="str">
        <f>IFERROR(IF(VLOOKUP($A149,'Annex 2 Designated EHV charges'!$A:$P,COLUMN(H149)+4,FALSE)=0,"",VLOOKUP($A149,'Annex 2 Designated EHV charges'!$A:$P,COLUMN(H149)+4,FALSE)),"")</f>
        <v/>
      </c>
    </row>
    <row r="150" spans="1:8" x14ac:dyDescent="0.2">
      <c r="A150" s="94" t="str">
        <f t="array" ref="A150">IFERROR(INDEX('Annex 2 Designated EHV charges'!$A$11:$A$260, MATCH(0, IF(ISBLANK('Annex 2 Designated EHV charges'!$A$11:$A$260),1, COUNTIF(A$4:$A149, 'Annex 2 Designated EHV charges'!$A$11:$A$260)), 0)),"")</f>
        <v/>
      </c>
      <c r="B150" s="94" t="str">
        <f>IF($A150="","",VLOOKUP($A150,'Annex 2 Designated EHV charges'!$A:$O,2,0))</f>
        <v/>
      </c>
      <c r="C150" s="95" t="str">
        <f>IF($A150="","",VLOOKUP($A150,'Annex 2 Designated EHV charges'!$A:$O,3,0))</f>
        <v/>
      </c>
      <c r="D150" s="94" t="str">
        <f>IF($A150="","",VLOOKUP($A150,'Annex 2 Designated EHV charges'!$A:$O,7,0))</f>
        <v/>
      </c>
      <c r="E150" s="97" t="str">
        <f>IFERROR(IF(VLOOKUP($A150,'Annex 2 Designated EHV charges'!$A:$P,COLUMN(E150)+4,FALSE)=0,"",VLOOKUP($A150,'Annex 2 Designated EHV charges'!$A:$P,COLUMN(E150)+4,FALSE)),"")</f>
        <v/>
      </c>
      <c r="F150" s="97" t="str">
        <f>IFERROR(IF(VLOOKUP($A150,'Annex 2 Designated EHV charges'!$A:$P,COLUMN(F150)+4,FALSE)=0,"",VLOOKUP($A150,'Annex 2 Designated EHV charges'!$A:$P,COLUMN(F150)+4,FALSE)),"")</f>
        <v/>
      </c>
      <c r="G150" s="97" t="str">
        <f>IFERROR(IF(VLOOKUP($A150,'Annex 2 Designated EHV charges'!$A:$P,COLUMN(G150)+4,FALSE)=0,"",VLOOKUP($A150,'Annex 2 Designated EHV charges'!$A:$P,COLUMN(G150)+4,FALSE)),"")</f>
        <v/>
      </c>
      <c r="H150" s="97" t="str">
        <f>IFERROR(IF(VLOOKUP($A150,'Annex 2 Designated EHV charges'!$A:$P,COLUMN(H150)+4,FALSE)=0,"",VLOOKUP($A150,'Annex 2 Designated EHV charges'!$A:$P,COLUMN(H150)+4,FALSE)),"")</f>
        <v/>
      </c>
    </row>
    <row r="151" spans="1:8" x14ac:dyDescent="0.2">
      <c r="A151" s="94" t="str">
        <f t="array" ref="A151">IFERROR(INDEX('Annex 2 Designated EHV charges'!$A$11:$A$260, MATCH(0, IF(ISBLANK('Annex 2 Designated EHV charges'!$A$11:$A$260),1, COUNTIF(A$4:$A150, 'Annex 2 Designated EHV charges'!$A$11:$A$260)), 0)),"")</f>
        <v/>
      </c>
      <c r="B151" s="94" t="str">
        <f>IF($A151="","",VLOOKUP($A151,'Annex 2 Designated EHV charges'!$A:$O,2,0))</f>
        <v/>
      </c>
      <c r="C151" s="95" t="str">
        <f>IF($A151="","",VLOOKUP($A151,'Annex 2 Designated EHV charges'!$A:$O,3,0))</f>
        <v/>
      </c>
      <c r="D151" s="94" t="str">
        <f>IF($A151="","",VLOOKUP($A151,'Annex 2 Designated EHV charges'!$A:$O,7,0))</f>
        <v/>
      </c>
      <c r="E151" s="97" t="str">
        <f>IFERROR(IF(VLOOKUP($A151,'Annex 2 Designated EHV charges'!$A:$P,COLUMN(E151)+4,FALSE)=0,"",VLOOKUP($A151,'Annex 2 Designated EHV charges'!$A:$P,COLUMN(E151)+4,FALSE)),"")</f>
        <v/>
      </c>
      <c r="F151" s="97" t="str">
        <f>IFERROR(IF(VLOOKUP($A151,'Annex 2 Designated EHV charges'!$A:$P,COLUMN(F151)+4,FALSE)=0,"",VLOOKUP($A151,'Annex 2 Designated EHV charges'!$A:$P,COLUMN(F151)+4,FALSE)),"")</f>
        <v/>
      </c>
      <c r="G151" s="97" t="str">
        <f>IFERROR(IF(VLOOKUP($A151,'Annex 2 Designated EHV charges'!$A:$P,COLUMN(G151)+4,FALSE)=0,"",VLOOKUP($A151,'Annex 2 Designated EHV charges'!$A:$P,COLUMN(G151)+4,FALSE)),"")</f>
        <v/>
      </c>
      <c r="H151" s="97" t="str">
        <f>IFERROR(IF(VLOOKUP($A151,'Annex 2 Designated EHV charges'!$A:$P,COLUMN(H151)+4,FALSE)=0,"",VLOOKUP($A151,'Annex 2 Designated EHV charges'!$A:$P,COLUMN(H151)+4,FALSE)),"")</f>
        <v/>
      </c>
    </row>
    <row r="152" spans="1:8" x14ac:dyDescent="0.2">
      <c r="A152" s="94" t="str">
        <f t="array" ref="A152">IFERROR(INDEX('Annex 2 Designated EHV charges'!$A$11:$A$260, MATCH(0, IF(ISBLANK('Annex 2 Designated EHV charges'!$A$11:$A$260),1, COUNTIF(A$4:$A151, 'Annex 2 Designated EHV charges'!$A$11:$A$260)), 0)),"")</f>
        <v/>
      </c>
      <c r="B152" s="94" t="str">
        <f>IF($A152="","",VLOOKUP($A152,'Annex 2 Designated EHV charges'!$A:$O,2,0))</f>
        <v/>
      </c>
      <c r="C152" s="95" t="str">
        <f>IF($A152="","",VLOOKUP($A152,'Annex 2 Designated EHV charges'!$A:$O,3,0))</f>
        <v/>
      </c>
      <c r="D152" s="94" t="str">
        <f>IF($A152="","",VLOOKUP($A152,'Annex 2 Designated EHV charges'!$A:$O,7,0))</f>
        <v/>
      </c>
      <c r="E152" s="97" t="str">
        <f>IFERROR(IF(VLOOKUP($A152,'Annex 2 Designated EHV charges'!$A:$P,COLUMN(E152)+4,FALSE)=0,"",VLOOKUP($A152,'Annex 2 Designated EHV charges'!$A:$P,COLUMN(E152)+4,FALSE)),"")</f>
        <v/>
      </c>
      <c r="F152" s="97" t="str">
        <f>IFERROR(IF(VLOOKUP($A152,'Annex 2 Designated EHV charges'!$A:$P,COLUMN(F152)+4,FALSE)=0,"",VLOOKUP($A152,'Annex 2 Designated EHV charges'!$A:$P,COLUMN(F152)+4,FALSE)),"")</f>
        <v/>
      </c>
      <c r="G152" s="97" t="str">
        <f>IFERROR(IF(VLOOKUP($A152,'Annex 2 Designated EHV charges'!$A:$P,COLUMN(G152)+4,FALSE)=0,"",VLOOKUP($A152,'Annex 2 Designated EHV charges'!$A:$P,COLUMN(G152)+4,FALSE)),"")</f>
        <v/>
      </c>
      <c r="H152" s="97" t="str">
        <f>IFERROR(IF(VLOOKUP($A152,'Annex 2 Designated EHV charges'!$A:$P,COLUMN(H152)+4,FALSE)=0,"",VLOOKUP($A152,'Annex 2 Designated EHV charges'!$A:$P,COLUMN(H152)+4,FALSE)),"")</f>
        <v/>
      </c>
    </row>
    <row r="153" spans="1:8" x14ac:dyDescent="0.2">
      <c r="A153" s="94" t="str">
        <f t="array" ref="A153">IFERROR(INDEX('Annex 2 Designated EHV charges'!$A$11:$A$260, MATCH(0, IF(ISBLANK('Annex 2 Designated EHV charges'!$A$11:$A$260),1, COUNTIF(A$4:$A152, 'Annex 2 Designated EHV charges'!$A$11:$A$260)), 0)),"")</f>
        <v/>
      </c>
      <c r="B153" s="94" t="str">
        <f>IF($A153="","",VLOOKUP($A153,'Annex 2 Designated EHV charges'!$A:$O,2,0))</f>
        <v/>
      </c>
      <c r="C153" s="95" t="str">
        <f>IF($A153="","",VLOOKUP($A153,'Annex 2 Designated EHV charges'!$A:$O,3,0))</f>
        <v/>
      </c>
      <c r="D153" s="94" t="str">
        <f>IF($A153="","",VLOOKUP($A153,'Annex 2 Designated EHV charges'!$A:$O,7,0))</f>
        <v/>
      </c>
      <c r="E153" s="97" t="str">
        <f>IFERROR(IF(VLOOKUP($A153,'Annex 2 Designated EHV charges'!$A:$P,COLUMN(E153)+4,FALSE)=0,"",VLOOKUP($A153,'Annex 2 Designated EHV charges'!$A:$P,COLUMN(E153)+4,FALSE)),"")</f>
        <v/>
      </c>
      <c r="F153" s="97" t="str">
        <f>IFERROR(IF(VLOOKUP($A153,'Annex 2 Designated EHV charges'!$A:$P,COLUMN(F153)+4,FALSE)=0,"",VLOOKUP($A153,'Annex 2 Designated EHV charges'!$A:$P,COLUMN(F153)+4,FALSE)),"")</f>
        <v/>
      </c>
      <c r="G153" s="97" t="str">
        <f>IFERROR(IF(VLOOKUP($A153,'Annex 2 Designated EHV charges'!$A:$P,COLUMN(G153)+4,FALSE)=0,"",VLOOKUP($A153,'Annex 2 Designated EHV charges'!$A:$P,COLUMN(G153)+4,FALSE)),"")</f>
        <v/>
      </c>
      <c r="H153" s="97" t="str">
        <f>IFERROR(IF(VLOOKUP($A153,'Annex 2 Designated EHV charges'!$A:$P,COLUMN(H153)+4,FALSE)=0,"",VLOOKUP($A153,'Annex 2 Designated EHV charges'!$A:$P,COLUMN(H153)+4,FALSE)),"")</f>
        <v/>
      </c>
    </row>
    <row r="154" spans="1:8" x14ac:dyDescent="0.2">
      <c r="A154" s="94" t="str">
        <f t="array" ref="A154">IFERROR(INDEX('Annex 2 Designated EHV charges'!$A$11:$A$260, MATCH(0, IF(ISBLANK('Annex 2 Designated EHV charges'!$A$11:$A$260),1, COUNTIF(A$4:$A153, 'Annex 2 Designated EHV charges'!$A$11:$A$260)), 0)),"")</f>
        <v/>
      </c>
      <c r="B154" s="94" t="str">
        <f>IF($A154="","",VLOOKUP($A154,'Annex 2 Designated EHV charges'!$A:$O,2,0))</f>
        <v/>
      </c>
      <c r="C154" s="95" t="str">
        <f>IF($A154="","",VLOOKUP($A154,'Annex 2 Designated EHV charges'!$A:$O,3,0))</f>
        <v/>
      </c>
      <c r="D154" s="94" t="str">
        <f>IF($A154="","",VLOOKUP($A154,'Annex 2 Designated EHV charges'!$A:$O,7,0))</f>
        <v/>
      </c>
      <c r="E154" s="97" t="str">
        <f>IFERROR(IF(VLOOKUP($A154,'Annex 2 Designated EHV charges'!$A:$P,COLUMN(E154)+4,FALSE)=0,"",VLOOKUP($A154,'Annex 2 Designated EHV charges'!$A:$P,COLUMN(E154)+4,FALSE)),"")</f>
        <v/>
      </c>
      <c r="F154" s="97" t="str">
        <f>IFERROR(IF(VLOOKUP($A154,'Annex 2 Designated EHV charges'!$A:$P,COLUMN(F154)+4,FALSE)=0,"",VLOOKUP($A154,'Annex 2 Designated EHV charges'!$A:$P,COLUMN(F154)+4,FALSE)),"")</f>
        <v/>
      </c>
      <c r="G154" s="97" t="str">
        <f>IFERROR(IF(VLOOKUP($A154,'Annex 2 Designated EHV charges'!$A:$P,COLUMN(G154)+4,FALSE)=0,"",VLOOKUP($A154,'Annex 2 Designated EHV charges'!$A:$P,COLUMN(G154)+4,FALSE)),"")</f>
        <v/>
      </c>
      <c r="H154" s="97" t="str">
        <f>IFERROR(IF(VLOOKUP($A154,'Annex 2 Designated EHV charges'!$A:$P,COLUMN(H154)+4,FALSE)=0,"",VLOOKUP($A154,'Annex 2 Designated EHV charges'!$A:$P,COLUMN(H154)+4,FALSE)),"")</f>
        <v/>
      </c>
    </row>
    <row r="155" spans="1:8" x14ac:dyDescent="0.2">
      <c r="A155" s="94" t="str">
        <f t="array" ref="A155">IFERROR(INDEX('Annex 2 Designated EHV charges'!$A$11:$A$260, MATCH(0, IF(ISBLANK('Annex 2 Designated EHV charges'!$A$11:$A$260),1, COUNTIF(A$4:$A154, 'Annex 2 Designated EHV charges'!$A$11:$A$260)), 0)),"")</f>
        <v/>
      </c>
      <c r="B155" s="94" t="str">
        <f>IF($A155="","",VLOOKUP($A155,'Annex 2 Designated EHV charges'!$A:$O,2,0))</f>
        <v/>
      </c>
      <c r="C155" s="95" t="str">
        <f>IF($A155="","",VLOOKUP($A155,'Annex 2 Designated EHV charges'!$A:$O,3,0))</f>
        <v/>
      </c>
      <c r="D155" s="94" t="str">
        <f>IF($A155="","",VLOOKUP($A155,'Annex 2 Designated EHV charges'!$A:$O,7,0))</f>
        <v/>
      </c>
      <c r="E155" s="97" t="str">
        <f>IFERROR(IF(VLOOKUP($A155,'Annex 2 Designated EHV charges'!$A:$P,COLUMN(E155)+4,FALSE)=0,"",VLOOKUP($A155,'Annex 2 Designated EHV charges'!$A:$P,COLUMN(E155)+4,FALSE)),"")</f>
        <v/>
      </c>
      <c r="F155" s="97" t="str">
        <f>IFERROR(IF(VLOOKUP($A155,'Annex 2 Designated EHV charges'!$A:$P,COLUMN(F155)+4,FALSE)=0,"",VLOOKUP($A155,'Annex 2 Designated EHV charges'!$A:$P,COLUMN(F155)+4,FALSE)),"")</f>
        <v/>
      </c>
      <c r="G155" s="97" t="str">
        <f>IFERROR(IF(VLOOKUP($A155,'Annex 2 Designated EHV charges'!$A:$P,COLUMN(G155)+4,FALSE)=0,"",VLOOKUP($A155,'Annex 2 Designated EHV charges'!$A:$P,COLUMN(G155)+4,FALSE)),"")</f>
        <v/>
      </c>
      <c r="H155" s="97" t="str">
        <f>IFERROR(IF(VLOOKUP($A155,'Annex 2 Designated EHV charges'!$A:$P,COLUMN(H155)+4,FALSE)=0,"",VLOOKUP($A155,'Annex 2 Designated EHV charges'!$A:$P,COLUMN(H155)+4,FALSE)),"")</f>
        <v/>
      </c>
    </row>
    <row r="156" spans="1:8" x14ac:dyDescent="0.2">
      <c r="A156" s="94" t="str">
        <f t="array" ref="A156">IFERROR(INDEX('Annex 2 Designated EHV charges'!$A$11:$A$260, MATCH(0, IF(ISBLANK('Annex 2 Designated EHV charges'!$A$11:$A$260),1, COUNTIF(A$4:$A155, 'Annex 2 Designated EHV charges'!$A$11:$A$260)), 0)),"")</f>
        <v/>
      </c>
      <c r="B156" s="94" t="str">
        <f>IF($A156="","",VLOOKUP($A156,'Annex 2 Designated EHV charges'!$A:$O,2,0))</f>
        <v/>
      </c>
      <c r="C156" s="95" t="str">
        <f>IF($A156="","",VLOOKUP($A156,'Annex 2 Designated EHV charges'!$A:$O,3,0))</f>
        <v/>
      </c>
      <c r="D156" s="94" t="str">
        <f>IF($A156="","",VLOOKUP($A156,'Annex 2 Designated EHV charges'!$A:$O,7,0))</f>
        <v/>
      </c>
      <c r="E156" s="97" t="str">
        <f>IFERROR(IF(VLOOKUP($A156,'Annex 2 Designated EHV charges'!$A:$P,COLUMN(E156)+4,FALSE)=0,"",VLOOKUP($A156,'Annex 2 Designated EHV charges'!$A:$P,COLUMN(E156)+4,FALSE)),"")</f>
        <v/>
      </c>
      <c r="F156" s="97" t="str">
        <f>IFERROR(IF(VLOOKUP($A156,'Annex 2 Designated EHV charges'!$A:$P,COLUMN(F156)+4,FALSE)=0,"",VLOOKUP($A156,'Annex 2 Designated EHV charges'!$A:$P,COLUMN(F156)+4,FALSE)),"")</f>
        <v/>
      </c>
      <c r="G156" s="97" t="str">
        <f>IFERROR(IF(VLOOKUP($A156,'Annex 2 Designated EHV charges'!$A:$P,COLUMN(G156)+4,FALSE)=0,"",VLOOKUP($A156,'Annex 2 Designated EHV charges'!$A:$P,COLUMN(G156)+4,FALSE)),"")</f>
        <v/>
      </c>
      <c r="H156" s="97" t="str">
        <f>IFERROR(IF(VLOOKUP($A156,'Annex 2 Designated EHV charges'!$A:$P,COLUMN(H156)+4,FALSE)=0,"",VLOOKUP($A156,'Annex 2 Designated EHV charges'!$A:$P,COLUMN(H156)+4,FALSE)),"")</f>
        <v/>
      </c>
    </row>
    <row r="157" spans="1:8" x14ac:dyDescent="0.2">
      <c r="A157" s="94" t="str">
        <f t="array" ref="A157">IFERROR(INDEX('Annex 2 Designated EHV charges'!$A$11:$A$260, MATCH(0, IF(ISBLANK('Annex 2 Designated EHV charges'!$A$11:$A$260),1, COUNTIF(A$4:$A156, 'Annex 2 Designated EHV charges'!$A$11:$A$260)), 0)),"")</f>
        <v/>
      </c>
      <c r="B157" s="94" t="str">
        <f>IF($A157="","",VLOOKUP($A157,'Annex 2 Designated EHV charges'!$A:$O,2,0))</f>
        <v/>
      </c>
      <c r="C157" s="95" t="str">
        <f>IF($A157="","",VLOOKUP($A157,'Annex 2 Designated EHV charges'!$A:$O,3,0))</f>
        <v/>
      </c>
      <c r="D157" s="94" t="str">
        <f>IF($A157="","",VLOOKUP($A157,'Annex 2 Designated EHV charges'!$A:$O,7,0))</f>
        <v/>
      </c>
      <c r="E157" s="97" t="str">
        <f>IFERROR(IF(VLOOKUP($A157,'Annex 2 Designated EHV charges'!$A:$P,COLUMN(E157)+4,FALSE)=0,"",VLOOKUP($A157,'Annex 2 Designated EHV charges'!$A:$P,COLUMN(E157)+4,FALSE)),"")</f>
        <v/>
      </c>
      <c r="F157" s="97" t="str">
        <f>IFERROR(IF(VLOOKUP($A157,'Annex 2 Designated EHV charges'!$A:$P,COLUMN(F157)+4,FALSE)=0,"",VLOOKUP($A157,'Annex 2 Designated EHV charges'!$A:$P,COLUMN(F157)+4,FALSE)),"")</f>
        <v/>
      </c>
      <c r="G157" s="97" t="str">
        <f>IFERROR(IF(VLOOKUP($A157,'Annex 2 Designated EHV charges'!$A:$P,COLUMN(G157)+4,FALSE)=0,"",VLOOKUP($A157,'Annex 2 Designated EHV charges'!$A:$P,COLUMN(G157)+4,FALSE)),"")</f>
        <v/>
      </c>
      <c r="H157" s="97" t="str">
        <f>IFERROR(IF(VLOOKUP($A157,'Annex 2 Designated EHV charges'!$A:$P,COLUMN(H157)+4,FALSE)=0,"",VLOOKUP($A157,'Annex 2 Designated EHV charges'!$A:$P,COLUMN(H157)+4,FALSE)),"")</f>
        <v/>
      </c>
    </row>
    <row r="158" spans="1:8" x14ac:dyDescent="0.2">
      <c r="A158" s="94" t="str">
        <f t="array" ref="A158">IFERROR(INDEX('Annex 2 Designated EHV charges'!$A$11:$A$260, MATCH(0, IF(ISBLANK('Annex 2 Designated EHV charges'!$A$11:$A$260),1, COUNTIF(A$4:$A157, 'Annex 2 Designated EHV charges'!$A$11:$A$260)), 0)),"")</f>
        <v/>
      </c>
      <c r="B158" s="94" t="str">
        <f>IF($A158="","",VLOOKUP($A158,'Annex 2 Designated EHV charges'!$A:$O,2,0))</f>
        <v/>
      </c>
      <c r="C158" s="95" t="str">
        <f>IF($A158="","",VLOOKUP($A158,'Annex 2 Designated EHV charges'!$A:$O,3,0))</f>
        <v/>
      </c>
      <c r="D158" s="94" t="str">
        <f>IF($A158="","",VLOOKUP($A158,'Annex 2 Designated EHV charges'!$A:$O,7,0))</f>
        <v/>
      </c>
      <c r="E158" s="97" t="str">
        <f>IFERROR(IF(VLOOKUP($A158,'Annex 2 Designated EHV charges'!$A:$P,COLUMN(E158)+4,FALSE)=0,"",VLOOKUP($A158,'Annex 2 Designated EHV charges'!$A:$P,COLUMN(E158)+4,FALSE)),"")</f>
        <v/>
      </c>
      <c r="F158" s="97" t="str">
        <f>IFERROR(IF(VLOOKUP($A158,'Annex 2 Designated EHV charges'!$A:$P,COLUMN(F158)+4,FALSE)=0,"",VLOOKUP($A158,'Annex 2 Designated EHV charges'!$A:$P,COLUMN(F158)+4,FALSE)),"")</f>
        <v/>
      </c>
      <c r="G158" s="97" t="str">
        <f>IFERROR(IF(VLOOKUP($A158,'Annex 2 Designated EHV charges'!$A:$P,COLUMN(G158)+4,FALSE)=0,"",VLOOKUP($A158,'Annex 2 Designated EHV charges'!$A:$P,COLUMN(G158)+4,FALSE)),"")</f>
        <v/>
      </c>
      <c r="H158" s="97" t="str">
        <f>IFERROR(IF(VLOOKUP($A158,'Annex 2 Designated EHV charges'!$A:$P,COLUMN(H158)+4,FALSE)=0,"",VLOOKUP($A158,'Annex 2 Designated EHV charges'!$A:$P,COLUMN(H158)+4,FALSE)),"")</f>
        <v/>
      </c>
    </row>
    <row r="159" spans="1:8" x14ac:dyDescent="0.2">
      <c r="A159" s="94" t="str">
        <f t="array" ref="A159">IFERROR(INDEX('Annex 2 Designated EHV charges'!$A$11:$A$260, MATCH(0, IF(ISBLANK('Annex 2 Designated EHV charges'!$A$11:$A$260),1, COUNTIF(A$4:$A158, 'Annex 2 Designated EHV charges'!$A$11:$A$260)), 0)),"")</f>
        <v/>
      </c>
      <c r="B159" s="94" t="str">
        <f>IF($A159="","",VLOOKUP($A159,'Annex 2 Designated EHV charges'!$A:$O,2,0))</f>
        <v/>
      </c>
      <c r="C159" s="95" t="str">
        <f>IF($A159="","",VLOOKUP($A159,'Annex 2 Designated EHV charges'!$A:$O,3,0))</f>
        <v/>
      </c>
      <c r="D159" s="94" t="str">
        <f>IF($A159="","",VLOOKUP($A159,'Annex 2 Designated EHV charges'!$A:$O,7,0))</f>
        <v/>
      </c>
      <c r="E159" s="97" t="str">
        <f>IFERROR(IF(VLOOKUP($A159,'Annex 2 Designated EHV charges'!$A:$P,COLUMN(E159)+4,FALSE)=0,"",VLOOKUP($A159,'Annex 2 Designated EHV charges'!$A:$P,COLUMN(E159)+4,FALSE)),"")</f>
        <v/>
      </c>
      <c r="F159" s="97" t="str">
        <f>IFERROR(IF(VLOOKUP($A159,'Annex 2 Designated EHV charges'!$A:$P,COLUMN(F159)+4,FALSE)=0,"",VLOOKUP($A159,'Annex 2 Designated EHV charges'!$A:$P,COLUMN(F159)+4,FALSE)),"")</f>
        <v/>
      </c>
      <c r="G159" s="97" t="str">
        <f>IFERROR(IF(VLOOKUP($A159,'Annex 2 Designated EHV charges'!$A:$P,COLUMN(G159)+4,FALSE)=0,"",VLOOKUP($A159,'Annex 2 Designated EHV charges'!$A:$P,COLUMN(G159)+4,FALSE)),"")</f>
        <v/>
      </c>
      <c r="H159" s="97" t="str">
        <f>IFERROR(IF(VLOOKUP($A159,'Annex 2 Designated EHV charges'!$A:$P,COLUMN(H159)+4,FALSE)=0,"",VLOOKUP($A159,'Annex 2 Designated EHV charges'!$A:$P,COLUMN(H159)+4,FALSE)),"")</f>
        <v/>
      </c>
    </row>
    <row r="160" spans="1:8" x14ac:dyDescent="0.2">
      <c r="A160" s="94" t="str">
        <f t="array" ref="A160">IFERROR(INDEX('Annex 2 Designated EHV charges'!$A$11:$A$260, MATCH(0, IF(ISBLANK('Annex 2 Designated EHV charges'!$A$11:$A$260),1, COUNTIF(A$4:$A159, 'Annex 2 Designated EHV charges'!$A$11:$A$260)), 0)),"")</f>
        <v/>
      </c>
      <c r="B160" s="94" t="str">
        <f>IF($A160="","",VLOOKUP($A160,'Annex 2 Designated EHV charges'!$A:$O,2,0))</f>
        <v/>
      </c>
      <c r="C160" s="95" t="str">
        <f>IF($A160="","",VLOOKUP($A160,'Annex 2 Designated EHV charges'!$A:$O,3,0))</f>
        <v/>
      </c>
      <c r="D160" s="94" t="str">
        <f>IF($A160="","",VLOOKUP($A160,'Annex 2 Designated EHV charges'!$A:$O,7,0))</f>
        <v/>
      </c>
      <c r="E160" s="97" t="str">
        <f>IFERROR(IF(VLOOKUP($A160,'Annex 2 Designated EHV charges'!$A:$P,COLUMN(E160)+4,FALSE)=0,"",VLOOKUP($A160,'Annex 2 Designated EHV charges'!$A:$P,COLUMN(E160)+4,FALSE)),"")</f>
        <v/>
      </c>
      <c r="F160" s="97" t="str">
        <f>IFERROR(IF(VLOOKUP($A160,'Annex 2 Designated EHV charges'!$A:$P,COLUMN(F160)+4,FALSE)=0,"",VLOOKUP($A160,'Annex 2 Designated EHV charges'!$A:$P,COLUMN(F160)+4,FALSE)),"")</f>
        <v/>
      </c>
      <c r="G160" s="97" t="str">
        <f>IFERROR(IF(VLOOKUP($A160,'Annex 2 Designated EHV charges'!$A:$P,COLUMN(G160)+4,FALSE)=0,"",VLOOKUP($A160,'Annex 2 Designated EHV charges'!$A:$P,COLUMN(G160)+4,FALSE)),"")</f>
        <v/>
      </c>
      <c r="H160" s="97" t="str">
        <f>IFERROR(IF(VLOOKUP($A160,'Annex 2 Designated EHV charges'!$A:$P,COLUMN(H160)+4,FALSE)=0,"",VLOOKUP($A160,'Annex 2 Designated EHV charges'!$A:$P,COLUMN(H160)+4,FALSE)),"")</f>
        <v/>
      </c>
    </row>
    <row r="161" spans="1:8" x14ac:dyDescent="0.2">
      <c r="A161" s="94" t="str">
        <f t="array" ref="A161">IFERROR(INDEX('Annex 2 Designated EHV charges'!$A$11:$A$260, MATCH(0, IF(ISBLANK('Annex 2 Designated EHV charges'!$A$11:$A$260),1, COUNTIF(A$4:$A160, 'Annex 2 Designated EHV charges'!$A$11:$A$260)), 0)),"")</f>
        <v/>
      </c>
      <c r="B161" s="94" t="str">
        <f>IF($A161="","",VLOOKUP($A161,'Annex 2 Designated EHV charges'!$A:$O,2,0))</f>
        <v/>
      </c>
      <c r="C161" s="95" t="str">
        <f>IF($A161="","",VLOOKUP($A161,'Annex 2 Designated EHV charges'!$A:$O,3,0))</f>
        <v/>
      </c>
      <c r="D161" s="94" t="str">
        <f>IF($A161="","",VLOOKUP($A161,'Annex 2 Designated EHV charges'!$A:$O,7,0))</f>
        <v/>
      </c>
      <c r="E161" s="97" t="str">
        <f>IFERROR(IF(VLOOKUP($A161,'Annex 2 Designated EHV charges'!$A:$P,COLUMN(E161)+4,FALSE)=0,"",VLOOKUP($A161,'Annex 2 Designated EHV charges'!$A:$P,COLUMN(E161)+4,FALSE)),"")</f>
        <v/>
      </c>
      <c r="F161" s="97" t="str">
        <f>IFERROR(IF(VLOOKUP($A161,'Annex 2 Designated EHV charges'!$A:$P,COLUMN(F161)+4,FALSE)=0,"",VLOOKUP($A161,'Annex 2 Designated EHV charges'!$A:$P,COLUMN(F161)+4,FALSE)),"")</f>
        <v/>
      </c>
      <c r="G161" s="97" t="str">
        <f>IFERROR(IF(VLOOKUP($A161,'Annex 2 Designated EHV charges'!$A:$P,COLUMN(G161)+4,FALSE)=0,"",VLOOKUP($A161,'Annex 2 Designated EHV charges'!$A:$P,COLUMN(G161)+4,FALSE)),"")</f>
        <v/>
      </c>
      <c r="H161" s="97" t="str">
        <f>IFERROR(IF(VLOOKUP($A161,'Annex 2 Designated EHV charges'!$A:$P,COLUMN(H161)+4,FALSE)=0,"",VLOOKUP($A161,'Annex 2 Designated EHV charges'!$A:$P,COLUMN(H161)+4,FALSE)),"")</f>
        <v/>
      </c>
    </row>
    <row r="162" spans="1:8" x14ac:dyDescent="0.2">
      <c r="A162" s="94" t="str">
        <f t="array" ref="A162">IFERROR(INDEX('Annex 2 Designated EHV charges'!$A$11:$A$260, MATCH(0, IF(ISBLANK('Annex 2 Designated EHV charges'!$A$11:$A$260),1, COUNTIF(A$4:$A161, 'Annex 2 Designated EHV charges'!$A$11:$A$260)), 0)),"")</f>
        <v/>
      </c>
      <c r="B162" s="94" t="str">
        <f>IF($A162="","",VLOOKUP($A162,'Annex 2 Designated EHV charges'!$A:$O,2,0))</f>
        <v/>
      </c>
      <c r="C162" s="95" t="str">
        <f>IF($A162="","",VLOOKUP($A162,'Annex 2 Designated EHV charges'!$A:$O,3,0))</f>
        <v/>
      </c>
      <c r="D162" s="94" t="str">
        <f>IF($A162="","",VLOOKUP($A162,'Annex 2 Designated EHV charges'!$A:$O,7,0))</f>
        <v/>
      </c>
      <c r="E162" s="97" t="str">
        <f>IFERROR(IF(VLOOKUP($A162,'Annex 2 Designated EHV charges'!$A:$P,COLUMN(E162)+4,FALSE)=0,"",VLOOKUP($A162,'Annex 2 Designated EHV charges'!$A:$P,COLUMN(E162)+4,FALSE)),"")</f>
        <v/>
      </c>
      <c r="F162" s="97" t="str">
        <f>IFERROR(IF(VLOOKUP($A162,'Annex 2 Designated EHV charges'!$A:$P,COLUMN(F162)+4,FALSE)=0,"",VLOOKUP($A162,'Annex 2 Designated EHV charges'!$A:$P,COLUMN(F162)+4,FALSE)),"")</f>
        <v/>
      </c>
      <c r="G162" s="97" t="str">
        <f>IFERROR(IF(VLOOKUP($A162,'Annex 2 Designated EHV charges'!$A:$P,COLUMN(G162)+4,FALSE)=0,"",VLOOKUP($A162,'Annex 2 Designated EHV charges'!$A:$P,COLUMN(G162)+4,FALSE)),"")</f>
        <v/>
      </c>
      <c r="H162" s="97" t="str">
        <f>IFERROR(IF(VLOOKUP($A162,'Annex 2 Designated EHV charges'!$A:$P,COLUMN(H162)+4,FALSE)=0,"",VLOOKUP($A162,'Annex 2 Designated EHV charges'!$A:$P,COLUMN(H162)+4,FALSE)),"")</f>
        <v/>
      </c>
    </row>
    <row r="163" spans="1:8" x14ac:dyDescent="0.2">
      <c r="A163" s="94" t="str">
        <f t="array" ref="A163">IFERROR(INDEX('Annex 2 Designated EHV charges'!$A$11:$A$260, MATCH(0, IF(ISBLANK('Annex 2 Designated EHV charges'!$A$11:$A$260),1, COUNTIF(A$4:$A162, 'Annex 2 Designated EHV charges'!$A$11:$A$260)), 0)),"")</f>
        <v/>
      </c>
      <c r="B163" s="94" t="str">
        <f>IF($A163="","",VLOOKUP($A163,'Annex 2 Designated EHV charges'!$A:$O,2,0))</f>
        <v/>
      </c>
      <c r="C163" s="95" t="str">
        <f>IF($A163="","",VLOOKUP($A163,'Annex 2 Designated EHV charges'!$A:$O,3,0))</f>
        <v/>
      </c>
      <c r="D163" s="94" t="str">
        <f>IF($A163="","",VLOOKUP($A163,'Annex 2 Designated EHV charges'!$A:$O,7,0))</f>
        <v/>
      </c>
      <c r="E163" s="97" t="str">
        <f>IFERROR(IF(VLOOKUP($A163,'Annex 2 Designated EHV charges'!$A:$P,COLUMN(E163)+4,FALSE)=0,"",VLOOKUP($A163,'Annex 2 Designated EHV charges'!$A:$P,COLUMN(E163)+4,FALSE)),"")</f>
        <v/>
      </c>
      <c r="F163" s="97" t="str">
        <f>IFERROR(IF(VLOOKUP($A163,'Annex 2 Designated EHV charges'!$A:$P,COLUMN(F163)+4,FALSE)=0,"",VLOOKUP($A163,'Annex 2 Designated EHV charges'!$A:$P,COLUMN(F163)+4,FALSE)),"")</f>
        <v/>
      </c>
      <c r="G163" s="97" t="str">
        <f>IFERROR(IF(VLOOKUP($A163,'Annex 2 Designated EHV charges'!$A:$P,COLUMN(G163)+4,FALSE)=0,"",VLOOKUP($A163,'Annex 2 Designated EHV charges'!$A:$P,COLUMN(G163)+4,FALSE)),"")</f>
        <v/>
      </c>
      <c r="H163" s="97" t="str">
        <f>IFERROR(IF(VLOOKUP($A163,'Annex 2 Designated EHV charges'!$A:$P,COLUMN(H163)+4,FALSE)=0,"",VLOOKUP($A163,'Annex 2 Designated EHV charges'!$A:$P,COLUMN(H163)+4,FALSE)),"")</f>
        <v/>
      </c>
    </row>
    <row r="164" spans="1:8" x14ac:dyDescent="0.2">
      <c r="A164" s="94" t="str">
        <f t="array" ref="A164">IFERROR(INDEX('Annex 2 Designated EHV charges'!$A$11:$A$260, MATCH(0, IF(ISBLANK('Annex 2 Designated EHV charges'!$A$11:$A$260),1, COUNTIF(A$4:$A163, 'Annex 2 Designated EHV charges'!$A$11:$A$260)), 0)),"")</f>
        <v/>
      </c>
      <c r="B164" s="94" t="str">
        <f>IF($A164="","",VLOOKUP($A164,'Annex 2 Designated EHV charges'!$A:$O,2,0))</f>
        <v/>
      </c>
      <c r="C164" s="95" t="str">
        <f>IF($A164="","",VLOOKUP($A164,'Annex 2 Designated EHV charges'!$A:$O,3,0))</f>
        <v/>
      </c>
      <c r="D164" s="94" t="str">
        <f>IF($A164="","",VLOOKUP($A164,'Annex 2 Designated EHV charges'!$A:$O,7,0))</f>
        <v/>
      </c>
      <c r="E164" s="97" t="str">
        <f>IFERROR(IF(VLOOKUP($A164,'Annex 2 Designated EHV charges'!$A:$P,COLUMN(E164)+4,FALSE)=0,"",VLOOKUP($A164,'Annex 2 Designated EHV charges'!$A:$P,COLUMN(E164)+4,FALSE)),"")</f>
        <v/>
      </c>
      <c r="F164" s="97" t="str">
        <f>IFERROR(IF(VLOOKUP($A164,'Annex 2 Designated EHV charges'!$A:$P,COLUMN(F164)+4,FALSE)=0,"",VLOOKUP($A164,'Annex 2 Designated EHV charges'!$A:$P,COLUMN(F164)+4,FALSE)),"")</f>
        <v/>
      </c>
      <c r="G164" s="97" t="str">
        <f>IFERROR(IF(VLOOKUP($A164,'Annex 2 Designated EHV charges'!$A:$P,COLUMN(G164)+4,FALSE)=0,"",VLOOKUP($A164,'Annex 2 Designated EHV charges'!$A:$P,COLUMN(G164)+4,FALSE)),"")</f>
        <v/>
      </c>
      <c r="H164" s="97" t="str">
        <f>IFERROR(IF(VLOOKUP($A164,'Annex 2 Designated EHV charges'!$A:$P,COLUMN(H164)+4,FALSE)=0,"",VLOOKUP($A164,'Annex 2 Designated EHV charges'!$A:$P,COLUMN(H164)+4,FALSE)),"")</f>
        <v/>
      </c>
    </row>
    <row r="165" spans="1:8" x14ac:dyDescent="0.2">
      <c r="A165" s="94" t="str">
        <f t="array" ref="A165">IFERROR(INDEX('Annex 2 Designated EHV charges'!$A$11:$A$260, MATCH(0, IF(ISBLANK('Annex 2 Designated EHV charges'!$A$11:$A$260),1, COUNTIF(A$4:$A164, 'Annex 2 Designated EHV charges'!$A$11:$A$260)), 0)),"")</f>
        <v/>
      </c>
      <c r="B165" s="94" t="str">
        <f>IF($A165="","",VLOOKUP($A165,'Annex 2 Designated EHV charges'!$A:$O,2,0))</f>
        <v/>
      </c>
      <c r="C165" s="95" t="str">
        <f>IF($A165="","",VLOOKUP($A165,'Annex 2 Designated EHV charges'!$A:$O,3,0))</f>
        <v/>
      </c>
      <c r="D165" s="94" t="str">
        <f>IF($A165="","",VLOOKUP($A165,'Annex 2 Designated EHV charges'!$A:$O,7,0))</f>
        <v/>
      </c>
      <c r="E165" s="97" t="str">
        <f>IFERROR(IF(VLOOKUP($A165,'Annex 2 Designated EHV charges'!$A:$P,COLUMN(E165)+4,FALSE)=0,"",VLOOKUP($A165,'Annex 2 Designated EHV charges'!$A:$P,COLUMN(E165)+4,FALSE)),"")</f>
        <v/>
      </c>
      <c r="F165" s="97" t="str">
        <f>IFERROR(IF(VLOOKUP($A165,'Annex 2 Designated EHV charges'!$A:$P,COLUMN(F165)+4,FALSE)=0,"",VLOOKUP($A165,'Annex 2 Designated EHV charges'!$A:$P,COLUMN(F165)+4,FALSE)),"")</f>
        <v/>
      </c>
      <c r="G165" s="97" t="str">
        <f>IFERROR(IF(VLOOKUP($A165,'Annex 2 Designated EHV charges'!$A:$P,COLUMN(G165)+4,FALSE)=0,"",VLOOKUP($A165,'Annex 2 Designated EHV charges'!$A:$P,COLUMN(G165)+4,FALSE)),"")</f>
        <v/>
      </c>
      <c r="H165" s="97" t="str">
        <f>IFERROR(IF(VLOOKUP($A165,'Annex 2 Designated EHV charges'!$A:$P,COLUMN(H165)+4,FALSE)=0,"",VLOOKUP($A165,'Annex 2 Designated EHV charges'!$A:$P,COLUMN(H165)+4,FALSE)),"")</f>
        <v/>
      </c>
    </row>
    <row r="166" spans="1:8" x14ac:dyDescent="0.2">
      <c r="A166" s="94" t="str">
        <f t="array" ref="A166">IFERROR(INDEX('Annex 2 Designated EHV charges'!$A$11:$A$260, MATCH(0, IF(ISBLANK('Annex 2 Designated EHV charges'!$A$11:$A$260),1, COUNTIF(A$4:$A165, 'Annex 2 Designated EHV charges'!$A$11:$A$260)), 0)),"")</f>
        <v/>
      </c>
      <c r="B166" s="94" t="str">
        <f>IF($A166="","",VLOOKUP($A166,'Annex 2 Designated EHV charges'!$A:$O,2,0))</f>
        <v/>
      </c>
      <c r="C166" s="95" t="str">
        <f>IF($A166="","",VLOOKUP($A166,'Annex 2 Designated EHV charges'!$A:$O,3,0))</f>
        <v/>
      </c>
      <c r="D166" s="94" t="str">
        <f>IF($A166="","",VLOOKUP($A166,'Annex 2 Designated EHV charges'!$A:$O,7,0))</f>
        <v/>
      </c>
      <c r="E166" s="97" t="str">
        <f>IFERROR(IF(VLOOKUP($A166,'Annex 2 Designated EHV charges'!$A:$P,COLUMN(E166)+4,FALSE)=0,"",VLOOKUP($A166,'Annex 2 Designated EHV charges'!$A:$P,COLUMN(E166)+4,FALSE)),"")</f>
        <v/>
      </c>
      <c r="F166" s="97" t="str">
        <f>IFERROR(IF(VLOOKUP($A166,'Annex 2 Designated EHV charges'!$A:$P,COLUMN(F166)+4,FALSE)=0,"",VLOOKUP($A166,'Annex 2 Designated EHV charges'!$A:$P,COLUMN(F166)+4,FALSE)),"")</f>
        <v/>
      </c>
      <c r="G166" s="97" t="str">
        <f>IFERROR(IF(VLOOKUP($A166,'Annex 2 Designated EHV charges'!$A:$P,COLUMN(G166)+4,FALSE)=0,"",VLOOKUP($A166,'Annex 2 Designated EHV charges'!$A:$P,COLUMN(G166)+4,FALSE)),"")</f>
        <v/>
      </c>
      <c r="H166" s="97" t="str">
        <f>IFERROR(IF(VLOOKUP($A166,'Annex 2 Designated EHV charges'!$A:$P,COLUMN(H166)+4,FALSE)=0,"",VLOOKUP($A166,'Annex 2 Designated EHV charges'!$A:$P,COLUMN(H166)+4,FALSE)),"")</f>
        <v/>
      </c>
    </row>
    <row r="167" spans="1:8" x14ac:dyDescent="0.2">
      <c r="A167" s="94" t="str">
        <f t="array" ref="A167">IFERROR(INDEX('Annex 2 Designated EHV charges'!$A$11:$A$260, MATCH(0, IF(ISBLANK('Annex 2 Designated EHV charges'!$A$11:$A$260),1, COUNTIF(A$4:$A166, 'Annex 2 Designated EHV charges'!$A$11:$A$260)), 0)),"")</f>
        <v/>
      </c>
      <c r="B167" s="94" t="str">
        <f>IF($A167="","",VLOOKUP($A167,'Annex 2 Designated EHV charges'!$A:$O,2,0))</f>
        <v/>
      </c>
      <c r="C167" s="95" t="str">
        <f>IF($A167="","",VLOOKUP($A167,'Annex 2 Designated EHV charges'!$A:$O,3,0))</f>
        <v/>
      </c>
      <c r="D167" s="94" t="str">
        <f>IF($A167="","",VLOOKUP($A167,'Annex 2 Designated EHV charges'!$A:$O,7,0))</f>
        <v/>
      </c>
      <c r="E167" s="97" t="str">
        <f>IFERROR(IF(VLOOKUP($A167,'Annex 2 Designated EHV charges'!$A:$P,COLUMN(E167)+4,FALSE)=0,"",VLOOKUP($A167,'Annex 2 Designated EHV charges'!$A:$P,COLUMN(E167)+4,FALSE)),"")</f>
        <v/>
      </c>
      <c r="F167" s="97" t="str">
        <f>IFERROR(IF(VLOOKUP($A167,'Annex 2 Designated EHV charges'!$A:$P,COLUMN(F167)+4,FALSE)=0,"",VLOOKUP($A167,'Annex 2 Designated EHV charges'!$A:$P,COLUMN(F167)+4,FALSE)),"")</f>
        <v/>
      </c>
      <c r="G167" s="97" t="str">
        <f>IFERROR(IF(VLOOKUP($A167,'Annex 2 Designated EHV charges'!$A:$P,COLUMN(G167)+4,FALSE)=0,"",VLOOKUP($A167,'Annex 2 Designated EHV charges'!$A:$P,COLUMN(G167)+4,FALSE)),"")</f>
        <v/>
      </c>
      <c r="H167" s="97" t="str">
        <f>IFERROR(IF(VLOOKUP($A167,'Annex 2 Designated EHV charges'!$A:$P,COLUMN(H167)+4,FALSE)=0,"",VLOOKUP($A167,'Annex 2 Designated EHV charges'!$A:$P,COLUMN(H167)+4,FALSE)),"")</f>
        <v/>
      </c>
    </row>
    <row r="168" spans="1:8" x14ac:dyDescent="0.2">
      <c r="A168" s="94" t="str">
        <f t="array" ref="A168">IFERROR(INDEX('Annex 2 Designated EHV charges'!$A$11:$A$260, MATCH(0, IF(ISBLANK('Annex 2 Designated EHV charges'!$A$11:$A$260),1, COUNTIF(A$4:$A167, 'Annex 2 Designated EHV charges'!$A$11:$A$260)), 0)),"")</f>
        <v/>
      </c>
      <c r="B168" s="94" t="str">
        <f>IF($A168="","",VLOOKUP($A168,'Annex 2 Designated EHV charges'!$A:$O,2,0))</f>
        <v/>
      </c>
      <c r="C168" s="95" t="str">
        <f>IF($A168="","",VLOOKUP($A168,'Annex 2 Designated EHV charges'!$A:$O,3,0))</f>
        <v/>
      </c>
      <c r="D168" s="94" t="str">
        <f>IF($A168="","",VLOOKUP($A168,'Annex 2 Designated EHV charges'!$A:$O,7,0))</f>
        <v/>
      </c>
      <c r="E168" s="97" t="str">
        <f>IFERROR(IF(VLOOKUP($A168,'Annex 2 Designated EHV charges'!$A:$P,COLUMN(E168)+4,FALSE)=0,"",VLOOKUP($A168,'Annex 2 Designated EHV charges'!$A:$P,COLUMN(E168)+4,FALSE)),"")</f>
        <v/>
      </c>
      <c r="F168" s="97" t="str">
        <f>IFERROR(IF(VLOOKUP($A168,'Annex 2 Designated EHV charges'!$A:$P,COLUMN(F168)+4,FALSE)=0,"",VLOOKUP($A168,'Annex 2 Designated EHV charges'!$A:$P,COLUMN(F168)+4,FALSE)),"")</f>
        <v/>
      </c>
      <c r="G168" s="97" t="str">
        <f>IFERROR(IF(VLOOKUP($A168,'Annex 2 Designated EHV charges'!$A:$P,COLUMN(G168)+4,FALSE)=0,"",VLOOKUP($A168,'Annex 2 Designated EHV charges'!$A:$P,COLUMN(G168)+4,FALSE)),"")</f>
        <v/>
      </c>
      <c r="H168" s="97" t="str">
        <f>IFERROR(IF(VLOOKUP($A168,'Annex 2 Designated EHV charges'!$A:$P,COLUMN(H168)+4,FALSE)=0,"",VLOOKUP($A168,'Annex 2 Designated EHV charges'!$A:$P,COLUMN(H168)+4,FALSE)),"")</f>
        <v/>
      </c>
    </row>
    <row r="169" spans="1:8" x14ac:dyDescent="0.2">
      <c r="A169" s="94" t="str">
        <f t="array" ref="A169">IFERROR(INDEX('Annex 2 Designated EHV charges'!$A$11:$A$260, MATCH(0, IF(ISBLANK('Annex 2 Designated EHV charges'!$A$11:$A$260),1, COUNTIF(A$4:$A168, 'Annex 2 Designated EHV charges'!$A$11:$A$260)), 0)),"")</f>
        <v/>
      </c>
      <c r="B169" s="94" t="str">
        <f>IF($A169="","",VLOOKUP($A169,'Annex 2 Designated EHV charges'!$A:$O,2,0))</f>
        <v/>
      </c>
      <c r="C169" s="95" t="str">
        <f>IF($A169="","",VLOOKUP($A169,'Annex 2 Designated EHV charges'!$A:$O,3,0))</f>
        <v/>
      </c>
      <c r="D169" s="94" t="str">
        <f>IF($A169="","",VLOOKUP($A169,'Annex 2 Designated EHV charges'!$A:$O,7,0))</f>
        <v/>
      </c>
      <c r="E169" s="97" t="str">
        <f>IFERROR(IF(VLOOKUP($A169,'Annex 2 Designated EHV charges'!$A:$P,COLUMN(E169)+4,FALSE)=0,"",VLOOKUP($A169,'Annex 2 Designated EHV charges'!$A:$P,COLUMN(E169)+4,FALSE)),"")</f>
        <v/>
      </c>
      <c r="F169" s="97" t="str">
        <f>IFERROR(IF(VLOOKUP($A169,'Annex 2 Designated EHV charges'!$A:$P,COLUMN(F169)+4,FALSE)=0,"",VLOOKUP($A169,'Annex 2 Designated EHV charges'!$A:$P,COLUMN(F169)+4,FALSE)),"")</f>
        <v/>
      </c>
      <c r="G169" s="97" t="str">
        <f>IFERROR(IF(VLOOKUP($A169,'Annex 2 Designated EHV charges'!$A:$P,COLUMN(G169)+4,FALSE)=0,"",VLOOKUP($A169,'Annex 2 Designated EHV charges'!$A:$P,COLUMN(G169)+4,FALSE)),"")</f>
        <v/>
      </c>
      <c r="H169" s="97" t="str">
        <f>IFERROR(IF(VLOOKUP($A169,'Annex 2 Designated EHV charges'!$A:$P,COLUMN(H169)+4,FALSE)=0,"",VLOOKUP($A169,'Annex 2 Designated EHV charges'!$A:$P,COLUMN(H169)+4,FALSE)),"")</f>
        <v/>
      </c>
    </row>
    <row r="170" spans="1:8" x14ac:dyDescent="0.2">
      <c r="A170" s="94" t="str">
        <f t="array" ref="A170">IFERROR(INDEX('Annex 2 Designated EHV charges'!$A$11:$A$260, MATCH(0, IF(ISBLANK('Annex 2 Designated EHV charges'!$A$11:$A$260),1, COUNTIF(A$4:$A169, 'Annex 2 Designated EHV charges'!$A$11:$A$260)), 0)),"")</f>
        <v/>
      </c>
      <c r="B170" s="94" t="str">
        <f>IF($A170="","",VLOOKUP($A170,'Annex 2 Designated EHV charges'!$A:$O,2,0))</f>
        <v/>
      </c>
      <c r="C170" s="95" t="str">
        <f>IF($A170="","",VLOOKUP($A170,'Annex 2 Designated EHV charges'!$A:$O,3,0))</f>
        <v/>
      </c>
      <c r="D170" s="94" t="str">
        <f>IF($A170="","",VLOOKUP($A170,'Annex 2 Designated EHV charges'!$A:$O,7,0))</f>
        <v/>
      </c>
      <c r="E170" s="97" t="str">
        <f>IFERROR(IF(VLOOKUP($A170,'Annex 2 Designated EHV charges'!$A:$P,COLUMN(E170)+4,FALSE)=0,"",VLOOKUP($A170,'Annex 2 Designated EHV charges'!$A:$P,COLUMN(E170)+4,FALSE)),"")</f>
        <v/>
      </c>
      <c r="F170" s="97" t="str">
        <f>IFERROR(IF(VLOOKUP($A170,'Annex 2 Designated EHV charges'!$A:$P,COLUMN(F170)+4,FALSE)=0,"",VLOOKUP($A170,'Annex 2 Designated EHV charges'!$A:$P,COLUMN(F170)+4,FALSE)),"")</f>
        <v/>
      </c>
      <c r="G170" s="97" t="str">
        <f>IFERROR(IF(VLOOKUP($A170,'Annex 2 Designated EHV charges'!$A:$P,COLUMN(G170)+4,FALSE)=0,"",VLOOKUP($A170,'Annex 2 Designated EHV charges'!$A:$P,COLUMN(G170)+4,FALSE)),"")</f>
        <v/>
      </c>
      <c r="H170" s="97" t="str">
        <f>IFERROR(IF(VLOOKUP($A170,'Annex 2 Designated EHV charges'!$A:$P,COLUMN(H170)+4,FALSE)=0,"",VLOOKUP($A170,'Annex 2 Designated EHV charges'!$A:$P,COLUMN(H170)+4,FALSE)),"")</f>
        <v/>
      </c>
    </row>
    <row r="171" spans="1:8" x14ac:dyDescent="0.2">
      <c r="A171" s="52" t="str">
        <f t="array" ref="A171">IFERROR(INDEX('Annex 2 Designated EHV charges'!$A$11:$A$260, MATCH(0, IF(ISBLANK('Annex 2 Designated EHV charges'!$A$11:$A$260),1, COUNTIF(A$4:$A170, 'Annex 2 Designated EHV charges'!$A$11:$A$260)), 0)),"")</f>
        <v/>
      </c>
      <c r="B171" s="52" t="str">
        <f>IF($A171="","",VLOOKUP($A171,'Annex 2 Designated EHV charges'!$A:$O,2,0))</f>
        <v/>
      </c>
      <c r="C171" s="59" t="str">
        <f>IF($A171="","",VLOOKUP($A171,'Annex 2 Designated EHV charges'!$A:$O,3,0))</f>
        <v/>
      </c>
      <c r="D171" s="59" t="str">
        <f>IF($A171="","",VLOOKUP($A171,'Annex 2 Designated EHV charges'!$A:$O,7,0))</f>
        <v/>
      </c>
      <c r="E171" s="60" t="str">
        <f>IFERROR(IF(VLOOKUP($A171,'Annex 2 Designated EHV charges'!$A:$P,COLUMN(E171)+4,FALSE)=0,"",VLOOKUP($A171,'Annex 2 Designated EHV charges'!$A:$P,COLUMN(E171)+4,FALSE)),"")</f>
        <v/>
      </c>
      <c r="F171" s="61" t="str">
        <f>IFERROR(IF(VLOOKUP($A171,'Annex 2 Designated EHV charges'!$A:$P,COLUMN(F171)+4,FALSE)=0,"",VLOOKUP($A171,'Annex 2 Designated EHV charges'!$A:$P,COLUMN(F171)+4,FALSE)),"")</f>
        <v/>
      </c>
      <c r="G171" s="61" t="str">
        <f>IFERROR(IF(VLOOKUP($A171,'Annex 2 Designated EHV charges'!$A:$P,COLUMN(G171)+4,FALSE)=0,"",VLOOKUP($A171,'Annex 2 Designated EHV charges'!$A:$P,COLUMN(G171)+4,FALSE)),"")</f>
        <v/>
      </c>
      <c r="H171" s="52" t="str">
        <f>IFERROR(IF(VLOOKUP($A171,'Annex 2 Designated EHV charges'!$A:$P,COLUMN(H171)+4,FALSE)=0,"",VLOOKUP($A171,'Annex 2 Designated EHV charges'!$A:$P,COLUMN(H171)+4,FALSE)),"")</f>
        <v/>
      </c>
    </row>
    <row r="172" spans="1:8" x14ac:dyDescent="0.2">
      <c r="A172" s="52" t="str">
        <f t="array" ref="A172">IFERROR(INDEX('Annex 2 Designated EHV charges'!$A$11:$A$260, MATCH(0, IF(ISBLANK('Annex 2 Designated EHV charges'!$A$11:$A$260),1, COUNTIF(A$4:$A171, 'Annex 2 Designated EHV charges'!$A$11:$A$260)), 0)),"")</f>
        <v/>
      </c>
      <c r="B172" s="52" t="str">
        <f>IF($A172="","",VLOOKUP($A172,'Annex 2 Designated EHV charges'!$A:$O,2,0))</f>
        <v/>
      </c>
      <c r="C172" s="59" t="str">
        <f>IF($A172="","",VLOOKUP($A172,'Annex 2 Designated EHV charges'!$A:$O,3,0))</f>
        <v/>
      </c>
      <c r="D172" s="59" t="str">
        <f>IF($A172="","",VLOOKUP($A172,'Annex 2 Designated EHV charges'!$A:$O,7,0))</f>
        <v/>
      </c>
      <c r="E172" s="60" t="str">
        <f>IFERROR(IF(VLOOKUP($A172,'Annex 2 Designated EHV charges'!$A:$P,COLUMN(E172)+4,FALSE)=0,"",VLOOKUP($A172,'Annex 2 Designated EHV charges'!$A:$P,COLUMN(E172)+4,FALSE)),"")</f>
        <v/>
      </c>
      <c r="F172" s="61" t="str">
        <f>IFERROR(IF(VLOOKUP($A172,'Annex 2 Designated EHV charges'!$A:$P,COLUMN(F172)+4,FALSE)=0,"",VLOOKUP($A172,'Annex 2 Designated EHV charges'!$A:$P,COLUMN(F172)+4,FALSE)),"")</f>
        <v/>
      </c>
      <c r="G172" s="61" t="str">
        <f>IFERROR(IF(VLOOKUP($A172,'Annex 2 Designated EHV charges'!$A:$P,COLUMN(G172)+4,FALSE)=0,"",VLOOKUP($A172,'Annex 2 Designated EHV charges'!$A:$P,COLUMN(G172)+4,FALSE)),"")</f>
        <v/>
      </c>
      <c r="H172" s="52" t="str">
        <f>IFERROR(IF(VLOOKUP($A172,'Annex 2 Designated EHV charges'!$A:$P,COLUMN(H172)+4,FALSE)=0,"",VLOOKUP($A172,'Annex 2 Designated EHV charges'!$A:$P,COLUMN(H172)+4,FALSE)),"")</f>
        <v/>
      </c>
    </row>
    <row r="173" spans="1:8" x14ac:dyDescent="0.2">
      <c r="A173" s="52" t="str">
        <f t="array" ref="A173">IFERROR(INDEX('Annex 2 Designated EHV charges'!$A$11:$A$260, MATCH(0, IF(ISBLANK('Annex 2 Designated EHV charges'!$A$11:$A$260),1, COUNTIF(A$4:$A172, 'Annex 2 Designated EHV charges'!$A$11:$A$260)), 0)),"")</f>
        <v/>
      </c>
      <c r="B173" s="52" t="str">
        <f>IF($A173="","",VLOOKUP($A173,'Annex 2 Designated EHV charges'!$A:$O,2,0))</f>
        <v/>
      </c>
      <c r="C173" s="59" t="str">
        <f>IF($A173="","",VLOOKUP($A173,'Annex 2 Designated EHV charges'!$A:$O,3,0))</f>
        <v/>
      </c>
      <c r="D173" s="59" t="str">
        <f>IF($A173="","",VLOOKUP($A173,'Annex 2 Designated EHV charges'!$A:$O,7,0))</f>
        <v/>
      </c>
      <c r="E173" s="60" t="str">
        <f>IFERROR(IF(VLOOKUP($A173,'Annex 2 Designated EHV charges'!$A:$P,COLUMN(E173)+4,FALSE)=0,"",VLOOKUP($A173,'Annex 2 Designated EHV charges'!$A:$P,COLUMN(E173)+4,FALSE)),"")</f>
        <v/>
      </c>
      <c r="F173" s="61" t="str">
        <f>IFERROR(IF(VLOOKUP($A173,'Annex 2 Designated EHV charges'!$A:$P,COLUMN(F173)+4,FALSE)=0,"",VLOOKUP($A173,'Annex 2 Designated EHV charges'!$A:$P,COLUMN(F173)+4,FALSE)),"")</f>
        <v/>
      </c>
      <c r="G173" s="61" t="str">
        <f>IFERROR(IF(VLOOKUP($A173,'Annex 2 Designated EHV charges'!$A:$P,COLUMN(G173)+4,FALSE)=0,"",VLOOKUP($A173,'Annex 2 Designated EHV charges'!$A:$P,COLUMN(G173)+4,FALSE)),"")</f>
        <v/>
      </c>
      <c r="H173" s="52" t="str">
        <f>IFERROR(IF(VLOOKUP($A173,'Annex 2 Designated EHV charges'!$A:$P,COLUMN(H173)+4,FALSE)=0,"",VLOOKUP($A173,'Annex 2 Designated EHV charges'!$A:$P,COLUMN(H173)+4,FALSE)),"")</f>
        <v/>
      </c>
    </row>
    <row r="174" spans="1:8" x14ac:dyDescent="0.2">
      <c r="A174" s="52" t="str">
        <f t="array" ref="A174">IFERROR(INDEX('Annex 2 Designated EHV charges'!$A$11:$A$260, MATCH(0, IF(ISBLANK('Annex 2 Designated EHV charges'!$A$11:$A$260),1, COUNTIF(A$4:$A173, 'Annex 2 Designated EHV charges'!$A$11:$A$260)), 0)),"")</f>
        <v/>
      </c>
      <c r="B174" s="52" t="str">
        <f>IF($A174="","",VLOOKUP($A174,'Annex 2 Designated EHV charges'!$A:$O,2,0))</f>
        <v/>
      </c>
      <c r="C174" s="59" t="str">
        <f>IF($A174="","",VLOOKUP($A174,'Annex 2 Designated EHV charges'!$A:$O,3,0))</f>
        <v/>
      </c>
      <c r="D174" s="59" t="str">
        <f>IF($A174="","",VLOOKUP($A174,'Annex 2 Designated EHV charges'!$A:$O,7,0))</f>
        <v/>
      </c>
      <c r="E174" s="60" t="str">
        <f>IFERROR(IF(VLOOKUP($A174,'Annex 2 Designated EHV charges'!$A:$P,COLUMN(E174)+4,FALSE)=0,"",VLOOKUP($A174,'Annex 2 Designated EHV charges'!$A:$P,COLUMN(E174)+4,FALSE)),"")</f>
        <v/>
      </c>
      <c r="F174" s="61" t="str">
        <f>IFERROR(IF(VLOOKUP($A174,'Annex 2 Designated EHV charges'!$A:$P,COLUMN(F174)+4,FALSE)=0,"",VLOOKUP($A174,'Annex 2 Designated EHV charges'!$A:$P,COLUMN(F174)+4,FALSE)),"")</f>
        <v/>
      </c>
      <c r="G174" s="61" t="str">
        <f>IFERROR(IF(VLOOKUP($A174,'Annex 2 Designated EHV charges'!$A:$P,COLUMN(G174)+4,FALSE)=0,"",VLOOKUP($A174,'Annex 2 Designated EHV charges'!$A:$P,COLUMN(G174)+4,FALSE)),"")</f>
        <v/>
      </c>
      <c r="H174" s="52" t="str">
        <f>IFERROR(IF(VLOOKUP($A174,'Annex 2 Designated EHV charges'!$A:$P,COLUMN(H174)+4,FALSE)=0,"",VLOOKUP($A174,'Annex 2 Designated EHV charges'!$A:$P,COLUMN(H174)+4,FALSE)),"")</f>
        <v/>
      </c>
    </row>
    <row r="175" spans="1:8" x14ac:dyDescent="0.2">
      <c r="A175" s="52" t="str">
        <f t="array" ref="A175">IFERROR(INDEX('Annex 2 Designated EHV charges'!$A$11:$A$260, MATCH(0, IF(ISBLANK('Annex 2 Designated EHV charges'!$A$11:$A$260),1, COUNTIF(A$4:$A174, 'Annex 2 Designated EHV charges'!$A$11:$A$260)), 0)),"")</f>
        <v/>
      </c>
      <c r="B175" s="52" t="str">
        <f>IF($A175="","",VLOOKUP($A175,'Annex 2 Designated EHV charges'!$A:$O,2,0))</f>
        <v/>
      </c>
      <c r="C175" s="59" t="str">
        <f>IF($A175="","",VLOOKUP($A175,'Annex 2 Designated EHV charges'!$A:$O,3,0))</f>
        <v/>
      </c>
      <c r="D175" s="59" t="str">
        <f>IF($A175="","",VLOOKUP($A175,'Annex 2 Designated EHV charges'!$A:$O,7,0))</f>
        <v/>
      </c>
      <c r="E175" s="60" t="str">
        <f>IFERROR(IF(VLOOKUP($A175,'Annex 2 Designated EHV charges'!$A:$P,COLUMN(E175)+4,FALSE)=0,"",VLOOKUP($A175,'Annex 2 Designated EHV charges'!$A:$P,COLUMN(E175)+4,FALSE)),"")</f>
        <v/>
      </c>
      <c r="F175" s="61" t="str">
        <f>IFERROR(IF(VLOOKUP($A175,'Annex 2 Designated EHV charges'!$A:$P,COLUMN(F175)+4,FALSE)=0,"",VLOOKUP($A175,'Annex 2 Designated EHV charges'!$A:$P,COLUMN(F175)+4,FALSE)),"")</f>
        <v/>
      </c>
      <c r="G175" s="61" t="str">
        <f>IFERROR(IF(VLOOKUP($A175,'Annex 2 Designated EHV charges'!$A:$P,COLUMN(G175)+4,FALSE)=0,"",VLOOKUP($A175,'Annex 2 Designated EHV charges'!$A:$P,COLUMN(G175)+4,FALSE)),"")</f>
        <v/>
      </c>
      <c r="H175" s="52" t="str">
        <f>IFERROR(IF(VLOOKUP($A175,'Annex 2 Designated EHV charges'!$A:$P,COLUMN(H175)+4,FALSE)=0,"",VLOOKUP($A175,'Annex 2 Designated EHV charges'!$A:$P,COLUMN(H175)+4,FALSE)),"")</f>
        <v/>
      </c>
    </row>
    <row r="176" spans="1:8" x14ac:dyDescent="0.2">
      <c r="A176" s="52" t="str">
        <f t="array" ref="A176">IFERROR(INDEX('Annex 2 Designated EHV charges'!$A$11:$A$260, MATCH(0, IF(ISBLANK('Annex 2 Designated EHV charges'!$A$11:$A$260),1, COUNTIF(A$4:$A175, 'Annex 2 Designated EHV charges'!$A$11:$A$260)), 0)),"")</f>
        <v/>
      </c>
      <c r="B176" s="52" t="str">
        <f>IF($A176="","",VLOOKUP($A176,'Annex 2 Designated EHV charges'!$A:$O,2,0))</f>
        <v/>
      </c>
      <c r="C176" s="59" t="str">
        <f>IF($A176="","",VLOOKUP($A176,'Annex 2 Designated EHV charges'!$A:$O,3,0))</f>
        <v/>
      </c>
      <c r="D176" s="59" t="str">
        <f>IF($A176="","",VLOOKUP($A176,'Annex 2 Designated EHV charges'!$A:$O,7,0))</f>
        <v/>
      </c>
      <c r="E176" s="60" t="str">
        <f>IFERROR(IF(VLOOKUP($A176,'Annex 2 Designated EHV charges'!$A:$P,COLUMN(E176)+4,FALSE)=0,"",VLOOKUP($A176,'Annex 2 Designated EHV charges'!$A:$P,COLUMN(E176)+4,FALSE)),"")</f>
        <v/>
      </c>
      <c r="F176" s="61" t="str">
        <f>IFERROR(IF(VLOOKUP($A176,'Annex 2 Designated EHV charges'!$A:$P,COLUMN(F176)+4,FALSE)=0,"",VLOOKUP($A176,'Annex 2 Designated EHV charges'!$A:$P,COLUMN(F176)+4,FALSE)),"")</f>
        <v/>
      </c>
      <c r="G176" s="61" t="str">
        <f>IFERROR(IF(VLOOKUP($A176,'Annex 2 Designated EHV charges'!$A:$P,COLUMN(G176)+4,FALSE)=0,"",VLOOKUP($A176,'Annex 2 Designated EHV charges'!$A:$P,COLUMN(G176)+4,FALSE)),"")</f>
        <v/>
      </c>
      <c r="H176" s="52" t="str">
        <f>IFERROR(IF(VLOOKUP($A176,'Annex 2 Designated EHV charges'!$A:$P,COLUMN(H176)+4,FALSE)=0,"",VLOOKUP($A176,'Annex 2 Designated EHV charges'!$A:$P,COLUMN(H176)+4,FALSE)),"")</f>
        <v/>
      </c>
    </row>
    <row r="177" spans="1:8" x14ac:dyDescent="0.2">
      <c r="A177" s="52" t="str">
        <f t="array" ref="A177">IFERROR(INDEX('Annex 2 Designated EHV charges'!$A$11:$A$260, MATCH(0, IF(ISBLANK('Annex 2 Designated EHV charges'!$A$11:$A$260),1, COUNTIF(A$4:$A176, 'Annex 2 Designated EHV charges'!$A$11:$A$260)), 0)),"")</f>
        <v/>
      </c>
      <c r="B177" s="52" t="str">
        <f>IF($A177="","",VLOOKUP($A177,'Annex 2 Designated EHV charges'!$A:$O,2,0))</f>
        <v/>
      </c>
      <c r="C177" s="59" t="str">
        <f>IF($A177="","",VLOOKUP($A177,'Annex 2 Designated EHV charges'!$A:$O,3,0))</f>
        <v/>
      </c>
      <c r="D177" s="59" t="str">
        <f>IF($A177="","",VLOOKUP($A177,'Annex 2 Designated EHV charges'!$A:$O,7,0))</f>
        <v/>
      </c>
      <c r="E177" s="60" t="str">
        <f>IFERROR(IF(VLOOKUP($A177,'Annex 2 Designated EHV charges'!$A:$P,COLUMN(E177)+4,FALSE)=0,"",VLOOKUP($A177,'Annex 2 Designated EHV charges'!$A:$P,COLUMN(E177)+4,FALSE)),"")</f>
        <v/>
      </c>
      <c r="F177" s="61" t="str">
        <f>IFERROR(IF(VLOOKUP($A177,'Annex 2 Designated EHV charges'!$A:$P,COLUMN(F177)+4,FALSE)=0,"",VLOOKUP($A177,'Annex 2 Designated EHV charges'!$A:$P,COLUMN(F177)+4,FALSE)),"")</f>
        <v/>
      </c>
      <c r="G177" s="61" t="str">
        <f>IFERROR(IF(VLOOKUP($A177,'Annex 2 Designated EHV charges'!$A:$P,COLUMN(G177)+4,FALSE)=0,"",VLOOKUP($A177,'Annex 2 Designated EHV charges'!$A:$P,COLUMN(G177)+4,FALSE)),"")</f>
        <v/>
      </c>
      <c r="H177" s="52" t="str">
        <f>IFERROR(IF(VLOOKUP($A177,'Annex 2 Designated EHV charges'!$A:$P,COLUMN(H177)+4,FALSE)=0,"",VLOOKUP($A177,'Annex 2 Designated EHV charges'!$A:$P,COLUMN(H177)+4,FALSE)),"")</f>
        <v/>
      </c>
    </row>
    <row r="178" spans="1:8" x14ac:dyDescent="0.2">
      <c r="A178" s="52" t="str">
        <f t="array" ref="A178">IFERROR(INDEX('Annex 2 Designated EHV charges'!$A$11:$A$260, MATCH(0, IF(ISBLANK('Annex 2 Designated EHV charges'!$A$11:$A$260),1, COUNTIF(A$4:$A177, 'Annex 2 Designated EHV charges'!$A$11:$A$260)), 0)),"")</f>
        <v/>
      </c>
      <c r="B178" s="52" t="str">
        <f>IF($A178="","",VLOOKUP($A178,'Annex 2 Designated EHV charges'!$A:$O,2,0))</f>
        <v/>
      </c>
      <c r="C178" s="59" t="str">
        <f>IF($A178="","",VLOOKUP($A178,'Annex 2 Designated EHV charges'!$A:$O,3,0))</f>
        <v/>
      </c>
      <c r="D178" s="59" t="str">
        <f>IF($A178="","",VLOOKUP($A178,'Annex 2 Designated EHV charges'!$A:$O,7,0))</f>
        <v/>
      </c>
      <c r="E178" s="60" t="str">
        <f>IFERROR(IF(VLOOKUP($A178,'Annex 2 Designated EHV charges'!$A:$P,COLUMN(E178)+4,FALSE)=0,"",VLOOKUP($A178,'Annex 2 Designated EHV charges'!$A:$P,COLUMN(E178)+4,FALSE)),"")</f>
        <v/>
      </c>
      <c r="F178" s="61" t="str">
        <f>IFERROR(IF(VLOOKUP($A178,'Annex 2 Designated EHV charges'!$A:$P,COLUMN(F178)+4,FALSE)=0,"",VLOOKUP($A178,'Annex 2 Designated EHV charges'!$A:$P,COLUMN(F178)+4,FALSE)),"")</f>
        <v/>
      </c>
      <c r="G178" s="61" t="str">
        <f>IFERROR(IF(VLOOKUP($A178,'Annex 2 Designated EHV charges'!$A:$P,COLUMN(G178)+4,FALSE)=0,"",VLOOKUP($A178,'Annex 2 Designated EHV charges'!$A:$P,COLUMN(G178)+4,FALSE)),"")</f>
        <v/>
      </c>
      <c r="H178" s="52" t="str">
        <f>IFERROR(IF(VLOOKUP($A178,'Annex 2 Designated EHV charges'!$A:$P,COLUMN(H178)+4,FALSE)=0,"",VLOOKUP($A178,'Annex 2 Designated EHV charges'!$A:$P,COLUMN(H178)+4,FALSE)),"")</f>
        <v/>
      </c>
    </row>
    <row r="179" spans="1:8" x14ac:dyDescent="0.2">
      <c r="A179" s="52" t="str">
        <f t="array" ref="A179">IFERROR(INDEX('Annex 2 Designated EHV charges'!$A$11:$A$260, MATCH(0, IF(ISBLANK('Annex 2 Designated EHV charges'!$A$11:$A$260),1, COUNTIF(A$4:$A178, 'Annex 2 Designated EHV charges'!$A$11:$A$260)), 0)),"")</f>
        <v/>
      </c>
      <c r="B179" s="52" t="str">
        <f>IF($A179="","",VLOOKUP($A179,'Annex 2 Designated EHV charges'!$A:$O,2,0))</f>
        <v/>
      </c>
      <c r="C179" s="59" t="str">
        <f>IF($A179="","",VLOOKUP($A179,'Annex 2 Designated EHV charges'!$A:$O,3,0))</f>
        <v/>
      </c>
      <c r="D179" s="59" t="str">
        <f>IF($A179="","",VLOOKUP($A179,'Annex 2 Designated EHV charges'!$A:$O,7,0))</f>
        <v/>
      </c>
      <c r="E179" s="60" t="str">
        <f>IFERROR(IF(VLOOKUP($A179,'Annex 2 Designated EHV charges'!$A:$P,COLUMN(E179)+4,FALSE)=0,"",VLOOKUP($A179,'Annex 2 Designated EHV charges'!$A:$P,COLUMN(E179)+4,FALSE)),"")</f>
        <v/>
      </c>
      <c r="F179" s="61" t="str">
        <f>IFERROR(IF(VLOOKUP($A179,'Annex 2 Designated EHV charges'!$A:$P,COLUMN(F179)+4,FALSE)=0,"",VLOOKUP($A179,'Annex 2 Designated EHV charges'!$A:$P,COLUMN(F179)+4,FALSE)),"")</f>
        <v/>
      </c>
      <c r="G179" s="61" t="str">
        <f>IFERROR(IF(VLOOKUP($A179,'Annex 2 Designated EHV charges'!$A:$P,COLUMN(G179)+4,FALSE)=0,"",VLOOKUP($A179,'Annex 2 Designated EHV charges'!$A:$P,COLUMN(G179)+4,FALSE)),"")</f>
        <v/>
      </c>
      <c r="H179" s="52" t="str">
        <f>IFERROR(IF(VLOOKUP($A179,'Annex 2 Designated EHV charges'!$A:$P,COLUMN(H179)+4,FALSE)=0,"",VLOOKUP($A179,'Annex 2 Designated EHV charges'!$A:$P,COLUMN(H179)+4,FALSE)),"")</f>
        <v/>
      </c>
    </row>
    <row r="180" spans="1:8" x14ac:dyDescent="0.2">
      <c r="A180" s="52" t="str">
        <f t="array" ref="A180">IFERROR(INDEX('Annex 2 Designated EHV charges'!$A$11:$A$260, MATCH(0, IF(ISBLANK('Annex 2 Designated EHV charges'!$A$11:$A$260),1, COUNTIF(A$4:$A179, 'Annex 2 Designated EHV charges'!$A$11:$A$260)), 0)),"")</f>
        <v/>
      </c>
      <c r="B180" s="52" t="str">
        <f>IF($A180="","",VLOOKUP($A180,'Annex 2 Designated EHV charges'!$A:$O,2,0))</f>
        <v/>
      </c>
      <c r="C180" s="59" t="str">
        <f>IF($A180="","",VLOOKUP($A180,'Annex 2 Designated EHV charges'!$A:$O,3,0))</f>
        <v/>
      </c>
      <c r="D180" s="59" t="str">
        <f>IF($A180="","",VLOOKUP($A180,'Annex 2 Designated EHV charges'!$A:$O,7,0))</f>
        <v/>
      </c>
      <c r="E180" s="60" t="str">
        <f>IFERROR(IF(VLOOKUP($A180,'Annex 2 Designated EHV charges'!$A:$P,COLUMN(E180)+4,FALSE)=0,"",VLOOKUP($A180,'Annex 2 Designated EHV charges'!$A:$P,COLUMN(E180)+4,FALSE)),"")</f>
        <v/>
      </c>
      <c r="F180" s="61" t="str">
        <f>IFERROR(IF(VLOOKUP($A180,'Annex 2 Designated EHV charges'!$A:$P,COLUMN(F180)+4,FALSE)=0,"",VLOOKUP($A180,'Annex 2 Designated EHV charges'!$A:$P,COLUMN(F180)+4,FALSE)),"")</f>
        <v/>
      </c>
      <c r="G180" s="61" t="str">
        <f>IFERROR(IF(VLOOKUP($A180,'Annex 2 Designated EHV charges'!$A:$P,COLUMN(G180)+4,FALSE)=0,"",VLOOKUP($A180,'Annex 2 Designated EHV charges'!$A:$P,COLUMN(G180)+4,FALSE)),"")</f>
        <v/>
      </c>
      <c r="H180" s="52" t="str">
        <f>IFERROR(IF(VLOOKUP($A180,'Annex 2 Designated EHV charges'!$A:$P,COLUMN(H180)+4,FALSE)=0,"",VLOOKUP($A180,'Annex 2 Designated EHV charges'!$A:$P,COLUMN(H180)+4,FALSE)),"")</f>
        <v/>
      </c>
    </row>
    <row r="181" spans="1:8" x14ac:dyDescent="0.2">
      <c r="A181" s="52" t="str">
        <f t="array" ref="A181">IFERROR(INDEX('Annex 2 Designated EHV charges'!$A$11:$A$260, MATCH(0, IF(ISBLANK('Annex 2 Designated EHV charges'!$A$11:$A$260),1, COUNTIF(A$4:$A180, 'Annex 2 Designated EHV charges'!$A$11:$A$260)), 0)),"")</f>
        <v/>
      </c>
      <c r="B181" s="52" t="str">
        <f>IF($A181="","",VLOOKUP($A181,'Annex 2 Designated EHV charges'!$A:$O,2,0))</f>
        <v/>
      </c>
      <c r="C181" s="59" t="str">
        <f>IF($A181="","",VLOOKUP($A181,'Annex 2 Designated EHV charges'!$A:$O,3,0))</f>
        <v/>
      </c>
      <c r="D181" s="59" t="str">
        <f>IF($A181="","",VLOOKUP($A181,'Annex 2 Designated EHV charges'!$A:$O,7,0))</f>
        <v/>
      </c>
      <c r="E181" s="60" t="str">
        <f>IFERROR(IF(VLOOKUP($A181,'Annex 2 Designated EHV charges'!$A:$P,COLUMN(E181)+4,FALSE)=0,"",VLOOKUP($A181,'Annex 2 Designated EHV charges'!$A:$P,COLUMN(E181)+4,FALSE)),"")</f>
        <v/>
      </c>
      <c r="F181" s="61" t="str">
        <f>IFERROR(IF(VLOOKUP($A181,'Annex 2 Designated EHV charges'!$A:$P,COLUMN(F181)+4,FALSE)=0,"",VLOOKUP($A181,'Annex 2 Designated EHV charges'!$A:$P,COLUMN(F181)+4,FALSE)),"")</f>
        <v/>
      </c>
      <c r="G181" s="61" t="str">
        <f>IFERROR(IF(VLOOKUP($A181,'Annex 2 Designated EHV charges'!$A:$P,COLUMN(G181)+4,FALSE)=0,"",VLOOKUP($A181,'Annex 2 Designated EHV charges'!$A:$P,COLUMN(G181)+4,FALSE)),"")</f>
        <v/>
      </c>
      <c r="H181" s="52" t="str">
        <f>IFERROR(IF(VLOOKUP($A181,'Annex 2 Designated EHV charges'!$A:$P,COLUMN(H181)+4,FALSE)=0,"",VLOOKUP($A181,'Annex 2 Designated EHV charges'!$A:$P,COLUMN(H181)+4,FALSE)),"")</f>
        <v/>
      </c>
    </row>
    <row r="182" spans="1:8" x14ac:dyDescent="0.2">
      <c r="A182" s="52" t="str">
        <f t="array" ref="A182">IFERROR(INDEX('Annex 2 Designated EHV charges'!$A$11:$A$260, MATCH(0, IF(ISBLANK('Annex 2 Designated EHV charges'!$A$11:$A$260),1, COUNTIF(A$4:$A181, 'Annex 2 Designated EHV charges'!$A$11:$A$260)), 0)),"")</f>
        <v/>
      </c>
      <c r="B182" s="52" t="str">
        <f>IF($A182="","",VLOOKUP($A182,'Annex 2 Designated EHV charges'!$A:$O,2,0))</f>
        <v/>
      </c>
      <c r="C182" s="59" t="str">
        <f>IF($A182="","",VLOOKUP($A182,'Annex 2 Designated EHV charges'!$A:$O,3,0))</f>
        <v/>
      </c>
      <c r="D182" s="59" t="str">
        <f>IF($A182="","",VLOOKUP($A182,'Annex 2 Designated EHV charges'!$A:$O,7,0))</f>
        <v/>
      </c>
      <c r="E182" s="60" t="str">
        <f>IFERROR(IF(VLOOKUP($A182,'Annex 2 Designated EHV charges'!$A:$P,COLUMN(E182)+4,FALSE)=0,"",VLOOKUP($A182,'Annex 2 Designated EHV charges'!$A:$P,COLUMN(E182)+4,FALSE)),"")</f>
        <v/>
      </c>
      <c r="F182" s="61" t="str">
        <f>IFERROR(IF(VLOOKUP($A182,'Annex 2 Designated EHV charges'!$A:$P,COLUMN(F182)+4,FALSE)=0,"",VLOOKUP($A182,'Annex 2 Designated EHV charges'!$A:$P,COLUMN(F182)+4,FALSE)),"")</f>
        <v/>
      </c>
      <c r="G182" s="61" t="str">
        <f>IFERROR(IF(VLOOKUP($A182,'Annex 2 Designated EHV charges'!$A:$P,COLUMN(G182)+4,FALSE)=0,"",VLOOKUP($A182,'Annex 2 Designated EHV charges'!$A:$P,COLUMN(G182)+4,FALSE)),"")</f>
        <v/>
      </c>
      <c r="H182" s="52" t="str">
        <f>IFERROR(IF(VLOOKUP($A182,'Annex 2 Designated EHV charges'!$A:$P,COLUMN(H182)+4,FALSE)=0,"",VLOOKUP($A182,'Annex 2 Designated EHV charges'!$A:$P,COLUMN(H182)+4,FALSE)),"")</f>
        <v/>
      </c>
    </row>
    <row r="183" spans="1:8" x14ac:dyDescent="0.2">
      <c r="A183" s="52" t="str">
        <f t="array" ref="A183">IFERROR(INDEX('Annex 2 Designated EHV charges'!$A$11:$A$260, MATCH(0, IF(ISBLANK('Annex 2 Designated EHV charges'!$A$11:$A$260),1, COUNTIF(A$4:$A182, 'Annex 2 Designated EHV charges'!$A$11:$A$260)), 0)),"")</f>
        <v/>
      </c>
      <c r="B183" s="52" t="str">
        <f>IF($A183="","",VLOOKUP($A183,'Annex 2 Designated EHV charges'!$A:$O,2,0))</f>
        <v/>
      </c>
      <c r="C183" s="59" t="str">
        <f>IF($A183="","",VLOOKUP($A183,'Annex 2 Designated EHV charges'!$A:$O,3,0))</f>
        <v/>
      </c>
      <c r="D183" s="59" t="str">
        <f>IF($A183="","",VLOOKUP($A183,'Annex 2 Designated EHV charges'!$A:$O,7,0))</f>
        <v/>
      </c>
      <c r="E183" s="60" t="str">
        <f>IFERROR(IF(VLOOKUP($A183,'Annex 2 Designated EHV charges'!$A:$P,COLUMN(E183)+4,FALSE)=0,"",VLOOKUP($A183,'Annex 2 Designated EHV charges'!$A:$P,COLUMN(E183)+4,FALSE)),"")</f>
        <v/>
      </c>
      <c r="F183" s="61" t="str">
        <f>IFERROR(IF(VLOOKUP($A183,'Annex 2 Designated EHV charges'!$A:$P,COLUMN(F183)+4,FALSE)=0,"",VLOOKUP($A183,'Annex 2 Designated EHV charges'!$A:$P,COLUMN(F183)+4,FALSE)),"")</f>
        <v/>
      </c>
      <c r="G183" s="61" t="str">
        <f>IFERROR(IF(VLOOKUP($A183,'Annex 2 Designated EHV charges'!$A:$P,COLUMN(G183)+4,FALSE)=0,"",VLOOKUP($A183,'Annex 2 Designated EHV charges'!$A:$P,COLUMN(G183)+4,FALSE)),"")</f>
        <v/>
      </c>
      <c r="H183" s="52" t="str">
        <f>IFERROR(IF(VLOOKUP($A183,'Annex 2 Designated EHV charges'!$A:$P,COLUMN(H183)+4,FALSE)=0,"",VLOOKUP($A183,'Annex 2 Designated EHV charges'!$A:$P,COLUMN(H183)+4,FALSE)),"")</f>
        <v/>
      </c>
    </row>
    <row r="184" spans="1:8" x14ac:dyDescent="0.2">
      <c r="A184" s="52" t="str">
        <f t="array" ref="A184">IFERROR(INDEX('Annex 2 Designated EHV charges'!$A$11:$A$260, MATCH(0, IF(ISBLANK('Annex 2 Designated EHV charges'!$A$11:$A$260),1, COUNTIF(A$4:$A183, 'Annex 2 Designated EHV charges'!$A$11:$A$260)), 0)),"")</f>
        <v/>
      </c>
      <c r="B184" s="52" t="str">
        <f>IF($A184="","",VLOOKUP($A184,'Annex 2 Designated EHV charges'!$A:$O,2,0))</f>
        <v/>
      </c>
      <c r="C184" s="59" t="str">
        <f>IF($A184="","",VLOOKUP($A184,'Annex 2 Designated EHV charges'!$A:$O,3,0))</f>
        <v/>
      </c>
      <c r="D184" s="59" t="str">
        <f>IF($A184="","",VLOOKUP($A184,'Annex 2 Designated EHV charges'!$A:$O,7,0))</f>
        <v/>
      </c>
      <c r="E184" s="60" t="str">
        <f>IFERROR(IF(VLOOKUP($A184,'Annex 2 Designated EHV charges'!$A:$P,COLUMN(E184)+4,FALSE)=0,"",VLOOKUP($A184,'Annex 2 Designated EHV charges'!$A:$P,COLUMN(E184)+4,FALSE)),"")</f>
        <v/>
      </c>
      <c r="F184" s="61" t="str">
        <f>IFERROR(IF(VLOOKUP($A184,'Annex 2 Designated EHV charges'!$A:$P,COLUMN(F184)+4,FALSE)=0,"",VLOOKUP($A184,'Annex 2 Designated EHV charges'!$A:$P,COLUMN(F184)+4,FALSE)),"")</f>
        <v/>
      </c>
      <c r="G184" s="61" t="str">
        <f>IFERROR(IF(VLOOKUP($A184,'Annex 2 Designated EHV charges'!$A:$P,COLUMN(G184)+4,FALSE)=0,"",VLOOKUP($A184,'Annex 2 Designated EHV charges'!$A:$P,COLUMN(G184)+4,FALSE)),"")</f>
        <v/>
      </c>
      <c r="H184" s="52" t="str">
        <f>IFERROR(IF(VLOOKUP($A184,'Annex 2 Designated EHV charges'!$A:$P,COLUMN(H184)+4,FALSE)=0,"",VLOOKUP($A184,'Annex 2 Designated EHV charges'!$A:$P,COLUMN(H184)+4,FALSE)),"")</f>
        <v/>
      </c>
    </row>
    <row r="185" spans="1:8" x14ac:dyDescent="0.2">
      <c r="A185" s="52" t="str">
        <f t="array" ref="A185">IFERROR(INDEX('Annex 2 Designated EHV charges'!$A$11:$A$260, MATCH(0, IF(ISBLANK('Annex 2 Designated EHV charges'!$A$11:$A$260),1, COUNTIF(A$4:$A184, 'Annex 2 Designated EHV charges'!$A$11:$A$260)), 0)),"")</f>
        <v/>
      </c>
      <c r="B185" s="52" t="str">
        <f>IF($A185="","",VLOOKUP($A185,'Annex 2 Designated EHV charges'!$A:$O,2,0))</f>
        <v/>
      </c>
      <c r="C185" s="59" t="str">
        <f>IF($A185="","",VLOOKUP($A185,'Annex 2 Designated EHV charges'!$A:$O,3,0))</f>
        <v/>
      </c>
      <c r="D185" s="59" t="str">
        <f>IF($A185="","",VLOOKUP($A185,'Annex 2 Designated EHV charges'!$A:$O,7,0))</f>
        <v/>
      </c>
      <c r="E185" s="60" t="str">
        <f>IFERROR(IF(VLOOKUP($A185,'Annex 2 Designated EHV charges'!$A:$P,COLUMN(E185)+4,FALSE)=0,"",VLOOKUP($A185,'Annex 2 Designated EHV charges'!$A:$P,COLUMN(E185)+4,FALSE)),"")</f>
        <v/>
      </c>
      <c r="F185" s="61" t="str">
        <f>IFERROR(IF(VLOOKUP($A185,'Annex 2 Designated EHV charges'!$A:$P,COLUMN(F185)+4,FALSE)=0,"",VLOOKUP($A185,'Annex 2 Designated EHV charges'!$A:$P,COLUMN(F185)+4,FALSE)),"")</f>
        <v/>
      </c>
      <c r="G185" s="61" t="str">
        <f>IFERROR(IF(VLOOKUP($A185,'Annex 2 Designated EHV charges'!$A:$P,COLUMN(G185)+4,FALSE)=0,"",VLOOKUP($A185,'Annex 2 Designated EHV charges'!$A:$P,COLUMN(G185)+4,FALSE)),"")</f>
        <v/>
      </c>
      <c r="H185" s="52" t="str">
        <f>IFERROR(IF(VLOOKUP($A185,'Annex 2 Designated EHV charges'!$A:$P,COLUMN(H185)+4,FALSE)=0,"",VLOOKUP($A185,'Annex 2 Designated EHV charges'!$A:$P,COLUMN(H185)+4,FALSE)),"")</f>
        <v/>
      </c>
    </row>
    <row r="186" spans="1:8" x14ac:dyDescent="0.2">
      <c r="A186" s="52" t="str">
        <f t="array" ref="A186">IFERROR(INDEX('Annex 2 Designated EHV charges'!$A$11:$A$260, MATCH(0, IF(ISBLANK('Annex 2 Designated EHV charges'!$A$11:$A$260),1, COUNTIF(A$4:$A185, 'Annex 2 Designated EHV charges'!$A$11:$A$260)), 0)),"")</f>
        <v/>
      </c>
      <c r="B186" s="52" t="str">
        <f>IF($A186="","",VLOOKUP($A186,'Annex 2 Designated EHV charges'!$A:$O,2,0))</f>
        <v/>
      </c>
      <c r="C186" s="59" t="str">
        <f>IF($A186="","",VLOOKUP($A186,'Annex 2 Designated EHV charges'!$A:$O,3,0))</f>
        <v/>
      </c>
      <c r="D186" s="59" t="str">
        <f>IF($A186="","",VLOOKUP($A186,'Annex 2 Designated EHV charges'!$A:$O,7,0))</f>
        <v/>
      </c>
      <c r="E186" s="60" t="str">
        <f>IFERROR(IF(VLOOKUP($A186,'Annex 2 Designated EHV charges'!$A:$P,COLUMN(E186)+4,FALSE)=0,"",VLOOKUP($A186,'Annex 2 Designated EHV charges'!$A:$P,COLUMN(E186)+4,FALSE)),"")</f>
        <v/>
      </c>
      <c r="F186" s="61" t="str">
        <f>IFERROR(IF(VLOOKUP($A186,'Annex 2 Designated EHV charges'!$A:$P,COLUMN(F186)+4,FALSE)=0,"",VLOOKUP($A186,'Annex 2 Designated EHV charges'!$A:$P,COLUMN(F186)+4,FALSE)),"")</f>
        <v/>
      </c>
      <c r="G186" s="61" t="str">
        <f>IFERROR(IF(VLOOKUP($A186,'Annex 2 Designated EHV charges'!$A:$P,COLUMN(G186)+4,FALSE)=0,"",VLOOKUP($A186,'Annex 2 Designated EHV charges'!$A:$P,COLUMN(G186)+4,FALSE)),"")</f>
        <v/>
      </c>
      <c r="H186" s="52" t="str">
        <f>IFERROR(IF(VLOOKUP($A186,'Annex 2 Designated EHV charges'!$A:$P,COLUMN(H186)+4,FALSE)=0,"",VLOOKUP($A186,'Annex 2 Designated EHV charges'!$A:$P,COLUMN(H186)+4,FALSE)),"")</f>
        <v/>
      </c>
    </row>
    <row r="187" spans="1:8" x14ac:dyDescent="0.2">
      <c r="A187" s="52" t="str">
        <f t="array" ref="A187">IFERROR(INDEX('Annex 2 Designated EHV charges'!$A$11:$A$260, MATCH(0, IF(ISBLANK('Annex 2 Designated EHV charges'!$A$11:$A$260),1, COUNTIF(A$4:$A186, 'Annex 2 Designated EHV charges'!$A$11:$A$260)), 0)),"")</f>
        <v/>
      </c>
      <c r="B187" s="52" t="str">
        <f>IF($A187="","",VLOOKUP($A187,'Annex 2 Designated EHV charges'!$A:$O,2,0))</f>
        <v/>
      </c>
      <c r="C187" s="59" t="str">
        <f>IF($A187="","",VLOOKUP($A187,'Annex 2 Designated EHV charges'!$A:$O,3,0))</f>
        <v/>
      </c>
      <c r="D187" s="59" t="str">
        <f>IF($A187="","",VLOOKUP($A187,'Annex 2 Designated EHV charges'!$A:$O,7,0))</f>
        <v/>
      </c>
      <c r="E187" s="60" t="str">
        <f>IFERROR(IF(VLOOKUP($A187,'Annex 2 Designated EHV charges'!$A:$P,COLUMN(E187)+4,FALSE)=0,"",VLOOKUP($A187,'Annex 2 Designated EHV charges'!$A:$P,COLUMN(E187)+4,FALSE)),"")</f>
        <v/>
      </c>
      <c r="F187" s="61" t="str">
        <f>IFERROR(IF(VLOOKUP($A187,'Annex 2 Designated EHV charges'!$A:$P,COLUMN(F187)+4,FALSE)=0,"",VLOOKUP($A187,'Annex 2 Designated EHV charges'!$A:$P,COLUMN(F187)+4,FALSE)),"")</f>
        <v/>
      </c>
      <c r="G187" s="61" t="str">
        <f>IFERROR(IF(VLOOKUP($A187,'Annex 2 Designated EHV charges'!$A:$P,COLUMN(G187)+4,FALSE)=0,"",VLOOKUP($A187,'Annex 2 Designated EHV charges'!$A:$P,COLUMN(G187)+4,FALSE)),"")</f>
        <v/>
      </c>
      <c r="H187" s="52" t="str">
        <f>IFERROR(IF(VLOOKUP($A187,'Annex 2 Designated EHV charges'!$A:$P,COLUMN(H187)+4,FALSE)=0,"",VLOOKUP($A187,'Annex 2 Designated EHV charges'!$A:$P,COLUMN(H187)+4,FALSE)),"")</f>
        <v/>
      </c>
    </row>
    <row r="188" spans="1:8" x14ac:dyDescent="0.2">
      <c r="A188" s="52" t="str">
        <f t="array" ref="A188">IFERROR(INDEX('Annex 2 Designated EHV charges'!$A$11:$A$260, MATCH(0, IF(ISBLANK('Annex 2 Designated EHV charges'!$A$11:$A$260),1, COUNTIF(A$4:$A187, 'Annex 2 Designated EHV charges'!$A$11:$A$260)), 0)),"")</f>
        <v/>
      </c>
      <c r="B188" s="52" t="str">
        <f>IF($A188="","",VLOOKUP($A188,'Annex 2 Designated EHV charges'!$A:$O,2,0))</f>
        <v/>
      </c>
      <c r="C188" s="59" t="str">
        <f>IF($A188="","",VLOOKUP($A188,'Annex 2 Designated EHV charges'!$A:$O,3,0))</f>
        <v/>
      </c>
      <c r="D188" s="59" t="str">
        <f>IF($A188="","",VLOOKUP($A188,'Annex 2 Designated EHV charges'!$A:$O,7,0))</f>
        <v/>
      </c>
      <c r="E188" s="60" t="str">
        <f>IFERROR(IF(VLOOKUP($A188,'Annex 2 Designated EHV charges'!$A:$P,COLUMN(E188)+4,FALSE)=0,"",VLOOKUP($A188,'Annex 2 Designated EHV charges'!$A:$P,COLUMN(E188)+4,FALSE)),"")</f>
        <v/>
      </c>
      <c r="F188" s="61" t="str">
        <f>IFERROR(IF(VLOOKUP($A188,'Annex 2 Designated EHV charges'!$A:$P,COLUMN(F188)+4,FALSE)=0,"",VLOOKUP($A188,'Annex 2 Designated EHV charges'!$A:$P,COLUMN(F188)+4,FALSE)),"")</f>
        <v/>
      </c>
      <c r="G188" s="61" t="str">
        <f>IFERROR(IF(VLOOKUP($A188,'Annex 2 Designated EHV charges'!$A:$P,COLUMN(G188)+4,FALSE)=0,"",VLOOKUP($A188,'Annex 2 Designated EHV charges'!$A:$P,COLUMN(G188)+4,FALSE)),"")</f>
        <v/>
      </c>
      <c r="H188" s="52" t="str">
        <f>IFERROR(IF(VLOOKUP($A188,'Annex 2 Designated EHV charges'!$A:$P,COLUMN(H188)+4,FALSE)=0,"",VLOOKUP($A188,'Annex 2 Designated EHV charges'!$A:$P,COLUMN(H188)+4,FALSE)),"")</f>
        <v/>
      </c>
    </row>
    <row r="189" spans="1:8" x14ac:dyDescent="0.2">
      <c r="A189" s="52" t="str">
        <f t="array" ref="A189">IFERROR(INDEX('Annex 2 Designated EHV charges'!$A$11:$A$260, MATCH(0, IF(ISBLANK('Annex 2 Designated EHV charges'!$A$11:$A$260),1, COUNTIF(A$4:$A188, 'Annex 2 Designated EHV charges'!$A$11:$A$260)), 0)),"")</f>
        <v/>
      </c>
      <c r="B189" s="52" t="str">
        <f>IF($A189="","",VLOOKUP($A189,'Annex 2 Designated EHV charges'!$A:$O,2,0))</f>
        <v/>
      </c>
      <c r="C189" s="59" t="str">
        <f>IF($A189="","",VLOOKUP($A189,'Annex 2 Designated EHV charges'!$A:$O,3,0))</f>
        <v/>
      </c>
      <c r="D189" s="59" t="str">
        <f>IF($A189="","",VLOOKUP($A189,'Annex 2 Designated EHV charges'!$A:$O,7,0))</f>
        <v/>
      </c>
      <c r="E189" s="60" t="str">
        <f>IFERROR(IF(VLOOKUP($A189,'Annex 2 Designated EHV charges'!$A:$P,COLUMN(E189)+4,FALSE)=0,"",VLOOKUP($A189,'Annex 2 Designated EHV charges'!$A:$P,COLUMN(E189)+4,FALSE)),"")</f>
        <v/>
      </c>
      <c r="F189" s="61" t="str">
        <f>IFERROR(IF(VLOOKUP($A189,'Annex 2 Designated EHV charges'!$A:$P,COLUMN(F189)+4,FALSE)=0,"",VLOOKUP($A189,'Annex 2 Designated EHV charges'!$A:$P,COLUMN(F189)+4,FALSE)),"")</f>
        <v/>
      </c>
      <c r="G189" s="61" t="str">
        <f>IFERROR(IF(VLOOKUP($A189,'Annex 2 Designated EHV charges'!$A:$P,COLUMN(G189)+4,FALSE)=0,"",VLOOKUP($A189,'Annex 2 Designated EHV charges'!$A:$P,COLUMN(G189)+4,FALSE)),"")</f>
        <v/>
      </c>
      <c r="H189" s="52" t="str">
        <f>IFERROR(IF(VLOOKUP($A189,'Annex 2 Designated EHV charges'!$A:$P,COLUMN(H189)+4,FALSE)=0,"",VLOOKUP($A189,'Annex 2 Designated EHV charges'!$A:$P,COLUMN(H189)+4,FALSE)),"")</f>
        <v/>
      </c>
    </row>
    <row r="190" spans="1:8" x14ac:dyDescent="0.2">
      <c r="A190" s="52" t="str">
        <f t="array" ref="A190">IFERROR(INDEX('Annex 2 Designated EHV charges'!$A$11:$A$260, MATCH(0, IF(ISBLANK('Annex 2 Designated EHV charges'!$A$11:$A$260),1, COUNTIF(A$4:$A189, 'Annex 2 Designated EHV charges'!$A$11:$A$260)), 0)),"")</f>
        <v/>
      </c>
      <c r="B190" s="52" t="str">
        <f>IF($A190="","",VLOOKUP($A190,'Annex 2 Designated EHV charges'!$A:$O,2,0))</f>
        <v/>
      </c>
      <c r="C190" s="59" t="str">
        <f>IF($A190="","",VLOOKUP($A190,'Annex 2 Designated EHV charges'!$A:$O,3,0))</f>
        <v/>
      </c>
      <c r="D190" s="59" t="str">
        <f>IF($A190="","",VLOOKUP($A190,'Annex 2 Designated EHV charges'!$A:$O,7,0))</f>
        <v/>
      </c>
      <c r="E190" s="60" t="str">
        <f>IFERROR(IF(VLOOKUP($A190,'Annex 2 Designated EHV charges'!$A:$P,COLUMN(E190)+4,FALSE)=0,"",VLOOKUP($A190,'Annex 2 Designated EHV charges'!$A:$P,COLUMN(E190)+4,FALSE)),"")</f>
        <v/>
      </c>
      <c r="F190" s="61" t="str">
        <f>IFERROR(IF(VLOOKUP($A190,'Annex 2 Designated EHV charges'!$A:$P,COLUMN(F190)+4,FALSE)=0,"",VLOOKUP($A190,'Annex 2 Designated EHV charges'!$A:$P,COLUMN(F190)+4,FALSE)),"")</f>
        <v/>
      </c>
      <c r="G190" s="61" t="str">
        <f>IFERROR(IF(VLOOKUP($A190,'Annex 2 Designated EHV charges'!$A:$P,COLUMN(G190)+4,FALSE)=0,"",VLOOKUP($A190,'Annex 2 Designated EHV charges'!$A:$P,COLUMN(G190)+4,FALSE)),"")</f>
        <v/>
      </c>
      <c r="H190" s="52" t="str">
        <f>IFERROR(IF(VLOOKUP($A190,'Annex 2 Designated EHV charges'!$A:$P,COLUMN(H190)+4,FALSE)=0,"",VLOOKUP($A190,'Annex 2 Designated EHV charges'!$A:$P,COLUMN(H190)+4,FALSE)),"")</f>
        <v/>
      </c>
    </row>
    <row r="191" spans="1:8" x14ac:dyDescent="0.2">
      <c r="A191" s="52" t="str">
        <f t="array" ref="A191">IFERROR(INDEX('Annex 2 Designated EHV charges'!$A$11:$A$260, MATCH(0, IF(ISBLANK('Annex 2 Designated EHV charges'!$A$11:$A$260),1, COUNTIF(A$4:$A190, 'Annex 2 Designated EHV charges'!$A$11:$A$260)), 0)),"")</f>
        <v/>
      </c>
      <c r="B191" s="52" t="str">
        <f>IF($A191="","",VLOOKUP($A191,'Annex 2 Designated EHV charges'!$A:$O,2,0))</f>
        <v/>
      </c>
      <c r="C191" s="59" t="str">
        <f>IF($A191="","",VLOOKUP($A191,'Annex 2 Designated EHV charges'!$A:$O,3,0))</f>
        <v/>
      </c>
      <c r="D191" s="59" t="str">
        <f>IF($A191="","",VLOOKUP($A191,'Annex 2 Designated EHV charges'!$A:$O,7,0))</f>
        <v/>
      </c>
      <c r="E191" s="60" t="str">
        <f>IFERROR(IF(VLOOKUP($A191,'Annex 2 Designated EHV charges'!$A:$P,COLUMN(E191)+4,FALSE)=0,"",VLOOKUP($A191,'Annex 2 Designated EHV charges'!$A:$P,COLUMN(E191)+4,FALSE)),"")</f>
        <v/>
      </c>
      <c r="F191" s="61" t="str">
        <f>IFERROR(IF(VLOOKUP($A191,'Annex 2 Designated EHV charges'!$A:$P,COLUMN(F191)+4,FALSE)=0,"",VLOOKUP($A191,'Annex 2 Designated EHV charges'!$A:$P,COLUMN(F191)+4,FALSE)),"")</f>
        <v/>
      </c>
      <c r="G191" s="61" t="str">
        <f>IFERROR(IF(VLOOKUP($A191,'Annex 2 Designated EHV charges'!$A:$P,COLUMN(G191)+4,FALSE)=0,"",VLOOKUP($A191,'Annex 2 Designated EHV charges'!$A:$P,COLUMN(G191)+4,FALSE)),"")</f>
        <v/>
      </c>
      <c r="H191" s="52" t="str">
        <f>IFERROR(IF(VLOOKUP($A191,'Annex 2 Designated EHV charges'!$A:$P,COLUMN(H191)+4,FALSE)=0,"",VLOOKUP($A191,'Annex 2 Designated EHV charges'!$A:$P,COLUMN(H191)+4,FALSE)),"")</f>
        <v/>
      </c>
    </row>
    <row r="192" spans="1:8" x14ac:dyDescent="0.2">
      <c r="A192" s="52" t="str">
        <f t="array" ref="A192">IFERROR(INDEX('Annex 2 Designated EHV charges'!$A$11:$A$260, MATCH(0, IF(ISBLANK('Annex 2 Designated EHV charges'!$A$11:$A$260),1, COUNTIF(A$4:$A191, 'Annex 2 Designated EHV charges'!$A$11:$A$260)), 0)),"")</f>
        <v/>
      </c>
      <c r="B192" s="52" t="str">
        <f>IF($A192="","",VLOOKUP($A192,'Annex 2 Designated EHV charges'!$A:$O,2,0))</f>
        <v/>
      </c>
      <c r="C192" s="59" t="str">
        <f>IF($A192="","",VLOOKUP($A192,'Annex 2 Designated EHV charges'!$A:$O,3,0))</f>
        <v/>
      </c>
      <c r="D192" s="59" t="str">
        <f>IF($A192="","",VLOOKUP($A192,'Annex 2 Designated EHV charges'!$A:$O,7,0))</f>
        <v/>
      </c>
      <c r="E192" s="60" t="str">
        <f>IFERROR(IF(VLOOKUP($A192,'Annex 2 Designated EHV charges'!$A:$P,COLUMN(E192)+4,FALSE)=0,"",VLOOKUP($A192,'Annex 2 Designated EHV charges'!$A:$P,COLUMN(E192)+4,FALSE)),"")</f>
        <v/>
      </c>
      <c r="F192" s="61" t="str">
        <f>IFERROR(IF(VLOOKUP($A192,'Annex 2 Designated EHV charges'!$A:$P,COLUMN(F192)+4,FALSE)=0,"",VLOOKUP($A192,'Annex 2 Designated EHV charges'!$A:$P,COLUMN(F192)+4,FALSE)),"")</f>
        <v/>
      </c>
      <c r="G192" s="61" t="str">
        <f>IFERROR(IF(VLOOKUP($A192,'Annex 2 Designated EHV charges'!$A:$P,COLUMN(G192)+4,FALSE)=0,"",VLOOKUP($A192,'Annex 2 Designated EHV charges'!$A:$P,COLUMN(G192)+4,FALSE)),"")</f>
        <v/>
      </c>
      <c r="H192" s="52" t="str">
        <f>IFERROR(IF(VLOOKUP($A192,'Annex 2 Designated EHV charges'!$A:$P,COLUMN(H192)+4,FALSE)=0,"",VLOOKUP($A192,'Annex 2 Designated EHV charges'!$A:$P,COLUMN(H192)+4,FALSE)),"")</f>
        <v/>
      </c>
    </row>
    <row r="193" spans="1:8" x14ac:dyDescent="0.2">
      <c r="A193" s="52" t="str">
        <f t="array" ref="A193">IFERROR(INDEX('Annex 2 Designated EHV charges'!$A$11:$A$260, MATCH(0, IF(ISBLANK('Annex 2 Designated EHV charges'!$A$11:$A$260),1, COUNTIF(A$4:$A192, 'Annex 2 Designated EHV charges'!$A$11:$A$260)), 0)),"")</f>
        <v/>
      </c>
      <c r="B193" s="52" t="str">
        <f>IF($A193="","",VLOOKUP($A193,'Annex 2 Designated EHV charges'!$A:$O,2,0))</f>
        <v/>
      </c>
      <c r="C193" s="59" t="str">
        <f>IF($A193="","",VLOOKUP($A193,'Annex 2 Designated EHV charges'!$A:$O,3,0))</f>
        <v/>
      </c>
      <c r="D193" s="59" t="str">
        <f>IF($A193="","",VLOOKUP($A193,'Annex 2 Designated EHV charges'!$A:$O,7,0))</f>
        <v/>
      </c>
      <c r="E193" s="60" t="str">
        <f>IFERROR(IF(VLOOKUP($A193,'Annex 2 Designated EHV charges'!$A:$P,COLUMN(E193)+4,FALSE)=0,"",VLOOKUP($A193,'Annex 2 Designated EHV charges'!$A:$P,COLUMN(E193)+4,FALSE)),"")</f>
        <v/>
      </c>
      <c r="F193" s="61" t="str">
        <f>IFERROR(IF(VLOOKUP($A193,'Annex 2 Designated EHV charges'!$A:$P,COLUMN(F193)+4,FALSE)=0,"",VLOOKUP($A193,'Annex 2 Designated EHV charges'!$A:$P,COLUMN(F193)+4,FALSE)),"")</f>
        <v/>
      </c>
      <c r="G193" s="61" t="str">
        <f>IFERROR(IF(VLOOKUP($A193,'Annex 2 Designated EHV charges'!$A:$P,COLUMN(G193)+4,FALSE)=0,"",VLOOKUP($A193,'Annex 2 Designated EHV charges'!$A:$P,COLUMN(G193)+4,FALSE)),"")</f>
        <v/>
      </c>
      <c r="H193" s="52" t="str">
        <f>IFERROR(IF(VLOOKUP($A193,'Annex 2 Designated EHV charges'!$A:$P,COLUMN(H193)+4,FALSE)=0,"",VLOOKUP($A193,'Annex 2 Designated EHV charges'!$A:$P,COLUMN(H193)+4,FALSE)),"")</f>
        <v/>
      </c>
    </row>
    <row r="194" spans="1:8" x14ac:dyDescent="0.2">
      <c r="A194" s="52" t="str">
        <f t="array" ref="A194">IFERROR(INDEX('Annex 2 Designated EHV charges'!$A$11:$A$260, MATCH(0, IF(ISBLANK('Annex 2 Designated EHV charges'!$A$11:$A$260),1, COUNTIF(A$4:$A193, 'Annex 2 Designated EHV charges'!$A$11:$A$260)), 0)),"")</f>
        <v/>
      </c>
      <c r="B194" s="52" t="str">
        <f>IF($A194="","",VLOOKUP($A194,'Annex 2 Designated EHV charges'!$A:$O,2,0))</f>
        <v/>
      </c>
      <c r="C194" s="59" t="str">
        <f>IF($A194="","",VLOOKUP($A194,'Annex 2 Designated EHV charges'!$A:$O,3,0))</f>
        <v/>
      </c>
      <c r="D194" s="59" t="str">
        <f>IF($A194="","",VLOOKUP($A194,'Annex 2 Designated EHV charges'!$A:$O,7,0))</f>
        <v/>
      </c>
      <c r="E194" s="60" t="str">
        <f>IFERROR(IF(VLOOKUP($A194,'Annex 2 Designated EHV charges'!$A:$P,COLUMN(E194)+4,FALSE)=0,"",VLOOKUP($A194,'Annex 2 Designated EHV charges'!$A:$P,COLUMN(E194)+4,FALSE)),"")</f>
        <v/>
      </c>
      <c r="F194" s="61" t="str">
        <f>IFERROR(IF(VLOOKUP($A194,'Annex 2 Designated EHV charges'!$A:$P,COLUMN(F194)+4,FALSE)=0,"",VLOOKUP($A194,'Annex 2 Designated EHV charges'!$A:$P,COLUMN(F194)+4,FALSE)),"")</f>
        <v/>
      </c>
      <c r="G194" s="61" t="str">
        <f>IFERROR(IF(VLOOKUP($A194,'Annex 2 Designated EHV charges'!$A:$P,COLUMN(G194)+4,FALSE)=0,"",VLOOKUP($A194,'Annex 2 Designated EHV charges'!$A:$P,COLUMN(G194)+4,FALSE)),"")</f>
        <v/>
      </c>
      <c r="H194" s="52" t="str">
        <f>IFERROR(IF(VLOOKUP($A194,'Annex 2 Designated EHV charges'!$A:$P,COLUMN(H194)+4,FALSE)=0,"",VLOOKUP($A194,'Annex 2 Designated EHV charges'!$A:$P,COLUMN(H194)+4,FALSE)),"")</f>
        <v/>
      </c>
    </row>
    <row r="195" spans="1:8" x14ac:dyDescent="0.2">
      <c r="A195" s="52" t="str">
        <f t="array" ref="A195">IFERROR(INDEX('Annex 2 Designated EHV charges'!$A$11:$A$260, MATCH(0, IF(ISBLANK('Annex 2 Designated EHV charges'!$A$11:$A$260),1, COUNTIF(A$4:$A194, 'Annex 2 Designated EHV charges'!$A$11:$A$260)), 0)),"")</f>
        <v/>
      </c>
      <c r="B195" s="52" t="str">
        <f>IF($A195="","",VLOOKUP($A195,'Annex 2 Designated EHV charges'!$A:$O,2,0))</f>
        <v/>
      </c>
      <c r="C195" s="59" t="str">
        <f>IF($A195="","",VLOOKUP($A195,'Annex 2 Designated EHV charges'!$A:$O,3,0))</f>
        <v/>
      </c>
      <c r="D195" s="59" t="str">
        <f>IF($A195="","",VLOOKUP($A195,'Annex 2 Designated EHV charges'!$A:$O,7,0))</f>
        <v/>
      </c>
      <c r="E195" s="60" t="str">
        <f>IFERROR(IF(VLOOKUP($A195,'Annex 2 Designated EHV charges'!$A:$P,COLUMN(E195)+4,FALSE)=0,"",VLOOKUP($A195,'Annex 2 Designated EHV charges'!$A:$P,COLUMN(E195)+4,FALSE)),"")</f>
        <v/>
      </c>
      <c r="F195" s="61" t="str">
        <f>IFERROR(IF(VLOOKUP($A195,'Annex 2 Designated EHV charges'!$A:$P,COLUMN(F195)+4,FALSE)=0,"",VLOOKUP($A195,'Annex 2 Designated EHV charges'!$A:$P,COLUMN(F195)+4,FALSE)),"")</f>
        <v/>
      </c>
      <c r="G195" s="61" t="str">
        <f>IFERROR(IF(VLOOKUP($A195,'Annex 2 Designated EHV charges'!$A:$P,COLUMN(G195)+4,FALSE)=0,"",VLOOKUP($A195,'Annex 2 Designated EHV charges'!$A:$P,COLUMN(G195)+4,FALSE)),"")</f>
        <v/>
      </c>
      <c r="H195" s="52" t="str">
        <f>IFERROR(IF(VLOOKUP($A195,'Annex 2 Designated EHV charges'!$A:$P,COLUMN(H195)+4,FALSE)=0,"",VLOOKUP($A195,'Annex 2 Designated EHV charges'!$A:$P,COLUMN(H195)+4,FALSE)),"")</f>
        <v/>
      </c>
    </row>
    <row r="196" spans="1:8" x14ac:dyDescent="0.2">
      <c r="A196" s="52" t="str">
        <f t="array" ref="A196">IFERROR(INDEX('Annex 2 Designated EHV charges'!$A$11:$A$260, MATCH(0, IF(ISBLANK('Annex 2 Designated EHV charges'!$A$11:$A$260),1, COUNTIF(A$4:$A195, 'Annex 2 Designated EHV charges'!$A$11:$A$260)), 0)),"")</f>
        <v/>
      </c>
      <c r="B196" s="52" t="str">
        <f>IF($A196="","",VLOOKUP($A196,'Annex 2 Designated EHV charges'!$A:$O,2,0))</f>
        <v/>
      </c>
      <c r="C196" s="59" t="str">
        <f>IF($A196="","",VLOOKUP($A196,'Annex 2 Designated EHV charges'!$A:$O,3,0))</f>
        <v/>
      </c>
      <c r="D196" s="59" t="str">
        <f>IF($A196="","",VLOOKUP($A196,'Annex 2 Designated EHV charges'!$A:$O,7,0))</f>
        <v/>
      </c>
      <c r="E196" s="60" t="str">
        <f>IFERROR(IF(VLOOKUP($A196,'Annex 2 Designated EHV charges'!$A:$P,COLUMN(E196)+4,FALSE)=0,"",VLOOKUP($A196,'Annex 2 Designated EHV charges'!$A:$P,COLUMN(E196)+4,FALSE)),"")</f>
        <v/>
      </c>
      <c r="F196" s="61" t="str">
        <f>IFERROR(IF(VLOOKUP($A196,'Annex 2 Designated EHV charges'!$A:$P,COLUMN(F196)+4,FALSE)=0,"",VLOOKUP($A196,'Annex 2 Designated EHV charges'!$A:$P,COLUMN(F196)+4,FALSE)),"")</f>
        <v/>
      </c>
      <c r="G196" s="61" t="str">
        <f>IFERROR(IF(VLOOKUP($A196,'Annex 2 Designated EHV charges'!$A:$P,COLUMN(G196)+4,FALSE)=0,"",VLOOKUP($A196,'Annex 2 Designated EHV charges'!$A:$P,COLUMN(G196)+4,FALSE)),"")</f>
        <v/>
      </c>
      <c r="H196" s="52" t="str">
        <f>IFERROR(IF(VLOOKUP($A196,'Annex 2 Designated EHV charges'!$A:$P,COLUMN(H196)+4,FALSE)=0,"",VLOOKUP($A196,'Annex 2 Designated EHV charges'!$A:$P,COLUMN(H196)+4,FALSE)),"")</f>
        <v/>
      </c>
    </row>
    <row r="197" spans="1:8" x14ac:dyDescent="0.2">
      <c r="A197" s="52" t="str">
        <f t="array" ref="A197">IFERROR(INDEX('Annex 2 Designated EHV charges'!$A$11:$A$260, MATCH(0, IF(ISBLANK('Annex 2 Designated EHV charges'!$A$11:$A$260),1, COUNTIF(A$4:$A196, 'Annex 2 Designated EHV charges'!$A$11:$A$260)), 0)),"")</f>
        <v/>
      </c>
      <c r="B197" s="52" t="str">
        <f>IF($A197="","",VLOOKUP($A197,'Annex 2 Designated EHV charges'!$A:$O,2,0))</f>
        <v/>
      </c>
      <c r="C197" s="59" t="str">
        <f>IF($A197="","",VLOOKUP($A197,'Annex 2 Designated EHV charges'!$A:$O,3,0))</f>
        <v/>
      </c>
      <c r="D197" s="59" t="str">
        <f>IF($A197="","",VLOOKUP($A197,'Annex 2 Designated EHV charges'!$A:$O,7,0))</f>
        <v/>
      </c>
      <c r="E197" s="60" t="str">
        <f>IFERROR(IF(VLOOKUP($A197,'Annex 2 Designated EHV charges'!$A:$P,COLUMN(E197)+4,FALSE)=0,"",VLOOKUP($A197,'Annex 2 Designated EHV charges'!$A:$P,COLUMN(E197)+4,FALSE)),"")</f>
        <v/>
      </c>
      <c r="F197" s="61" t="str">
        <f>IFERROR(IF(VLOOKUP($A197,'Annex 2 Designated EHV charges'!$A:$P,COLUMN(F197)+4,FALSE)=0,"",VLOOKUP($A197,'Annex 2 Designated EHV charges'!$A:$P,COLUMN(F197)+4,FALSE)),"")</f>
        <v/>
      </c>
      <c r="G197" s="61" t="str">
        <f>IFERROR(IF(VLOOKUP($A197,'Annex 2 Designated EHV charges'!$A:$P,COLUMN(G197)+4,FALSE)=0,"",VLOOKUP($A197,'Annex 2 Designated EHV charges'!$A:$P,COLUMN(G197)+4,FALSE)),"")</f>
        <v/>
      </c>
      <c r="H197" s="52" t="str">
        <f>IFERROR(IF(VLOOKUP($A197,'Annex 2 Designated EHV charges'!$A:$P,COLUMN(H197)+4,FALSE)=0,"",VLOOKUP($A197,'Annex 2 Designated EHV charges'!$A:$P,COLUMN(H197)+4,FALSE)),"")</f>
        <v/>
      </c>
    </row>
    <row r="198" spans="1:8" x14ac:dyDescent="0.2">
      <c r="A198" s="52" t="str">
        <f t="array" ref="A198">IFERROR(INDEX('Annex 2 Designated EHV charges'!$A$11:$A$260, MATCH(0, IF(ISBLANK('Annex 2 Designated EHV charges'!$A$11:$A$260),1, COUNTIF(A$4:$A197, 'Annex 2 Designated EHV charges'!$A$11:$A$260)), 0)),"")</f>
        <v/>
      </c>
      <c r="B198" s="52" t="str">
        <f>IF($A198="","",VLOOKUP($A198,'Annex 2 Designated EHV charges'!$A:$O,2,0))</f>
        <v/>
      </c>
      <c r="C198" s="59" t="str">
        <f>IF($A198="","",VLOOKUP($A198,'Annex 2 Designated EHV charges'!$A:$O,3,0))</f>
        <v/>
      </c>
      <c r="D198" s="59" t="str">
        <f>IF($A198="","",VLOOKUP($A198,'Annex 2 Designated EHV charges'!$A:$O,7,0))</f>
        <v/>
      </c>
      <c r="E198" s="60" t="str">
        <f>IFERROR(IF(VLOOKUP($A198,'Annex 2 Designated EHV charges'!$A:$P,COLUMN(E198)+4,FALSE)=0,"",VLOOKUP($A198,'Annex 2 Designated EHV charges'!$A:$P,COLUMN(E198)+4,FALSE)),"")</f>
        <v/>
      </c>
      <c r="F198" s="61" t="str">
        <f>IFERROR(IF(VLOOKUP($A198,'Annex 2 Designated EHV charges'!$A:$P,COLUMN(F198)+4,FALSE)=0,"",VLOOKUP($A198,'Annex 2 Designated EHV charges'!$A:$P,COLUMN(F198)+4,FALSE)),"")</f>
        <v/>
      </c>
      <c r="G198" s="61" t="str">
        <f>IFERROR(IF(VLOOKUP($A198,'Annex 2 Designated EHV charges'!$A:$P,COLUMN(G198)+4,FALSE)=0,"",VLOOKUP($A198,'Annex 2 Designated EHV charges'!$A:$P,COLUMN(G198)+4,FALSE)),"")</f>
        <v/>
      </c>
      <c r="H198" s="52" t="str">
        <f>IFERROR(IF(VLOOKUP($A198,'Annex 2 Designated EHV charges'!$A:$P,COLUMN(H198)+4,FALSE)=0,"",VLOOKUP($A198,'Annex 2 Designated EHV charges'!$A:$P,COLUMN(H198)+4,FALSE)),"")</f>
        <v/>
      </c>
    </row>
    <row r="199" spans="1:8" x14ac:dyDescent="0.2">
      <c r="A199" s="52" t="str">
        <f t="array" ref="A199">IFERROR(INDEX('Annex 2 Designated EHV charges'!$A$11:$A$260, MATCH(0, IF(ISBLANK('Annex 2 Designated EHV charges'!$A$11:$A$260),1, COUNTIF(A$4:$A198, 'Annex 2 Designated EHV charges'!$A$11:$A$260)), 0)),"")</f>
        <v/>
      </c>
      <c r="B199" s="52" t="str">
        <f>IF($A199="","",VLOOKUP($A199,'Annex 2 Designated EHV charges'!$A:$O,2,0))</f>
        <v/>
      </c>
      <c r="C199" s="59" t="str">
        <f>IF($A199="","",VLOOKUP($A199,'Annex 2 Designated EHV charges'!$A:$O,3,0))</f>
        <v/>
      </c>
      <c r="D199" s="59" t="str">
        <f>IF($A199="","",VLOOKUP($A199,'Annex 2 Designated EHV charges'!$A:$O,7,0))</f>
        <v/>
      </c>
      <c r="E199" s="60" t="str">
        <f>IFERROR(IF(VLOOKUP($A199,'Annex 2 Designated EHV charges'!$A:$P,COLUMN(E199)+4,FALSE)=0,"",VLOOKUP($A199,'Annex 2 Designated EHV charges'!$A:$P,COLUMN(E199)+4,FALSE)),"")</f>
        <v/>
      </c>
      <c r="F199" s="61" t="str">
        <f>IFERROR(IF(VLOOKUP($A199,'Annex 2 Designated EHV charges'!$A:$P,COLUMN(F199)+4,FALSE)=0,"",VLOOKUP($A199,'Annex 2 Designated EHV charges'!$A:$P,COLUMN(F199)+4,FALSE)),"")</f>
        <v/>
      </c>
      <c r="G199" s="61" t="str">
        <f>IFERROR(IF(VLOOKUP($A199,'Annex 2 Designated EHV charges'!$A:$P,COLUMN(G199)+4,FALSE)=0,"",VLOOKUP($A199,'Annex 2 Designated EHV charges'!$A:$P,COLUMN(G199)+4,FALSE)),"")</f>
        <v/>
      </c>
      <c r="H199" s="52" t="str">
        <f>IFERROR(IF(VLOOKUP($A199,'Annex 2 Designated EHV charges'!$A:$P,COLUMN(H199)+4,FALSE)=0,"",VLOOKUP($A199,'Annex 2 Designated EHV charges'!$A:$P,COLUMN(H199)+4,FALSE)),"")</f>
        <v/>
      </c>
    </row>
    <row r="200" spans="1:8" x14ac:dyDescent="0.2">
      <c r="A200" s="52" t="str">
        <f t="array" ref="A200">IFERROR(INDEX('Annex 2 Designated EHV charges'!$A$11:$A$260, MATCH(0, IF(ISBLANK('Annex 2 Designated EHV charges'!$A$11:$A$260),1, COUNTIF(A$4:$A199, 'Annex 2 Designated EHV charges'!$A$11:$A$260)), 0)),"")</f>
        <v/>
      </c>
      <c r="B200" s="52" t="str">
        <f>IF($A200="","",VLOOKUP($A200,'Annex 2 Designated EHV charges'!$A:$O,2,0))</f>
        <v/>
      </c>
      <c r="C200" s="59" t="str">
        <f>IF($A200="","",VLOOKUP($A200,'Annex 2 Designated EHV charges'!$A:$O,3,0))</f>
        <v/>
      </c>
      <c r="D200" s="59" t="str">
        <f>IF($A200="","",VLOOKUP($A200,'Annex 2 Designated EHV charges'!$A:$O,7,0))</f>
        <v/>
      </c>
      <c r="E200" s="60" t="str">
        <f>IFERROR(IF(VLOOKUP($A200,'Annex 2 Designated EHV charges'!$A:$P,COLUMN(E200)+4,FALSE)=0,"",VLOOKUP($A200,'Annex 2 Designated EHV charges'!$A:$P,COLUMN(E200)+4,FALSE)),"")</f>
        <v/>
      </c>
      <c r="F200" s="61" t="str">
        <f>IFERROR(IF(VLOOKUP($A200,'Annex 2 Designated EHV charges'!$A:$P,COLUMN(F200)+4,FALSE)=0,"",VLOOKUP($A200,'Annex 2 Designated EHV charges'!$A:$P,COLUMN(F200)+4,FALSE)),"")</f>
        <v/>
      </c>
      <c r="G200" s="61" t="str">
        <f>IFERROR(IF(VLOOKUP($A200,'Annex 2 Designated EHV charges'!$A:$P,COLUMN(G200)+4,FALSE)=0,"",VLOOKUP($A200,'Annex 2 Designated EHV charges'!$A:$P,COLUMN(G200)+4,FALSE)),"")</f>
        <v/>
      </c>
      <c r="H200" s="52" t="str">
        <f>IFERROR(IF(VLOOKUP($A200,'Annex 2 Designated EHV charges'!$A:$P,COLUMN(H200)+4,FALSE)=0,"",VLOOKUP($A200,'Annex 2 Designated EHV charges'!$A:$P,COLUMN(H200)+4,FALSE)),"")</f>
        <v/>
      </c>
    </row>
    <row r="201" spans="1:8" x14ac:dyDescent="0.2">
      <c r="A201" s="52" t="str">
        <f t="array" ref="A201">IFERROR(INDEX('Annex 2 Designated EHV charges'!$A$11:$A$260, MATCH(0, IF(ISBLANK('Annex 2 Designated EHV charges'!$A$11:$A$260),1, COUNTIF(A$4:$A200, 'Annex 2 Designated EHV charges'!$A$11:$A$260)), 0)),"")</f>
        <v/>
      </c>
      <c r="B201" s="52" t="str">
        <f>IF($A201="","",VLOOKUP($A201,'Annex 2 Designated EHV charges'!$A:$O,2,0))</f>
        <v/>
      </c>
      <c r="C201" s="59" t="str">
        <f>IF($A201="","",VLOOKUP($A201,'Annex 2 Designated EHV charges'!$A:$O,3,0))</f>
        <v/>
      </c>
      <c r="D201" s="59" t="str">
        <f>IF($A201="","",VLOOKUP($A201,'Annex 2 Designated EHV charges'!$A:$O,7,0))</f>
        <v/>
      </c>
      <c r="E201" s="60" t="str">
        <f>IFERROR(IF(VLOOKUP($A201,'Annex 2 Designated EHV charges'!$A:$P,COLUMN(E201)+4,FALSE)=0,"",VLOOKUP($A201,'Annex 2 Designated EHV charges'!$A:$P,COLUMN(E201)+4,FALSE)),"")</f>
        <v/>
      </c>
      <c r="F201" s="61" t="str">
        <f>IFERROR(IF(VLOOKUP($A201,'Annex 2 Designated EHV charges'!$A:$P,COLUMN(F201)+4,FALSE)=0,"",VLOOKUP($A201,'Annex 2 Designated EHV charges'!$A:$P,COLUMN(F201)+4,FALSE)),"")</f>
        <v/>
      </c>
      <c r="G201" s="61" t="str">
        <f>IFERROR(IF(VLOOKUP($A201,'Annex 2 Designated EHV charges'!$A:$P,COLUMN(G201)+4,FALSE)=0,"",VLOOKUP($A201,'Annex 2 Designated EHV charges'!$A:$P,COLUMN(G201)+4,FALSE)),"")</f>
        <v/>
      </c>
      <c r="H201" s="52" t="str">
        <f>IFERROR(IF(VLOOKUP($A201,'Annex 2 Designated EHV charges'!$A:$P,COLUMN(H201)+4,FALSE)=0,"",VLOOKUP($A201,'Annex 2 Designated EHV charges'!$A:$P,COLUMN(H201)+4,FALSE)),"")</f>
        <v/>
      </c>
    </row>
    <row r="202" spans="1:8" x14ac:dyDescent="0.2">
      <c r="A202" s="52" t="str">
        <f t="array" ref="A202">IFERROR(INDEX('Annex 2 Designated EHV charges'!$A$11:$A$260, MATCH(0, IF(ISBLANK('Annex 2 Designated EHV charges'!$A$11:$A$260),1, COUNTIF(A$4:$A201, 'Annex 2 Designated EHV charges'!$A$11:$A$260)), 0)),"")</f>
        <v/>
      </c>
      <c r="B202" s="52" t="str">
        <f>IF($A202="","",VLOOKUP($A202,'Annex 2 Designated EHV charges'!$A:$O,2,0))</f>
        <v/>
      </c>
      <c r="C202" s="59" t="str">
        <f>IF($A202="","",VLOOKUP($A202,'Annex 2 Designated EHV charges'!$A:$O,3,0))</f>
        <v/>
      </c>
      <c r="D202" s="59" t="str">
        <f>IF($A202="","",VLOOKUP($A202,'Annex 2 Designated EHV charges'!$A:$O,7,0))</f>
        <v/>
      </c>
      <c r="E202" s="60" t="str">
        <f>IFERROR(IF(VLOOKUP($A202,'Annex 2 Designated EHV charges'!$A:$P,COLUMN(E202)+4,FALSE)=0,"",VLOOKUP($A202,'Annex 2 Designated EHV charges'!$A:$P,COLUMN(E202)+4,FALSE)),"")</f>
        <v/>
      </c>
      <c r="F202" s="61" t="str">
        <f>IFERROR(IF(VLOOKUP($A202,'Annex 2 Designated EHV charges'!$A:$P,COLUMN(F202)+4,FALSE)=0,"",VLOOKUP($A202,'Annex 2 Designated EHV charges'!$A:$P,COLUMN(F202)+4,FALSE)),"")</f>
        <v/>
      </c>
      <c r="G202" s="61" t="str">
        <f>IFERROR(IF(VLOOKUP($A202,'Annex 2 Designated EHV charges'!$A:$P,COLUMN(G202)+4,FALSE)=0,"",VLOOKUP($A202,'Annex 2 Designated EHV charges'!$A:$P,COLUMN(G202)+4,FALSE)),"")</f>
        <v/>
      </c>
      <c r="H202" s="52" t="str">
        <f>IFERROR(IF(VLOOKUP($A202,'Annex 2 Designated EHV charges'!$A:$P,COLUMN(H202)+4,FALSE)=0,"",VLOOKUP($A202,'Annex 2 Designated EHV charges'!$A:$P,COLUMN(H202)+4,FALSE)),"")</f>
        <v/>
      </c>
    </row>
    <row r="203" spans="1:8" x14ac:dyDescent="0.2">
      <c r="A203" s="52" t="str">
        <f t="array" ref="A203">IFERROR(INDEX('Annex 2 Designated EHV charges'!$A$11:$A$260, MATCH(0, IF(ISBLANK('Annex 2 Designated EHV charges'!$A$11:$A$260),1, COUNTIF(A$4:$A202, 'Annex 2 Designated EHV charges'!$A$11:$A$260)), 0)),"")</f>
        <v/>
      </c>
      <c r="B203" s="52" t="str">
        <f>IF($A203="","",VLOOKUP($A203,'Annex 2 Designated EHV charges'!$A:$O,2,0))</f>
        <v/>
      </c>
      <c r="C203" s="59" t="str">
        <f>IF($A203="","",VLOOKUP($A203,'Annex 2 Designated EHV charges'!$A:$O,3,0))</f>
        <v/>
      </c>
      <c r="D203" s="59" t="str">
        <f>IF($A203="","",VLOOKUP($A203,'Annex 2 Designated EHV charges'!$A:$O,7,0))</f>
        <v/>
      </c>
      <c r="E203" s="60" t="str">
        <f>IFERROR(IF(VLOOKUP($A203,'Annex 2 Designated EHV charges'!$A:$P,COLUMN(E203)+4,FALSE)=0,"",VLOOKUP($A203,'Annex 2 Designated EHV charges'!$A:$P,COLUMN(E203)+4,FALSE)),"")</f>
        <v/>
      </c>
      <c r="F203" s="61" t="str">
        <f>IFERROR(IF(VLOOKUP($A203,'Annex 2 Designated EHV charges'!$A:$P,COLUMN(F203)+4,FALSE)=0,"",VLOOKUP($A203,'Annex 2 Designated EHV charges'!$A:$P,COLUMN(F203)+4,FALSE)),"")</f>
        <v/>
      </c>
      <c r="G203" s="61" t="str">
        <f>IFERROR(IF(VLOOKUP($A203,'Annex 2 Designated EHV charges'!$A:$P,COLUMN(G203)+4,FALSE)=0,"",VLOOKUP($A203,'Annex 2 Designated EHV charges'!$A:$P,COLUMN(G203)+4,FALSE)),"")</f>
        <v/>
      </c>
      <c r="H203" s="52" t="str">
        <f>IFERROR(IF(VLOOKUP($A203,'Annex 2 Designated EHV charges'!$A:$P,COLUMN(H203)+4,FALSE)=0,"",VLOOKUP($A203,'Annex 2 Designated EHV charges'!$A:$P,COLUMN(H203)+4,FALSE)),"")</f>
        <v/>
      </c>
    </row>
    <row r="204" spans="1:8" x14ac:dyDescent="0.2">
      <c r="A204" s="52" t="str">
        <f t="array" ref="A204">IFERROR(INDEX('Annex 2 Designated EHV charges'!$A$11:$A$260, MATCH(0, IF(ISBLANK('Annex 2 Designated EHV charges'!$A$11:$A$260),1, COUNTIF(A$4:$A203, 'Annex 2 Designated EHV charges'!$A$11:$A$260)), 0)),"")</f>
        <v/>
      </c>
      <c r="B204" s="52" t="str">
        <f>IF($A204="","",VLOOKUP($A204,'Annex 2 Designated EHV charges'!$A:$O,2,0))</f>
        <v/>
      </c>
      <c r="C204" s="59" t="str">
        <f>IF($A204="","",VLOOKUP($A204,'Annex 2 Designated EHV charges'!$A:$O,3,0))</f>
        <v/>
      </c>
      <c r="D204" s="59" t="str">
        <f>IF($A204="","",VLOOKUP($A204,'Annex 2 Designated EHV charges'!$A:$O,7,0))</f>
        <v/>
      </c>
      <c r="E204" s="60" t="str">
        <f>IFERROR(IF(VLOOKUP($A204,'Annex 2 Designated EHV charges'!$A:$P,COLUMN(E204)+4,FALSE)=0,"",VLOOKUP($A204,'Annex 2 Designated EHV charges'!$A:$P,COLUMN(E204)+4,FALSE)),"")</f>
        <v/>
      </c>
      <c r="F204" s="61" t="str">
        <f>IFERROR(IF(VLOOKUP($A204,'Annex 2 Designated EHV charges'!$A:$P,COLUMN(F204)+4,FALSE)=0,"",VLOOKUP($A204,'Annex 2 Designated EHV charges'!$A:$P,COLUMN(F204)+4,FALSE)),"")</f>
        <v/>
      </c>
      <c r="G204" s="61" t="str">
        <f>IFERROR(IF(VLOOKUP($A204,'Annex 2 Designated EHV charges'!$A:$P,COLUMN(G204)+4,FALSE)=0,"",VLOOKUP($A204,'Annex 2 Designated EHV charges'!$A:$P,COLUMN(G204)+4,FALSE)),"")</f>
        <v/>
      </c>
      <c r="H204" s="52" t="str">
        <f>IFERROR(IF(VLOOKUP($A204,'Annex 2 Designated EHV charges'!$A:$P,COLUMN(H204)+4,FALSE)=0,"",VLOOKUP($A204,'Annex 2 Designated EHV charges'!$A:$P,COLUMN(H204)+4,FALSE)),"")</f>
        <v/>
      </c>
    </row>
    <row r="205" spans="1:8" x14ac:dyDescent="0.2">
      <c r="A205" s="52" t="str">
        <f t="array" ref="A205">IFERROR(INDEX('Annex 2 Designated EHV charges'!$A$11:$A$260, MATCH(0, IF(ISBLANK('Annex 2 Designated EHV charges'!$A$11:$A$260),1, COUNTIF(A$4:$A204, 'Annex 2 Designated EHV charges'!$A$11:$A$260)), 0)),"")</f>
        <v/>
      </c>
      <c r="B205" s="52" t="str">
        <f>IF($A205="","",VLOOKUP($A205,'Annex 2 Designated EHV charges'!$A:$O,2,0))</f>
        <v/>
      </c>
      <c r="C205" s="59" t="str">
        <f>IF($A205="","",VLOOKUP($A205,'Annex 2 Designated EHV charges'!$A:$O,3,0))</f>
        <v/>
      </c>
      <c r="D205" s="59" t="str">
        <f>IF($A205="","",VLOOKUP($A205,'Annex 2 Designated EHV charges'!$A:$O,7,0))</f>
        <v/>
      </c>
      <c r="E205" s="60" t="str">
        <f>IFERROR(IF(VLOOKUP($A205,'Annex 2 Designated EHV charges'!$A:$P,COLUMN(E205)+4,FALSE)=0,"",VLOOKUP($A205,'Annex 2 Designated EHV charges'!$A:$P,COLUMN(E205)+4,FALSE)),"")</f>
        <v/>
      </c>
      <c r="F205" s="61" t="str">
        <f>IFERROR(IF(VLOOKUP($A205,'Annex 2 Designated EHV charges'!$A:$P,COLUMN(F205)+4,FALSE)=0,"",VLOOKUP($A205,'Annex 2 Designated EHV charges'!$A:$P,COLUMN(F205)+4,FALSE)),"")</f>
        <v/>
      </c>
      <c r="G205" s="61" t="str">
        <f>IFERROR(IF(VLOOKUP($A205,'Annex 2 Designated EHV charges'!$A:$P,COLUMN(G205)+4,FALSE)=0,"",VLOOKUP($A205,'Annex 2 Designated EHV charges'!$A:$P,COLUMN(G205)+4,FALSE)),"")</f>
        <v/>
      </c>
      <c r="H205" s="52" t="str">
        <f>IFERROR(IF(VLOOKUP($A205,'Annex 2 Designated EHV charges'!$A:$P,COLUMN(H205)+4,FALSE)=0,"",VLOOKUP($A205,'Annex 2 Designated EHV charges'!$A:$P,COLUMN(H205)+4,FALSE)),"")</f>
        <v/>
      </c>
    </row>
    <row r="206" spans="1:8" x14ac:dyDescent="0.2">
      <c r="A206" s="52" t="str">
        <f t="array" ref="A206">IFERROR(INDEX('Annex 2 Designated EHV charges'!$A$11:$A$260, MATCH(0, IF(ISBLANK('Annex 2 Designated EHV charges'!$A$11:$A$260),1, COUNTIF(A$4:$A205, 'Annex 2 Designated EHV charges'!$A$11:$A$260)), 0)),"")</f>
        <v/>
      </c>
      <c r="B206" s="52" t="str">
        <f>IF($A206="","",VLOOKUP($A206,'Annex 2 Designated EHV charges'!$A:$O,2,0))</f>
        <v/>
      </c>
      <c r="C206" s="59" t="str">
        <f>IF($A206="","",VLOOKUP($A206,'Annex 2 Designated EHV charges'!$A:$O,3,0))</f>
        <v/>
      </c>
      <c r="D206" s="59" t="str">
        <f>IF($A206="","",VLOOKUP($A206,'Annex 2 Designated EHV charges'!$A:$O,7,0))</f>
        <v/>
      </c>
      <c r="E206" s="60" t="str">
        <f>IFERROR(IF(VLOOKUP($A206,'Annex 2 Designated EHV charges'!$A:$P,COLUMN(E206)+4,FALSE)=0,"",VLOOKUP($A206,'Annex 2 Designated EHV charges'!$A:$P,COLUMN(E206)+4,FALSE)),"")</f>
        <v/>
      </c>
      <c r="F206" s="61" t="str">
        <f>IFERROR(IF(VLOOKUP($A206,'Annex 2 Designated EHV charges'!$A:$P,COLUMN(F206)+4,FALSE)=0,"",VLOOKUP($A206,'Annex 2 Designated EHV charges'!$A:$P,COLUMN(F206)+4,FALSE)),"")</f>
        <v/>
      </c>
      <c r="G206" s="61" t="str">
        <f>IFERROR(IF(VLOOKUP($A206,'Annex 2 Designated EHV charges'!$A:$P,COLUMN(G206)+4,FALSE)=0,"",VLOOKUP($A206,'Annex 2 Designated EHV charges'!$A:$P,COLUMN(G206)+4,FALSE)),"")</f>
        <v/>
      </c>
      <c r="H206" s="52" t="str">
        <f>IFERROR(IF(VLOOKUP($A206,'Annex 2 Designated EHV charges'!$A:$P,COLUMN(H206)+4,FALSE)=0,"",VLOOKUP($A206,'Annex 2 Designated EHV charges'!$A:$P,COLUMN(H206)+4,FALSE)),"")</f>
        <v/>
      </c>
    </row>
    <row r="207" spans="1:8" x14ac:dyDescent="0.2">
      <c r="A207" s="52" t="str">
        <f t="array" ref="A207">IFERROR(INDEX('Annex 2 Designated EHV charges'!$A$11:$A$260, MATCH(0, IF(ISBLANK('Annex 2 Designated EHV charges'!$A$11:$A$260),1, COUNTIF(A$4:$A206, 'Annex 2 Designated EHV charges'!$A$11:$A$260)), 0)),"")</f>
        <v/>
      </c>
      <c r="B207" s="52" t="str">
        <f>IF($A207="","",VLOOKUP($A207,'Annex 2 Designated EHV charges'!$A:$O,2,0))</f>
        <v/>
      </c>
      <c r="C207" s="59" t="str">
        <f>IF($A207="","",VLOOKUP($A207,'Annex 2 Designated EHV charges'!$A:$O,3,0))</f>
        <v/>
      </c>
      <c r="D207" s="59" t="str">
        <f>IF($A207="","",VLOOKUP($A207,'Annex 2 Designated EHV charges'!$A:$O,7,0))</f>
        <v/>
      </c>
      <c r="E207" s="60" t="str">
        <f>IFERROR(IF(VLOOKUP($A207,'Annex 2 Designated EHV charges'!$A:$P,COLUMN(E207)+4,FALSE)=0,"",VLOOKUP($A207,'Annex 2 Designated EHV charges'!$A:$P,COLUMN(E207)+4,FALSE)),"")</f>
        <v/>
      </c>
      <c r="F207" s="61" t="str">
        <f>IFERROR(IF(VLOOKUP($A207,'Annex 2 Designated EHV charges'!$A:$P,COLUMN(F207)+4,FALSE)=0,"",VLOOKUP($A207,'Annex 2 Designated EHV charges'!$A:$P,COLUMN(F207)+4,FALSE)),"")</f>
        <v/>
      </c>
      <c r="G207" s="61" t="str">
        <f>IFERROR(IF(VLOOKUP($A207,'Annex 2 Designated EHV charges'!$A:$P,COLUMN(G207)+4,FALSE)=0,"",VLOOKUP($A207,'Annex 2 Designated EHV charges'!$A:$P,COLUMN(G207)+4,FALSE)),"")</f>
        <v/>
      </c>
      <c r="H207" s="52" t="str">
        <f>IFERROR(IF(VLOOKUP($A207,'Annex 2 Designated EHV charges'!$A:$P,COLUMN(H207)+4,FALSE)=0,"",VLOOKUP($A207,'Annex 2 Designated EHV charges'!$A:$P,COLUMN(H207)+4,FALSE)),"")</f>
        <v/>
      </c>
    </row>
    <row r="208" spans="1:8" x14ac:dyDescent="0.2">
      <c r="A208" s="52" t="str">
        <f t="array" ref="A208">IFERROR(INDEX('Annex 2 Designated EHV charges'!$A$11:$A$260, MATCH(0, IF(ISBLANK('Annex 2 Designated EHV charges'!$A$11:$A$260),1, COUNTIF(A$4:$A207, 'Annex 2 Designated EHV charges'!$A$11:$A$260)), 0)),"")</f>
        <v/>
      </c>
      <c r="B208" s="52" t="str">
        <f>IF($A208="","",VLOOKUP($A208,'Annex 2 Designated EHV charges'!$A:$O,2,0))</f>
        <v/>
      </c>
      <c r="C208" s="59" t="str">
        <f>IF($A208="","",VLOOKUP($A208,'Annex 2 Designated EHV charges'!$A:$O,3,0))</f>
        <v/>
      </c>
      <c r="D208" s="59" t="str">
        <f>IF($A208="","",VLOOKUP($A208,'Annex 2 Designated EHV charges'!$A:$O,7,0))</f>
        <v/>
      </c>
      <c r="E208" s="60" t="str">
        <f>IFERROR(IF(VLOOKUP($A208,'Annex 2 Designated EHV charges'!$A:$P,COLUMN(E208)+4,FALSE)=0,"",VLOOKUP($A208,'Annex 2 Designated EHV charges'!$A:$P,COLUMN(E208)+4,FALSE)),"")</f>
        <v/>
      </c>
      <c r="F208" s="61" t="str">
        <f>IFERROR(IF(VLOOKUP($A208,'Annex 2 Designated EHV charges'!$A:$P,COLUMN(F208)+4,FALSE)=0,"",VLOOKUP($A208,'Annex 2 Designated EHV charges'!$A:$P,COLUMN(F208)+4,FALSE)),"")</f>
        <v/>
      </c>
      <c r="G208" s="61" t="str">
        <f>IFERROR(IF(VLOOKUP($A208,'Annex 2 Designated EHV charges'!$A:$P,COLUMN(G208)+4,FALSE)=0,"",VLOOKUP($A208,'Annex 2 Designated EHV charges'!$A:$P,COLUMN(G208)+4,FALSE)),"")</f>
        <v/>
      </c>
      <c r="H208" s="52" t="str">
        <f>IFERROR(IF(VLOOKUP($A208,'Annex 2 Designated EHV charges'!$A:$P,COLUMN(H208)+4,FALSE)=0,"",VLOOKUP($A208,'Annex 2 Designated EHV charges'!$A:$P,COLUMN(H208)+4,FALSE)),"")</f>
        <v/>
      </c>
    </row>
    <row r="209" spans="1:8" x14ac:dyDescent="0.2">
      <c r="A209" s="52" t="str">
        <f t="array" ref="A209">IFERROR(INDEX('Annex 2 Designated EHV charges'!$A$11:$A$260, MATCH(0, IF(ISBLANK('Annex 2 Designated EHV charges'!$A$11:$A$260),1, COUNTIF(A$4:$A208, 'Annex 2 Designated EHV charges'!$A$11:$A$260)), 0)),"")</f>
        <v/>
      </c>
      <c r="B209" s="52" t="str">
        <f>IF($A209="","",VLOOKUP($A209,'Annex 2 Designated EHV charges'!$A:$O,2,0))</f>
        <v/>
      </c>
      <c r="C209" s="59" t="str">
        <f>IF($A209="","",VLOOKUP($A209,'Annex 2 Designated EHV charges'!$A:$O,3,0))</f>
        <v/>
      </c>
      <c r="D209" s="59" t="str">
        <f>IF($A209="","",VLOOKUP($A209,'Annex 2 Designated EHV charges'!$A:$O,7,0))</f>
        <v/>
      </c>
      <c r="E209" s="60" t="str">
        <f>IFERROR(IF(VLOOKUP($A209,'Annex 2 Designated EHV charges'!$A:$P,COLUMN(E209)+4,FALSE)=0,"",VLOOKUP($A209,'Annex 2 Designated EHV charges'!$A:$P,COLUMN(E209)+4,FALSE)),"")</f>
        <v/>
      </c>
      <c r="F209" s="61" t="str">
        <f>IFERROR(IF(VLOOKUP($A209,'Annex 2 Designated EHV charges'!$A:$P,COLUMN(F209)+4,FALSE)=0,"",VLOOKUP($A209,'Annex 2 Designated EHV charges'!$A:$P,COLUMN(F209)+4,FALSE)),"")</f>
        <v/>
      </c>
      <c r="G209" s="61" t="str">
        <f>IFERROR(IF(VLOOKUP($A209,'Annex 2 Designated EHV charges'!$A:$P,COLUMN(G209)+4,FALSE)=0,"",VLOOKUP($A209,'Annex 2 Designated EHV charges'!$A:$P,COLUMN(G209)+4,FALSE)),"")</f>
        <v/>
      </c>
      <c r="H209" s="52" t="str">
        <f>IFERROR(IF(VLOOKUP($A209,'Annex 2 Designated EHV charges'!$A:$P,COLUMN(H209)+4,FALSE)=0,"",VLOOKUP($A209,'Annex 2 Designated EHV charges'!$A:$P,COLUMN(H209)+4,FALSE)),"")</f>
        <v/>
      </c>
    </row>
    <row r="210" spans="1:8" x14ac:dyDescent="0.2">
      <c r="A210" s="52" t="str">
        <f t="array" ref="A210">IFERROR(INDEX('Annex 2 Designated EHV charges'!$A$11:$A$260, MATCH(0, IF(ISBLANK('Annex 2 Designated EHV charges'!$A$11:$A$260),1, COUNTIF(A$4:$A209, 'Annex 2 Designated EHV charges'!$A$11:$A$260)), 0)),"")</f>
        <v/>
      </c>
      <c r="B210" s="52" t="str">
        <f>IF($A210="","",VLOOKUP($A210,'Annex 2 Designated EHV charges'!$A:$O,2,0))</f>
        <v/>
      </c>
      <c r="C210" s="59" t="str">
        <f>IF($A210="","",VLOOKUP($A210,'Annex 2 Designated EHV charges'!$A:$O,3,0))</f>
        <v/>
      </c>
      <c r="D210" s="59" t="str">
        <f>IF($A210="","",VLOOKUP($A210,'Annex 2 Designated EHV charges'!$A:$O,7,0))</f>
        <v/>
      </c>
      <c r="E210" s="60" t="str">
        <f>IFERROR(IF(VLOOKUP($A210,'Annex 2 Designated EHV charges'!$A:$P,COLUMN(E210)+4,FALSE)=0,"",VLOOKUP($A210,'Annex 2 Designated EHV charges'!$A:$P,COLUMN(E210)+4,FALSE)),"")</f>
        <v/>
      </c>
      <c r="F210" s="61" t="str">
        <f>IFERROR(IF(VLOOKUP($A210,'Annex 2 Designated EHV charges'!$A:$P,COLUMN(F210)+4,FALSE)=0,"",VLOOKUP($A210,'Annex 2 Designated EHV charges'!$A:$P,COLUMN(F210)+4,FALSE)),"")</f>
        <v/>
      </c>
      <c r="G210" s="61" t="str">
        <f>IFERROR(IF(VLOOKUP($A210,'Annex 2 Designated EHV charges'!$A:$P,COLUMN(G210)+4,FALSE)=0,"",VLOOKUP($A210,'Annex 2 Designated EHV charges'!$A:$P,COLUMN(G210)+4,FALSE)),"")</f>
        <v/>
      </c>
      <c r="H210" s="52" t="str">
        <f>IFERROR(IF(VLOOKUP($A210,'Annex 2 Designated EHV charges'!$A:$P,COLUMN(H210)+4,FALSE)=0,"",VLOOKUP($A210,'Annex 2 Designated EHV charges'!$A:$P,COLUMN(H210)+4,FALSE)),"")</f>
        <v/>
      </c>
    </row>
    <row r="211" spans="1:8" x14ac:dyDescent="0.2">
      <c r="A211" s="52" t="str">
        <f t="array" ref="A211">IFERROR(INDEX('Annex 2 Designated EHV charges'!$A$11:$A$260, MATCH(0, IF(ISBLANK('Annex 2 Designated EHV charges'!$A$11:$A$260),1, COUNTIF(A$4:$A210, 'Annex 2 Designated EHV charges'!$A$11:$A$260)), 0)),"")</f>
        <v/>
      </c>
      <c r="B211" s="52" t="str">
        <f>IF($A211="","",VLOOKUP($A211,'Annex 2 Designated EHV charges'!$A:$O,2,0))</f>
        <v/>
      </c>
      <c r="C211" s="59" t="str">
        <f>IF($A211="","",VLOOKUP($A211,'Annex 2 Designated EHV charges'!$A:$O,3,0))</f>
        <v/>
      </c>
      <c r="D211" s="59" t="str">
        <f>IF($A211="","",VLOOKUP($A211,'Annex 2 Designated EHV charges'!$A:$O,7,0))</f>
        <v/>
      </c>
      <c r="E211" s="60" t="str">
        <f>IFERROR(IF(VLOOKUP($A211,'Annex 2 Designated EHV charges'!$A:$P,COLUMN(E211)+4,FALSE)=0,"",VLOOKUP($A211,'Annex 2 Designated EHV charges'!$A:$P,COLUMN(E211)+4,FALSE)),"")</f>
        <v/>
      </c>
      <c r="F211" s="61" t="str">
        <f>IFERROR(IF(VLOOKUP($A211,'Annex 2 Designated EHV charges'!$A:$P,COLUMN(F211)+4,FALSE)=0,"",VLOOKUP($A211,'Annex 2 Designated EHV charges'!$A:$P,COLUMN(F211)+4,FALSE)),"")</f>
        <v/>
      </c>
      <c r="G211" s="61" t="str">
        <f>IFERROR(IF(VLOOKUP($A211,'Annex 2 Designated EHV charges'!$A:$P,COLUMN(G211)+4,FALSE)=0,"",VLOOKUP($A211,'Annex 2 Designated EHV charges'!$A:$P,COLUMN(G211)+4,FALSE)),"")</f>
        <v/>
      </c>
      <c r="H211" s="52" t="str">
        <f>IFERROR(IF(VLOOKUP($A211,'Annex 2 Designated EHV charges'!$A:$P,COLUMN(H211)+4,FALSE)=0,"",VLOOKUP($A211,'Annex 2 Designated EHV charges'!$A:$P,COLUMN(H211)+4,FALSE)),"")</f>
        <v/>
      </c>
    </row>
    <row r="212" spans="1:8" x14ac:dyDescent="0.2">
      <c r="A212" s="52" t="str">
        <f t="array" ref="A212">IFERROR(INDEX('Annex 2 Designated EHV charges'!$A$11:$A$260, MATCH(0, IF(ISBLANK('Annex 2 Designated EHV charges'!$A$11:$A$260),1, COUNTIF(A$4:$A211, 'Annex 2 Designated EHV charges'!$A$11:$A$260)), 0)),"")</f>
        <v/>
      </c>
      <c r="B212" s="52" t="str">
        <f>IF($A212="","",VLOOKUP($A212,'Annex 2 Designated EHV charges'!$A:$O,2,0))</f>
        <v/>
      </c>
      <c r="C212" s="59" t="str">
        <f>IF($A212="","",VLOOKUP($A212,'Annex 2 Designated EHV charges'!$A:$O,3,0))</f>
        <v/>
      </c>
      <c r="D212" s="59" t="str">
        <f>IF($A212="","",VLOOKUP($A212,'Annex 2 Designated EHV charges'!$A:$O,7,0))</f>
        <v/>
      </c>
      <c r="E212" s="60" t="str">
        <f>IFERROR(IF(VLOOKUP($A212,'Annex 2 Designated EHV charges'!$A:$P,COLUMN(E212)+4,FALSE)=0,"",VLOOKUP($A212,'Annex 2 Designated EHV charges'!$A:$P,COLUMN(E212)+4,FALSE)),"")</f>
        <v/>
      </c>
      <c r="F212" s="61" t="str">
        <f>IFERROR(IF(VLOOKUP($A212,'Annex 2 Designated EHV charges'!$A:$P,COLUMN(F212)+4,FALSE)=0,"",VLOOKUP($A212,'Annex 2 Designated EHV charges'!$A:$P,COLUMN(F212)+4,FALSE)),"")</f>
        <v/>
      </c>
      <c r="G212" s="61" t="str">
        <f>IFERROR(IF(VLOOKUP($A212,'Annex 2 Designated EHV charges'!$A:$P,COLUMN(G212)+4,FALSE)=0,"",VLOOKUP($A212,'Annex 2 Designated EHV charges'!$A:$P,COLUMN(G212)+4,FALSE)),"")</f>
        <v/>
      </c>
      <c r="H212" s="52" t="str">
        <f>IFERROR(IF(VLOOKUP($A212,'Annex 2 Designated EHV charges'!$A:$P,COLUMN(H212)+4,FALSE)=0,"",VLOOKUP($A212,'Annex 2 Designated EHV charges'!$A:$P,COLUMN(H212)+4,FALSE)),"")</f>
        <v/>
      </c>
    </row>
    <row r="213" spans="1:8" x14ac:dyDescent="0.2">
      <c r="A213" s="52" t="str">
        <f t="array" ref="A213">IFERROR(INDEX('Annex 2 Designated EHV charges'!$A$11:$A$260, MATCH(0, IF(ISBLANK('Annex 2 Designated EHV charges'!$A$11:$A$260),1, COUNTIF(A$4:$A212, 'Annex 2 Designated EHV charges'!$A$11:$A$260)), 0)),"")</f>
        <v/>
      </c>
      <c r="B213" s="52" t="str">
        <f>IF($A213="","",VLOOKUP($A213,'Annex 2 Designated EHV charges'!$A:$O,2,0))</f>
        <v/>
      </c>
      <c r="C213" s="59" t="str">
        <f>IF($A213="","",VLOOKUP($A213,'Annex 2 Designated EHV charges'!$A:$O,3,0))</f>
        <v/>
      </c>
      <c r="D213" s="59" t="str">
        <f>IF($A213="","",VLOOKUP($A213,'Annex 2 Designated EHV charges'!$A:$O,7,0))</f>
        <v/>
      </c>
      <c r="E213" s="60" t="str">
        <f>IFERROR(IF(VLOOKUP($A213,'Annex 2 Designated EHV charges'!$A:$P,COLUMN(E213)+4,FALSE)=0,"",VLOOKUP($A213,'Annex 2 Designated EHV charges'!$A:$P,COLUMN(E213)+4,FALSE)),"")</f>
        <v/>
      </c>
      <c r="F213" s="61" t="str">
        <f>IFERROR(IF(VLOOKUP($A213,'Annex 2 Designated EHV charges'!$A:$P,COLUMN(F213)+4,FALSE)=0,"",VLOOKUP($A213,'Annex 2 Designated EHV charges'!$A:$P,COLUMN(F213)+4,FALSE)),"")</f>
        <v/>
      </c>
      <c r="G213" s="61" t="str">
        <f>IFERROR(IF(VLOOKUP($A213,'Annex 2 Designated EHV charges'!$A:$P,COLUMN(G213)+4,FALSE)=0,"",VLOOKUP($A213,'Annex 2 Designated EHV charges'!$A:$P,COLUMN(G213)+4,FALSE)),"")</f>
        <v/>
      </c>
      <c r="H213" s="52" t="str">
        <f>IFERROR(IF(VLOOKUP($A213,'Annex 2 Designated EHV charges'!$A:$P,COLUMN(H213)+4,FALSE)=0,"",VLOOKUP($A213,'Annex 2 Designated EHV charges'!$A:$P,COLUMN(H213)+4,FALSE)),"")</f>
        <v/>
      </c>
    </row>
    <row r="214" spans="1:8" x14ac:dyDescent="0.2">
      <c r="A214" s="52" t="str">
        <f t="array" ref="A214">IFERROR(INDEX('Annex 2 Designated EHV charges'!$A$11:$A$260, MATCH(0, IF(ISBLANK('Annex 2 Designated EHV charges'!$A$11:$A$260),1, COUNTIF(A$4:$A213, 'Annex 2 Designated EHV charges'!$A$11:$A$260)), 0)),"")</f>
        <v/>
      </c>
      <c r="B214" s="52" t="str">
        <f>IF($A214="","",VLOOKUP($A214,'Annex 2 Designated EHV charges'!$A:$O,2,0))</f>
        <v/>
      </c>
      <c r="C214" s="59" t="str">
        <f>IF($A214="","",VLOOKUP($A214,'Annex 2 Designated EHV charges'!$A:$O,3,0))</f>
        <v/>
      </c>
      <c r="D214" s="59" t="str">
        <f>IF($A214="","",VLOOKUP($A214,'Annex 2 Designated EHV charges'!$A:$O,7,0))</f>
        <v/>
      </c>
      <c r="E214" s="60" t="str">
        <f>IFERROR(IF(VLOOKUP($A214,'Annex 2 Designated EHV charges'!$A:$P,COLUMN(E214)+4,FALSE)=0,"",VLOOKUP($A214,'Annex 2 Designated EHV charges'!$A:$P,COLUMN(E214)+4,FALSE)),"")</f>
        <v/>
      </c>
      <c r="F214" s="61" t="str">
        <f>IFERROR(IF(VLOOKUP($A214,'Annex 2 Designated EHV charges'!$A:$P,COLUMN(F214)+4,FALSE)=0,"",VLOOKUP($A214,'Annex 2 Designated EHV charges'!$A:$P,COLUMN(F214)+4,FALSE)),"")</f>
        <v/>
      </c>
      <c r="G214" s="61" t="str">
        <f>IFERROR(IF(VLOOKUP($A214,'Annex 2 Designated EHV charges'!$A:$P,COLUMN(G214)+4,FALSE)=0,"",VLOOKUP($A214,'Annex 2 Designated EHV charges'!$A:$P,COLUMN(G214)+4,FALSE)),"")</f>
        <v/>
      </c>
      <c r="H214" s="52" t="str">
        <f>IFERROR(IF(VLOOKUP($A214,'Annex 2 Designated EHV charges'!$A:$P,COLUMN(H214)+4,FALSE)=0,"",VLOOKUP($A214,'Annex 2 Designated EHV charges'!$A:$P,COLUMN(H214)+4,FALSE)),"")</f>
        <v/>
      </c>
    </row>
    <row r="215" spans="1:8" x14ac:dyDescent="0.2">
      <c r="A215" s="52" t="str">
        <f t="array" ref="A215">IFERROR(INDEX('Annex 2 Designated EHV charges'!$A$11:$A$260, MATCH(0, IF(ISBLANK('Annex 2 Designated EHV charges'!$A$11:$A$260),1, COUNTIF(A$4:$A214, 'Annex 2 Designated EHV charges'!$A$11:$A$260)), 0)),"")</f>
        <v/>
      </c>
      <c r="B215" s="52" t="str">
        <f>IF($A215="","",VLOOKUP($A215,'Annex 2 Designated EHV charges'!$A:$O,2,0))</f>
        <v/>
      </c>
      <c r="C215" s="59" t="str">
        <f>IF($A215="","",VLOOKUP($A215,'Annex 2 Designated EHV charges'!$A:$O,3,0))</f>
        <v/>
      </c>
      <c r="D215" s="59" t="str">
        <f>IF($A215="","",VLOOKUP($A215,'Annex 2 Designated EHV charges'!$A:$O,7,0))</f>
        <v/>
      </c>
      <c r="E215" s="60" t="str">
        <f>IFERROR(IF(VLOOKUP($A215,'Annex 2 Designated EHV charges'!$A:$P,COLUMN(E215)+4,FALSE)=0,"",VLOOKUP($A215,'Annex 2 Designated EHV charges'!$A:$P,COLUMN(E215)+4,FALSE)),"")</f>
        <v/>
      </c>
      <c r="F215" s="61" t="str">
        <f>IFERROR(IF(VLOOKUP($A215,'Annex 2 Designated EHV charges'!$A:$P,COLUMN(F215)+4,FALSE)=0,"",VLOOKUP($A215,'Annex 2 Designated EHV charges'!$A:$P,COLUMN(F215)+4,FALSE)),"")</f>
        <v/>
      </c>
      <c r="G215" s="61" t="str">
        <f>IFERROR(IF(VLOOKUP($A215,'Annex 2 Designated EHV charges'!$A:$P,COLUMN(G215)+4,FALSE)=0,"",VLOOKUP($A215,'Annex 2 Designated EHV charges'!$A:$P,COLUMN(G215)+4,FALSE)),"")</f>
        <v/>
      </c>
      <c r="H215" s="52" t="str">
        <f>IFERROR(IF(VLOOKUP($A215,'Annex 2 Designated EHV charges'!$A:$P,COLUMN(H215)+4,FALSE)=0,"",VLOOKUP($A215,'Annex 2 Designated EHV charges'!$A:$P,COLUMN(H215)+4,FALSE)),"")</f>
        <v/>
      </c>
    </row>
    <row r="216" spans="1:8" x14ac:dyDescent="0.2">
      <c r="A216" s="52" t="str">
        <f t="array" ref="A216">IFERROR(INDEX('Annex 2 Designated EHV charges'!$A$11:$A$260, MATCH(0, IF(ISBLANK('Annex 2 Designated EHV charges'!$A$11:$A$260),1, COUNTIF(A$4:$A215, 'Annex 2 Designated EHV charges'!$A$11:$A$260)), 0)),"")</f>
        <v/>
      </c>
      <c r="B216" s="52" t="str">
        <f>IF($A216="","",VLOOKUP($A216,'Annex 2 Designated EHV charges'!$A:$O,2,0))</f>
        <v/>
      </c>
      <c r="C216" s="59" t="str">
        <f>IF($A216="","",VLOOKUP($A216,'Annex 2 Designated EHV charges'!$A:$O,3,0))</f>
        <v/>
      </c>
      <c r="D216" s="59" t="str">
        <f>IF($A216="","",VLOOKUP($A216,'Annex 2 Designated EHV charges'!$A:$O,7,0))</f>
        <v/>
      </c>
      <c r="E216" s="60" t="str">
        <f>IFERROR(IF(VLOOKUP($A216,'Annex 2 Designated EHV charges'!$A:$P,COLUMN(E216)+4,FALSE)=0,"",VLOOKUP($A216,'Annex 2 Designated EHV charges'!$A:$P,COLUMN(E216)+4,FALSE)),"")</f>
        <v/>
      </c>
      <c r="F216" s="61" t="str">
        <f>IFERROR(IF(VLOOKUP($A216,'Annex 2 Designated EHV charges'!$A:$P,COLUMN(F216)+4,FALSE)=0,"",VLOOKUP($A216,'Annex 2 Designated EHV charges'!$A:$P,COLUMN(F216)+4,FALSE)),"")</f>
        <v/>
      </c>
      <c r="G216" s="61" t="str">
        <f>IFERROR(IF(VLOOKUP($A216,'Annex 2 Designated EHV charges'!$A:$P,COLUMN(G216)+4,FALSE)=0,"",VLOOKUP($A216,'Annex 2 Designated EHV charges'!$A:$P,COLUMN(G216)+4,FALSE)),"")</f>
        <v/>
      </c>
      <c r="H216" s="52" t="str">
        <f>IFERROR(IF(VLOOKUP($A216,'Annex 2 Designated EHV charges'!$A:$P,COLUMN(H216)+4,FALSE)=0,"",VLOOKUP($A216,'Annex 2 Designated EHV charges'!$A:$P,COLUMN(H216)+4,FALSE)),"")</f>
        <v/>
      </c>
    </row>
    <row r="217" spans="1:8" x14ac:dyDescent="0.2">
      <c r="A217" s="52" t="str">
        <f t="array" ref="A217">IFERROR(INDEX('Annex 2 Designated EHV charges'!$A$11:$A$260, MATCH(0, IF(ISBLANK('Annex 2 Designated EHV charges'!$A$11:$A$260),1, COUNTIF(A$4:$A216, 'Annex 2 Designated EHV charges'!$A$11:$A$260)), 0)),"")</f>
        <v/>
      </c>
      <c r="B217" s="52" t="str">
        <f>IF($A217="","",VLOOKUP($A217,'Annex 2 Designated EHV charges'!$A:$O,2,0))</f>
        <v/>
      </c>
      <c r="C217" s="59" t="str">
        <f>IF($A217="","",VLOOKUP($A217,'Annex 2 Designated EHV charges'!$A:$O,3,0))</f>
        <v/>
      </c>
      <c r="D217" s="59" t="str">
        <f>IF($A217="","",VLOOKUP($A217,'Annex 2 Designated EHV charges'!$A:$O,7,0))</f>
        <v/>
      </c>
      <c r="E217" s="60" t="str">
        <f>IFERROR(IF(VLOOKUP($A217,'Annex 2 Designated EHV charges'!$A:$P,COLUMN(E217)+4,FALSE)=0,"",VLOOKUP($A217,'Annex 2 Designated EHV charges'!$A:$P,COLUMN(E217)+4,FALSE)),"")</f>
        <v/>
      </c>
      <c r="F217" s="61" t="str">
        <f>IFERROR(IF(VLOOKUP($A217,'Annex 2 Designated EHV charges'!$A:$P,COLUMN(F217)+4,FALSE)=0,"",VLOOKUP($A217,'Annex 2 Designated EHV charges'!$A:$P,COLUMN(F217)+4,FALSE)),"")</f>
        <v/>
      </c>
      <c r="G217" s="61" t="str">
        <f>IFERROR(IF(VLOOKUP($A217,'Annex 2 Designated EHV charges'!$A:$P,COLUMN(G217)+4,FALSE)=0,"",VLOOKUP($A217,'Annex 2 Designated EHV charges'!$A:$P,COLUMN(G217)+4,FALSE)),"")</f>
        <v/>
      </c>
      <c r="H217" s="52" t="str">
        <f>IFERROR(IF(VLOOKUP($A217,'Annex 2 Designated EHV charges'!$A:$P,COLUMN(H217)+4,FALSE)=0,"",VLOOKUP($A217,'Annex 2 Designated EHV charges'!$A:$P,COLUMN(H217)+4,FALSE)),"")</f>
        <v/>
      </c>
    </row>
    <row r="218" spans="1:8" x14ac:dyDescent="0.2">
      <c r="A218" s="52" t="str">
        <f t="array" ref="A218">IFERROR(INDEX('Annex 2 Designated EHV charges'!$A$11:$A$260, MATCH(0, IF(ISBLANK('Annex 2 Designated EHV charges'!$A$11:$A$260),1, COUNTIF(A$4:$A217, 'Annex 2 Designated EHV charges'!$A$11:$A$260)), 0)),"")</f>
        <v/>
      </c>
      <c r="B218" s="52" t="str">
        <f>IF($A218="","",VLOOKUP($A218,'Annex 2 Designated EHV charges'!$A:$O,2,0))</f>
        <v/>
      </c>
      <c r="C218" s="59" t="str">
        <f>IF($A218="","",VLOOKUP($A218,'Annex 2 Designated EHV charges'!$A:$O,3,0))</f>
        <v/>
      </c>
      <c r="D218" s="59" t="str">
        <f>IF($A218="","",VLOOKUP($A218,'Annex 2 Designated EHV charges'!$A:$O,7,0))</f>
        <v/>
      </c>
      <c r="E218" s="60" t="str">
        <f>IFERROR(IF(VLOOKUP($A218,'Annex 2 Designated EHV charges'!$A:$P,COLUMN(E218)+4,FALSE)=0,"",VLOOKUP($A218,'Annex 2 Designated EHV charges'!$A:$P,COLUMN(E218)+4,FALSE)),"")</f>
        <v/>
      </c>
      <c r="F218" s="61" t="str">
        <f>IFERROR(IF(VLOOKUP($A218,'Annex 2 Designated EHV charges'!$A:$P,COLUMN(F218)+4,FALSE)=0,"",VLOOKUP($A218,'Annex 2 Designated EHV charges'!$A:$P,COLUMN(F218)+4,FALSE)),"")</f>
        <v/>
      </c>
      <c r="G218" s="61" t="str">
        <f>IFERROR(IF(VLOOKUP($A218,'Annex 2 Designated EHV charges'!$A:$P,COLUMN(G218)+4,FALSE)=0,"",VLOOKUP($A218,'Annex 2 Designated EHV charges'!$A:$P,COLUMN(G218)+4,FALSE)),"")</f>
        <v/>
      </c>
      <c r="H218" s="52" t="str">
        <f>IFERROR(IF(VLOOKUP($A218,'Annex 2 Designated EHV charges'!$A:$P,COLUMN(H218)+4,FALSE)=0,"",VLOOKUP($A218,'Annex 2 Designated EHV charges'!$A:$P,COLUMN(H218)+4,FALSE)),"")</f>
        <v/>
      </c>
    </row>
    <row r="219" spans="1:8" x14ac:dyDescent="0.2">
      <c r="A219" s="52" t="str">
        <f t="array" ref="A219">IFERROR(INDEX('Annex 2 Designated EHV charges'!$A$11:$A$260, MATCH(0, IF(ISBLANK('Annex 2 Designated EHV charges'!$A$11:$A$260),1, COUNTIF(A$4:$A218, 'Annex 2 Designated EHV charges'!$A$11:$A$260)), 0)),"")</f>
        <v/>
      </c>
      <c r="B219" s="52" t="str">
        <f>IF($A219="","",VLOOKUP($A219,'Annex 2 Designated EHV charges'!$A:$O,2,0))</f>
        <v/>
      </c>
      <c r="C219" s="59" t="str">
        <f>IF($A219="","",VLOOKUP($A219,'Annex 2 Designated EHV charges'!$A:$O,3,0))</f>
        <v/>
      </c>
      <c r="D219" s="59" t="str">
        <f>IF($A219="","",VLOOKUP($A219,'Annex 2 Designated EHV charges'!$A:$O,7,0))</f>
        <v/>
      </c>
      <c r="E219" s="60" t="str">
        <f>IFERROR(IF(VLOOKUP($A219,'Annex 2 Designated EHV charges'!$A:$P,COLUMN(E219)+4,FALSE)=0,"",VLOOKUP($A219,'Annex 2 Designated EHV charges'!$A:$P,COLUMN(E219)+4,FALSE)),"")</f>
        <v/>
      </c>
      <c r="F219" s="61" t="str">
        <f>IFERROR(IF(VLOOKUP($A219,'Annex 2 Designated EHV charges'!$A:$P,COLUMN(F219)+4,FALSE)=0,"",VLOOKUP($A219,'Annex 2 Designated EHV charges'!$A:$P,COLUMN(F219)+4,FALSE)),"")</f>
        <v/>
      </c>
      <c r="G219" s="61" t="str">
        <f>IFERROR(IF(VLOOKUP($A219,'Annex 2 Designated EHV charges'!$A:$P,COLUMN(G219)+4,FALSE)=0,"",VLOOKUP($A219,'Annex 2 Designated EHV charges'!$A:$P,COLUMN(G219)+4,FALSE)),"")</f>
        <v/>
      </c>
      <c r="H219" s="52" t="str">
        <f>IFERROR(IF(VLOOKUP($A219,'Annex 2 Designated EHV charges'!$A:$P,COLUMN(H219)+4,FALSE)=0,"",VLOOKUP($A219,'Annex 2 Designated EHV charges'!$A:$P,COLUMN(H219)+4,FALSE)),"")</f>
        <v/>
      </c>
    </row>
    <row r="220" spans="1:8" x14ac:dyDescent="0.2">
      <c r="A220" s="52" t="str">
        <f t="array" ref="A220">IFERROR(INDEX('Annex 2 Designated EHV charges'!$A$11:$A$260, MATCH(0, IF(ISBLANK('Annex 2 Designated EHV charges'!$A$11:$A$260),1, COUNTIF(A$4:$A219, 'Annex 2 Designated EHV charges'!$A$11:$A$260)), 0)),"")</f>
        <v/>
      </c>
      <c r="B220" s="52" t="str">
        <f>IF($A220="","",VLOOKUP($A220,'Annex 2 Designated EHV charges'!$A:$O,2,0))</f>
        <v/>
      </c>
      <c r="C220" s="59" t="str">
        <f>IF($A220="","",VLOOKUP($A220,'Annex 2 Designated EHV charges'!$A:$O,3,0))</f>
        <v/>
      </c>
      <c r="D220" s="59" t="str">
        <f>IF($A220="","",VLOOKUP($A220,'Annex 2 Designated EHV charges'!$A:$O,7,0))</f>
        <v/>
      </c>
      <c r="E220" s="60" t="str">
        <f>IFERROR(IF(VLOOKUP($A220,'Annex 2 Designated EHV charges'!$A:$P,COLUMN(E220)+4,FALSE)=0,"",VLOOKUP($A220,'Annex 2 Designated EHV charges'!$A:$P,COLUMN(E220)+4,FALSE)),"")</f>
        <v/>
      </c>
      <c r="F220" s="61" t="str">
        <f>IFERROR(IF(VLOOKUP($A220,'Annex 2 Designated EHV charges'!$A:$P,COLUMN(F220)+4,FALSE)=0,"",VLOOKUP($A220,'Annex 2 Designated EHV charges'!$A:$P,COLUMN(F220)+4,FALSE)),"")</f>
        <v/>
      </c>
      <c r="G220" s="61" t="str">
        <f>IFERROR(IF(VLOOKUP($A220,'Annex 2 Designated EHV charges'!$A:$P,COLUMN(G220)+4,FALSE)=0,"",VLOOKUP($A220,'Annex 2 Designated EHV charges'!$A:$P,COLUMN(G220)+4,FALSE)),"")</f>
        <v/>
      </c>
      <c r="H220" s="52" t="str">
        <f>IFERROR(IF(VLOOKUP($A220,'Annex 2 Designated EHV charges'!$A:$P,COLUMN(H220)+4,FALSE)=0,"",VLOOKUP($A220,'Annex 2 Designated EHV charges'!$A:$P,COLUMN(H220)+4,FALSE)),"")</f>
        <v/>
      </c>
    </row>
    <row r="221" spans="1:8" x14ac:dyDescent="0.2">
      <c r="A221" s="52" t="str">
        <f t="array" ref="A221">IFERROR(INDEX('Annex 2 Designated EHV charges'!$A$11:$A$260, MATCH(0, IF(ISBLANK('Annex 2 Designated EHV charges'!$A$11:$A$260),1, COUNTIF(A$4:$A220, 'Annex 2 Designated EHV charges'!$A$11:$A$260)), 0)),"")</f>
        <v/>
      </c>
      <c r="B221" s="52" t="str">
        <f>IF($A221="","",VLOOKUP($A221,'Annex 2 Designated EHV charges'!$A:$O,2,0))</f>
        <v/>
      </c>
      <c r="C221" s="59" t="str">
        <f>IF($A221="","",VLOOKUP($A221,'Annex 2 Designated EHV charges'!$A:$O,3,0))</f>
        <v/>
      </c>
      <c r="D221" s="59" t="str">
        <f>IF($A221="","",VLOOKUP($A221,'Annex 2 Designated EHV charges'!$A:$O,7,0))</f>
        <v/>
      </c>
      <c r="E221" s="60" t="str">
        <f>IFERROR(IF(VLOOKUP($A221,'Annex 2 Designated EHV charges'!$A:$P,COLUMN(E221)+4,FALSE)=0,"",VLOOKUP($A221,'Annex 2 Designated EHV charges'!$A:$P,COLUMN(E221)+4,FALSE)),"")</f>
        <v/>
      </c>
      <c r="F221" s="61" t="str">
        <f>IFERROR(IF(VLOOKUP($A221,'Annex 2 Designated EHV charges'!$A:$P,COLUMN(F221)+4,FALSE)=0,"",VLOOKUP($A221,'Annex 2 Designated EHV charges'!$A:$P,COLUMN(F221)+4,FALSE)),"")</f>
        <v/>
      </c>
      <c r="G221" s="61" t="str">
        <f>IFERROR(IF(VLOOKUP($A221,'Annex 2 Designated EHV charges'!$A:$P,COLUMN(G221)+4,FALSE)=0,"",VLOOKUP($A221,'Annex 2 Designated EHV charges'!$A:$P,COLUMN(G221)+4,FALSE)),"")</f>
        <v/>
      </c>
      <c r="H221" s="52" t="str">
        <f>IFERROR(IF(VLOOKUP($A221,'Annex 2 Designated EHV charges'!$A:$P,COLUMN(H221)+4,FALSE)=0,"",VLOOKUP($A221,'Annex 2 Designated EHV charges'!$A:$P,COLUMN(H221)+4,FALSE)),"")</f>
        <v/>
      </c>
    </row>
    <row r="222" spans="1:8" x14ac:dyDescent="0.2">
      <c r="A222" s="52" t="str">
        <f t="array" ref="A222">IFERROR(INDEX('Annex 2 Designated EHV charges'!$A$11:$A$260, MATCH(0, IF(ISBLANK('Annex 2 Designated EHV charges'!$A$11:$A$260),1, COUNTIF(A$4:$A221, 'Annex 2 Designated EHV charges'!$A$11:$A$260)), 0)),"")</f>
        <v/>
      </c>
      <c r="B222" s="52" t="str">
        <f>IF($A222="","",VLOOKUP($A222,'Annex 2 Designated EHV charges'!$A:$O,2,0))</f>
        <v/>
      </c>
      <c r="C222" s="59" t="str">
        <f>IF($A222="","",VLOOKUP($A222,'Annex 2 Designated EHV charges'!$A:$O,3,0))</f>
        <v/>
      </c>
      <c r="D222" s="59" t="str">
        <f>IF($A222="","",VLOOKUP($A222,'Annex 2 Designated EHV charges'!$A:$O,7,0))</f>
        <v/>
      </c>
      <c r="E222" s="60" t="str">
        <f>IFERROR(IF(VLOOKUP($A222,'Annex 2 Designated EHV charges'!$A:$P,COLUMN(E222)+4,FALSE)=0,"",VLOOKUP($A222,'Annex 2 Designated EHV charges'!$A:$P,COLUMN(E222)+4,FALSE)),"")</f>
        <v/>
      </c>
      <c r="F222" s="61" t="str">
        <f>IFERROR(IF(VLOOKUP($A222,'Annex 2 Designated EHV charges'!$A:$P,COLUMN(F222)+4,FALSE)=0,"",VLOOKUP($A222,'Annex 2 Designated EHV charges'!$A:$P,COLUMN(F222)+4,FALSE)),"")</f>
        <v/>
      </c>
      <c r="G222" s="61" t="str">
        <f>IFERROR(IF(VLOOKUP($A222,'Annex 2 Designated EHV charges'!$A:$P,COLUMN(G222)+4,FALSE)=0,"",VLOOKUP($A222,'Annex 2 Designated EHV charges'!$A:$P,COLUMN(G222)+4,FALSE)),"")</f>
        <v/>
      </c>
      <c r="H222" s="52" t="str">
        <f>IFERROR(IF(VLOOKUP($A222,'Annex 2 Designated EHV charges'!$A:$P,COLUMN(H222)+4,FALSE)=0,"",VLOOKUP($A222,'Annex 2 Designated EHV charges'!$A:$P,COLUMN(H222)+4,FALSE)),"")</f>
        <v/>
      </c>
    </row>
    <row r="223" spans="1:8" x14ac:dyDescent="0.2">
      <c r="A223" s="52" t="str">
        <f t="array" ref="A223">IFERROR(INDEX('Annex 2 Designated EHV charges'!$A$11:$A$260, MATCH(0, IF(ISBLANK('Annex 2 Designated EHV charges'!$A$11:$A$260),1, COUNTIF(A$4:$A222, 'Annex 2 Designated EHV charges'!$A$11:$A$260)), 0)),"")</f>
        <v/>
      </c>
      <c r="B223" s="52" t="str">
        <f>IF($A223="","",VLOOKUP($A223,'Annex 2 Designated EHV charges'!$A:$O,2,0))</f>
        <v/>
      </c>
      <c r="C223" s="59" t="str">
        <f>IF($A223="","",VLOOKUP($A223,'Annex 2 Designated EHV charges'!$A:$O,3,0))</f>
        <v/>
      </c>
      <c r="D223" s="59" t="str">
        <f>IF($A223="","",VLOOKUP($A223,'Annex 2 Designated EHV charges'!$A:$O,7,0))</f>
        <v/>
      </c>
      <c r="E223" s="60" t="str">
        <f>IFERROR(IF(VLOOKUP($A223,'Annex 2 Designated EHV charges'!$A:$P,COLUMN(E223)+4,FALSE)=0,"",VLOOKUP($A223,'Annex 2 Designated EHV charges'!$A:$P,COLUMN(E223)+4,FALSE)),"")</f>
        <v/>
      </c>
      <c r="F223" s="61" t="str">
        <f>IFERROR(IF(VLOOKUP($A223,'Annex 2 Designated EHV charges'!$A:$P,COLUMN(F223)+4,FALSE)=0,"",VLOOKUP($A223,'Annex 2 Designated EHV charges'!$A:$P,COLUMN(F223)+4,FALSE)),"")</f>
        <v/>
      </c>
      <c r="G223" s="61" t="str">
        <f>IFERROR(IF(VLOOKUP($A223,'Annex 2 Designated EHV charges'!$A:$P,COLUMN(G223)+4,FALSE)=0,"",VLOOKUP($A223,'Annex 2 Designated EHV charges'!$A:$P,COLUMN(G223)+4,FALSE)),"")</f>
        <v/>
      </c>
      <c r="H223" s="52" t="str">
        <f>IFERROR(IF(VLOOKUP($A223,'Annex 2 Designated EHV charges'!$A:$P,COLUMN(H223)+4,FALSE)=0,"",VLOOKUP($A223,'Annex 2 Designated EHV charges'!$A:$P,COLUMN(H223)+4,FALSE)),"")</f>
        <v/>
      </c>
    </row>
    <row r="224" spans="1:8" x14ac:dyDescent="0.2">
      <c r="A224" s="52" t="str">
        <f t="array" ref="A224">IFERROR(INDEX('Annex 2 Designated EHV charges'!$A$11:$A$260, MATCH(0, IF(ISBLANK('Annex 2 Designated EHV charges'!$A$11:$A$260),1, COUNTIF(A$4:$A223, 'Annex 2 Designated EHV charges'!$A$11:$A$260)), 0)),"")</f>
        <v/>
      </c>
      <c r="B224" s="52" t="str">
        <f>IF($A224="","",VLOOKUP($A224,'Annex 2 Designated EHV charges'!$A:$O,2,0))</f>
        <v/>
      </c>
      <c r="C224" s="59" t="str">
        <f>IF($A224="","",VLOOKUP($A224,'Annex 2 Designated EHV charges'!$A:$O,3,0))</f>
        <v/>
      </c>
      <c r="D224" s="59" t="str">
        <f>IF($A224="","",VLOOKUP($A224,'Annex 2 Designated EHV charges'!$A:$O,7,0))</f>
        <v/>
      </c>
      <c r="E224" s="60" t="str">
        <f>IFERROR(IF(VLOOKUP($A224,'Annex 2 Designated EHV charges'!$A:$P,COLUMN(E224)+4,FALSE)=0,"",VLOOKUP($A224,'Annex 2 Designated EHV charges'!$A:$P,COLUMN(E224)+4,FALSE)),"")</f>
        <v/>
      </c>
      <c r="F224" s="61" t="str">
        <f>IFERROR(IF(VLOOKUP($A224,'Annex 2 Designated EHV charges'!$A:$P,COLUMN(F224)+4,FALSE)=0,"",VLOOKUP($A224,'Annex 2 Designated EHV charges'!$A:$P,COLUMN(F224)+4,FALSE)),"")</f>
        <v/>
      </c>
      <c r="G224" s="61" t="str">
        <f>IFERROR(IF(VLOOKUP($A224,'Annex 2 Designated EHV charges'!$A:$P,COLUMN(G224)+4,FALSE)=0,"",VLOOKUP($A224,'Annex 2 Designated EHV charges'!$A:$P,COLUMN(G224)+4,FALSE)),"")</f>
        <v/>
      </c>
      <c r="H224" s="52" t="str">
        <f>IFERROR(IF(VLOOKUP($A224,'Annex 2 Designated EHV charges'!$A:$P,COLUMN(H224)+4,FALSE)=0,"",VLOOKUP($A224,'Annex 2 Designated EHV charges'!$A:$P,COLUMN(H224)+4,FALSE)),"")</f>
        <v/>
      </c>
    </row>
    <row r="225" spans="1:8" x14ac:dyDescent="0.2">
      <c r="A225" s="52" t="str">
        <f t="array" ref="A225">IFERROR(INDEX('Annex 2 Designated EHV charges'!$A$11:$A$260, MATCH(0, IF(ISBLANK('Annex 2 Designated EHV charges'!$A$11:$A$260),1, COUNTIF(A$4:$A224, 'Annex 2 Designated EHV charges'!$A$11:$A$260)), 0)),"")</f>
        <v/>
      </c>
      <c r="B225" s="52" t="str">
        <f>IF($A225="","",VLOOKUP($A225,'Annex 2 Designated EHV charges'!$A:$O,2,0))</f>
        <v/>
      </c>
      <c r="C225" s="59" t="str">
        <f>IF($A225="","",VLOOKUP($A225,'Annex 2 Designated EHV charges'!$A:$O,3,0))</f>
        <v/>
      </c>
      <c r="D225" s="59" t="str">
        <f>IF($A225="","",VLOOKUP($A225,'Annex 2 Designated EHV charges'!$A:$O,7,0))</f>
        <v/>
      </c>
      <c r="E225" s="60" t="str">
        <f>IFERROR(IF(VLOOKUP($A225,'Annex 2 Designated EHV charges'!$A:$P,COLUMN(E225)+4,FALSE)=0,"",VLOOKUP($A225,'Annex 2 Designated EHV charges'!$A:$P,COLUMN(E225)+4,FALSE)),"")</f>
        <v/>
      </c>
      <c r="F225" s="61" t="str">
        <f>IFERROR(IF(VLOOKUP($A225,'Annex 2 Designated EHV charges'!$A:$P,COLUMN(F225)+4,FALSE)=0,"",VLOOKUP($A225,'Annex 2 Designated EHV charges'!$A:$P,COLUMN(F225)+4,FALSE)),"")</f>
        <v/>
      </c>
      <c r="G225" s="61" t="str">
        <f>IFERROR(IF(VLOOKUP($A225,'Annex 2 Designated EHV charges'!$A:$P,COLUMN(G225)+4,FALSE)=0,"",VLOOKUP($A225,'Annex 2 Designated EHV charges'!$A:$P,COLUMN(G225)+4,FALSE)),"")</f>
        <v/>
      </c>
      <c r="H225" s="52" t="str">
        <f>IFERROR(IF(VLOOKUP($A225,'Annex 2 Designated EHV charges'!$A:$P,COLUMN(H225)+4,FALSE)=0,"",VLOOKUP($A225,'Annex 2 Designated EHV charges'!$A:$P,COLUMN(H225)+4,FALSE)),"")</f>
        <v/>
      </c>
    </row>
    <row r="226" spans="1:8" x14ac:dyDescent="0.2">
      <c r="A226" s="52" t="str">
        <f t="array" ref="A226">IFERROR(INDEX('Annex 2 Designated EHV charges'!$A$11:$A$260, MATCH(0, IF(ISBLANK('Annex 2 Designated EHV charges'!$A$11:$A$260),1, COUNTIF(A$4:$A225, 'Annex 2 Designated EHV charges'!$A$11:$A$260)), 0)),"")</f>
        <v/>
      </c>
      <c r="B226" s="52" t="str">
        <f>IF($A226="","",VLOOKUP($A226,'Annex 2 Designated EHV charges'!$A:$O,2,0))</f>
        <v/>
      </c>
      <c r="C226" s="59" t="str">
        <f>IF($A226="","",VLOOKUP($A226,'Annex 2 Designated EHV charges'!$A:$O,3,0))</f>
        <v/>
      </c>
      <c r="D226" s="59" t="str">
        <f>IF($A226="","",VLOOKUP($A226,'Annex 2 Designated EHV charges'!$A:$O,7,0))</f>
        <v/>
      </c>
      <c r="E226" s="60" t="str">
        <f>IFERROR(IF(VLOOKUP($A226,'Annex 2 Designated EHV charges'!$A:$P,COLUMN(E226)+4,FALSE)=0,"",VLOOKUP($A226,'Annex 2 Designated EHV charges'!$A:$P,COLUMN(E226)+4,FALSE)),"")</f>
        <v/>
      </c>
      <c r="F226" s="61" t="str">
        <f>IFERROR(IF(VLOOKUP($A226,'Annex 2 Designated EHV charges'!$A:$P,COLUMN(F226)+4,FALSE)=0,"",VLOOKUP($A226,'Annex 2 Designated EHV charges'!$A:$P,COLUMN(F226)+4,FALSE)),"")</f>
        <v/>
      </c>
      <c r="G226" s="61" t="str">
        <f>IFERROR(IF(VLOOKUP($A226,'Annex 2 Designated EHV charges'!$A:$P,COLUMN(G226)+4,FALSE)=0,"",VLOOKUP($A226,'Annex 2 Designated EHV charges'!$A:$P,COLUMN(G226)+4,FALSE)),"")</f>
        <v/>
      </c>
      <c r="H226" s="52" t="str">
        <f>IFERROR(IF(VLOOKUP($A226,'Annex 2 Designated EHV charges'!$A:$P,COLUMN(H226)+4,FALSE)=0,"",VLOOKUP($A226,'Annex 2 Designated EHV charges'!$A:$P,COLUMN(H226)+4,FALSE)),"")</f>
        <v/>
      </c>
    </row>
    <row r="227" spans="1:8" x14ac:dyDescent="0.2">
      <c r="A227" s="52" t="str">
        <f t="array" ref="A227">IFERROR(INDEX('Annex 2 Designated EHV charges'!$A$11:$A$260, MATCH(0, IF(ISBLANK('Annex 2 Designated EHV charges'!$A$11:$A$260),1, COUNTIF(A$4:$A226, 'Annex 2 Designated EHV charges'!$A$11:$A$260)), 0)),"")</f>
        <v/>
      </c>
      <c r="B227" s="52" t="str">
        <f>IF($A227="","",VLOOKUP($A227,'Annex 2 Designated EHV charges'!$A:$O,2,0))</f>
        <v/>
      </c>
      <c r="C227" s="59" t="str">
        <f>IF($A227="","",VLOOKUP($A227,'Annex 2 Designated EHV charges'!$A:$O,3,0))</f>
        <v/>
      </c>
      <c r="D227" s="59" t="str">
        <f>IF($A227="","",VLOOKUP($A227,'Annex 2 Designated EHV charges'!$A:$O,7,0))</f>
        <v/>
      </c>
      <c r="E227" s="60" t="str">
        <f>IFERROR(IF(VLOOKUP($A227,'Annex 2 Designated EHV charges'!$A:$P,COLUMN(E227)+4,FALSE)=0,"",VLOOKUP($A227,'Annex 2 Designated EHV charges'!$A:$P,COLUMN(E227)+4,FALSE)),"")</f>
        <v/>
      </c>
      <c r="F227" s="61" t="str">
        <f>IFERROR(IF(VLOOKUP($A227,'Annex 2 Designated EHV charges'!$A:$P,COLUMN(F227)+4,FALSE)=0,"",VLOOKUP($A227,'Annex 2 Designated EHV charges'!$A:$P,COLUMN(F227)+4,FALSE)),"")</f>
        <v/>
      </c>
      <c r="G227" s="61" t="str">
        <f>IFERROR(IF(VLOOKUP($A227,'Annex 2 Designated EHV charges'!$A:$P,COLUMN(G227)+4,FALSE)=0,"",VLOOKUP($A227,'Annex 2 Designated EHV charges'!$A:$P,COLUMN(G227)+4,FALSE)),"")</f>
        <v/>
      </c>
      <c r="H227" s="52" t="str">
        <f>IFERROR(IF(VLOOKUP($A227,'Annex 2 Designated EHV charges'!$A:$P,COLUMN(H227)+4,FALSE)=0,"",VLOOKUP($A227,'Annex 2 Designated EHV charges'!$A:$P,COLUMN(H227)+4,FALSE)),"")</f>
        <v/>
      </c>
    </row>
    <row r="228" spans="1:8" x14ac:dyDescent="0.2">
      <c r="A228" s="52" t="str">
        <f t="array" ref="A228">IFERROR(INDEX('Annex 2 Designated EHV charges'!$A$11:$A$260, MATCH(0, IF(ISBLANK('Annex 2 Designated EHV charges'!$A$11:$A$260),1, COUNTIF(A$4:$A227, 'Annex 2 Designated EHV charges'!$A$11:$A$260)), 0)),"")</f>
        <v/>
      </c>
      <c r="B228" s="52" t="str">
        <f>IF($A228="","",VLOOKUP($A228,'Annex 2 Designated EHV charges'!$A:$O,2,0))</f>
        <v/>
      </c>
      <c r="C228" s="59" t="str">
        <f>IF($A228="","",VLOOKUP($A228,'Annex 2 Designated EHV charges'!$A:$O,3,0))</f>
        <v/>
      </c>
      <c r="D228" s="59" t="str">
        <f>IF($A228="","",VLOOKUP($A228,'Annex 2 Designated EHV charges'!$A:$O,7,0))</f>
        <v/>
      </c>
      <c r="E228" s="60" t="str">
        <f>IFERROR(IF(VLOOKUP($A228,'Annex 2 Designated EHV charges'!$A:$P,COLUMN(E228)+4,FALSE)=0,"",VLOOKUP($A228,'Annex 2 Designated EHV charges'!$A:$P,COLUMN(E228)+4,FALSE)),"")</f>
        <v/>
      </c>
      <c r="F228" s="61" t="str">
        <f>IFERROR(IF(VLOOKUP($A228,'Annex 2 Designated EHV charges'!$A:$P,COLUMN(F228)+4,FALSE)=0,"",VLOOKUP($A228,'Annex 2 Designated EHV charges'!$A:$P,COLUMN(F228)+4,FALSE)),"")</f>
        <v/>
      </c>
      <c r="G228" s="61" t="str">
        <f>IFERROR(IF(VLOOKUP($A228,'Annex 2 Designated EHV charges'!$A:$P,COLUMN(G228)+4,FALSE)=0,"",VLOOKUP($A228,'Annex 2 Designated EHV charges'!$A:$P,COLUMN(G228)+4,FALSE)),"")</f>
        <v/>
      </c>
      <c r="H228" s="52" t="str">
        <f>IFERROR(IF(VLOOKUP($A228,'Annex 2 Designated EHV charges'!$A:$P,COLUMN(H228)+4,FALSE)=0,"",VLOOKUP($A228,'Annex 2 Designated EHV charges'!$A:$P,COLUMN(H228)+4,FALSE)),"")</f>
        <v/>
      </c>
    </row>
    <row r="229" spans="1:8" x14ac:dyDescent="0.2">
      <c r="A229" s="52" t="str">
        <f t="array" ref="A229">IFERROR(INDEX('Annex 2 Designated EHV charges'!$A$11:$A$260, MATCH(0, IF(ISBLANK('Annex 2 Designated EHV charges'!$A$11:$A$260),1, COUNTIF(A$4:$A228, 'Annex 2 Designated EHV charges'!$A$11:$A$260)), 0)),"")</f>
        <v/>
      </c>
      <c r="B229" s="52" t="str">
        <f>IF($A229="","",VLOOKUP($A229,'Annex 2 Designated EHV charges'!$A:$O,2,0))</f>
        <v/>
      </c>
      <c r="C229" s="59" t="str">
        <f>IF($A229="","",VLOOKUP($A229,'Annex 2 Designated EHV charges'!$A:$O,3,0))</f>
        <v/>
      </c>
      <c r="D229" s="59" t="str">
        <f>IF($A229="","",VLOOKUP($A229,'Annex 2 Designated EHV charges'!$A:$O,7,0))</f>
        <v/>
      </c>
      <c r="E229" s="60" t="str">
        <f>IFERROR(IF(VLOOKUP($A229,'Annex 2 Designated EHV charges'!$A:$P,COLUMN(E229)+4,FALSE)=0,"",VLOOKUP($A229,'Annex 2 Designated EHV charges'!$A:$P,COLUMN(E229)+4,FALSE)),"")</f>
        <v/>
      </c>
      <c r="F229" s="61" t="str">
        <f>IFERROR(IF(VLOOKUP($A229,'Annex 2 Designated EHV charges'!$A:$P,COLUMN(F229)+4,FALSE)=0,"",VLOOKUP($A229,'Annex 2 Designated EHV charges'!$A:$P,COLUMN(F229)+4,FALSE)),"")</f>
        <v/>
      </c>
      <c r="G229" s="61" t="str">
        <f>IFERROR(IF(VLOOKUP($A229,'Annex 2 Designated EHV charges'!$A:$P,COLUMN(G229)+4,FALSE)=0,"",VLOOKUP($A229,'Annex 2 Designated EHV charges'!$A:$P,COLUMN(G229)+4,FALSE)),"")</f>
        <v/>
      </c>
      <c r="H229" s="52" t="str">
        <f>IFERROR(IF(VLOOKUP($A229,'Annex 2 Designated EHV charges'!$A:$P,COLUMN(H229)+4,FALSE)=0,"",VLOOKUP($A229,'Annex 2 Designated EHV charges'!$A:$P,COLUMN(H229)+4,FALSE)),"")</f>
        <v/>
      </c>
    </row>
    <row r="230" spans="1:8" x14ac:dyDescent="0.2">
      <c r="A230" s="52" t="str">
        <f t="array" ref="A230">IFERROR(INDEX('Annex 2 Designated EHV charges'!$A$11:$A$260, MATCH(0, IF(ISBLANK('Annex 2 Designated EHV charges'!$A$11:$A$260),1, COUNTIF(A$4:$A229, 'Annex 2 Designated EHV charges'!$A$11:$A$260)), 0)),"")</f>
        <v/>
      </c>
      <c r="B230" s="52" t="str">
        <f>IF($A230="","",VLOOKUP($A230,'Annex 2 Designated EHV charges'!$A:$O,2,0))</f>
        <v/>
      </c>
      <c r="C230" s="59" t="str">
        <f>IF($A230="","",VLOOKUP($A230,'Annex 2 Designated EHV charges'!$A:$O,3,0))</f>
        <v/>
      </c>
      <c r="D230" s="59" t="str">
        <f>IF($A230="","",VLOOKUP($A230,'Annex 2 Designated EHV charges'!$A:$O,7,0))</f>
        <v/>
      </c>
      <c r="E230" s="60" t="str">
        <f>IFERROR(IF(VLOOKUP($A230,'Annex 2 Designated EHV charges'!$A:$P,COLUMN(E230)+4,FALSE)=0,"",VLOOKUP($A230,'Annex 2 Designated EHV charges'!$A:$P,COLUMN(E230)+4,FALSE)),"")</f>
        <v/>
      </c>
      <c r="F230" s="61" t="str">
        <f>IFERROR(IF(VLOOKUP($A230,'Annex 2 Designated EHV charges'!$A:$P,COLUMN(F230)+4,FALSE)=0,"",VLOOKUP($A230,'Annex 2 Designated EHV charges'!$A:$P,COLUMN(F230)+4,FALSE)),"")</f>
        <v/>
      </c>
      <c r="G230" s="61" t="str">
        <f>IFERROR(IF(VLOOKUP($A230,'Annex 2 Designated EHV charges'!$A:$P,COLUMN(G230)+4,FALSE)=0,"",VLOOKUP($A230,'Annex 2 Designated EHV charges'!$A:$P,COLUMN(G230)+4,FALSE)),"")</f>
        <v/>
      </c>
      <c r="H230" s="52" t="str">
        <f>IFERROR(IF(VLOOKUP($A230,'Annex 2 Designated EHV charges'!$A:$P,COLUMN(H230)+4,FALSE)=0,"",VLOOKUP($A230,'Annex 2 Designated EHV charges'!$A:$P,COLUMN(H230)+4,FALSE)),"")</f>
        <v/>
      </c>
    </row>
    <row r="231" spans="1:8" x14ac:dyDescent="0.2">
      <c r="A231" s="52" t="str">
        <f t="array" ref="A231">IFERROR(INDEX('Annex 2 Designated EHV charges'!$A$11:$A$260, MATCH(0, IF(ISBLANK('Annex 2 Designated EHV charges'!$A$11:$A$260),1, COUNTIF(A$4:$A230, 'Annex 2 Designated EHV charges'!$A$11:$A$260)), 0)),"")</f>
        <v/>
      </c>
      <c r="B231" s="52" t="str">
        <f>IF($A231="","",VLOOKUP($A231,'Annex 2 Designated EHV charges'!$A:$O,2,0))</f>
        <v/>
      </c>
      <c r="C231" s="59" t="str">
        <f>IF($A231="","",VLOOKUP($A231,'Annex 2 Designated EHV charges'!$A:$O,3,0))</f>
        <v/>
      </c>
      <c r="D231" s="59" t="str">
        <f>IF($A231="","",VLOOKUP($A231,'Annex 2 Designated EHV charges'!$A:$O,7,0))</f>
        <v/>
      </c>
      <c r="E231" s="60" t="str">
        <f>IFERROR(IF(VLOOKUP($A231,'Annex 2 Designated EHV charges'!$A:$P,COLUMN(E231)+4,FALSE)=0,"",VLOOKUP($A231,'Annex 2 Designated EHV charges'!$A:$P,COLUMN(E231)+4,FALSE)),"")</f>
        <v/>
      </c>
      <c r="F231" s="61" t="str">
        <f>IFERROR(IF(VLOOKUP($A231,'Annex 2 Designated EHV charges'!$A:$P,COLUMN(F231)+4,FALSE)=0,"",VLOOKUP($A231,'Annex 2 Designated EHV charges'!$A:$P,COLUMN(F231)+4,FALSE)),"")</f>
        <v/>
      </c>
      <c r="G231" s="61" t="str">
        <f>IFERROR(IF(VLOOKUP($A231,'Annex 2 Designated EHV charges'!$A:$P,COLUMN(G231)+4,FALSE)=0,"",VLOOKUP($A231,'Annex 2 Designated EHV charges'!$A:$P,COLUMN(G231)+4,FALSE)),"")</f>
        <v/>
      </c>
      <c r="H231" s="52" t="str">
        <f>IFERROR(IF(VLOOKUP($A231,'Annex 2 Designated EHV charges'!$A:$P,COLUMN(H231)+4,FALSE)=0,"",VLOOKUP($A231,'Annex 2 Designated EHV charges'!$A:$P,COLUMN(H231)+4,FALSE)),"")</f>
        <v/>
      </c>
    </row>
    <row r="232" spans="1:8" x14ac:dyDescent="0.2">
      <c r="A232" s="52" t="str">
        <f t="array" ref="A232">IFERROR(INDEX('Annex 2 Designated EHV charges'!$A$11:$A$260, MATCH(0, IF(ISBLANK('Annex 2 Designated EHV charges'!$A$11:$A$260),1, COUNTIF(A$4:$A231, 'Annex 2 Designated EHV charges'!$A$11:$A$260)), 0)),"")</f>
        <v/>
      </c>
      <c r="B232" s="52" t="str">
        <f>IF($A232="","",VLOOKUP($A232,'Annex 2 Designated EHV charges'!$A:$O,2,0))</f>
        <v/>
      </c>
      <c r="C232" s="59" t="str">
        <f>IF($A232="","",VLOOKUP($A232,'Annex 2 Designated EHV charges'!$A:$O,3,0))</f>
        <v/>
      </c>
      <c r="D232" s="59" t="str">
        <f>IF($A232="","",VLOOKUP($A232,'Annex 2 Designated EHV charges'!$A:$O,7,0))</f>
        <v/>
      </c>
      <c r="E232" s="60" t="str">
        <f>IFERROR(IF(VLOOKUP($A232,'Annex 2 Designated EHV charges'!$A:$P,COLUMN(E232)+4,FALSE)=0,"",VLOOKUP($A232,'Annex 2 Designated EHV charges'!$A:$P,COLUMN(E232)+4,FALSE)),"")</f>
        <v/>
      </c>
      <c r="F232" s="61" t="str">
        <f>IFERROR(IF(VLOOKUP($A232,'Annex 2 Designated EHV charges'!$A:$P,COLUMN(F232)+4,FALSE)=0,"",VLOOKUP($A232,'Annex 2 Designated EHV charges'!$A:$P,COLUMN(F232)+4,FALSE)),"")</f>
        <v/>
      </c>
      <c r="G232" s="61" t="str">
        <f>IFERROR(IF(VLOOKUP($A232,'Annex 2 Designated EHV charges'!$A:$P,COLUMN(G232)+4,FALSE)=0,"",VLOOKUP($A232,'Annex 2 Designated EHV charges'!$A:$P,COLUMN(G232)+4,FALSE)),"")</f>
        <v/>
      </c>
      <c r="H232" s="52" t="str">
        <f>IFERROR(IF(VLOOKUP($A232,'Annex 2 Designated EHV charges'!$A:$P,COLUMN(H232)+4,FALSE)=0,"",VLOOKUP($A232,'Annex 2 Designated EHV charges'!$A:$P,COLUMN(H232)+4,FALSE)),"")</f>
        <v/>
      </c>
    </row>
    <row r="233" spans="1:8" x14ac:dyDescent="0.2">
      <c r="A233" s="52" t="str">
        <f t="array" ref="A233">IFERROR(INDEX('Annex 2 Designated EHV charges'!$A$11:$A$260, MATCH(0, IF(ISBLANK('Annex 2 Designated EHV charges'!$A$11:$A$260),1, COUNTIF(A$4:$A232, 'Annex 2 Designated EHV charges'!$A$11:$A$260)), 0)),"")</f>
        <v/>
      </c>
      <c r="B233" s="52" t="str">
        <f>IF($A233="","",VLOOKUP($A233,'Annex 2 Designated EHV charges'!$A:$O,2,0))</f>
        <v/>
      </c>
      <c r="C233" s="59" t="str">
        <f>IF($A233="","",VLOOKUP($A233,'Annex 2 Designated EHV charges'!$A:$O,3,0))</f>
        <v/>
      </c>
      <c r="D233" s="59" t="str">
        <f>IF($A233="","",VLOOKUP($A233,'Annex 2 Designated EHV charges'!$A:$O,7,0))</f>
        <v/>
      </c>
      <c r="E233" s="60" t="str">
        <f>IFERROR(IF(VLOOKUP($A233,'Annex 2 Designated EHV charges'!$A:$P,COLUMN(E233)+4,FALSE)=0,"",VLOOKUP($A233,'Annex 2 Designated EHV charges'!$A:$P,COLUMN(E233)+4,FALSE)),"")</f>
        <v/>
      </c>
      <c r="F233" s="61" t="str">
        <f>IFERROR(IF(VLOOKUP($A233,'Annex 2 Designated EHV charges'!$A:$P,COLUMN(F233)+4,FALSE)=0,"",VLOOKUP($A233,'Annex 2 Designated EHV charges'!$A:$P,COLUMN(F233)+4,FALSE)),"")</f>
        <v/>
      </c>
      <c r="G233" s="61" t="str">
        <f>IFERROR(IF(VLOOKUP($A233,'Annex 2 Designated EHV charges'!$A:$P,COLUMN(G233)+4,FALSE)=0,"",VLOOKUP($A233,'Annex 2 Designated EHV charges'!$A:$P,COLUMN(G233)+4,FALSE)),"")</f>
        <v/>
      </c>
      <c r="H233" s="52" t="str">
        <f>IFERROR(IF(VLOOKUP($A233,'Annex 2 Designated EHV charges'!$A:$P,COLUMN(H233)+4,FALSE)=0,"",VLOOKUP($A233,'Annex 2 Designated EHV charges'!$A:$P,COLUMN(H233)+4,FALSE)),"")</f>
        <v/>
      </c>
    </row>
    <row r="234" spans="1:8" x14ac:dyDescent="0.2">
      <c r="A234" s="52" t="str">
        <f t="array" ref="A234">IFERROR(INDEX('Annex 2 Designated EHV charges'!$A$11:$A$260, MATCH(0, IF(ISBLANK('Annex 2 Designated EHV charges'!$A$11:$A$260),1, COUNTIF(A$4:$A233, 'Annex 2 Designated EHV charges'!$A$11:$A$260)), 0)),"")</f>
        <v/>
      </c>
      <c r="B234" s="52" t="str">
        <f>IF($A234="","",VLOOKUP($A234,'Annex 2 Designated EHV charges'!$A:$O,2,0))</f>
        <v/>
      </c>
      <c r="C234" s="59" t="str">
        <f>IF($A234="","",VLOOKUP($A234,'Annex 2 Designated EHV charges'!$A:$O,3,0))</f>
        <v/>
      </c>
      <c r="D234" s="59" t="str">
        <f>IF($A234="","",VLOOKUP($A234,'Annex 2 Designated EHV charges'!$A:$O,7,0))</f>
        <v/>
      </c>
      <c r="E234" s="60" t="str">
        <f>IFERROR(IF(VLOOKUP($A234,'Annex 2 Designated EHV charges'!$A:$P,COLUMN(E234)+4,FALSE)=0,"",VLOOKUP($A234,'Annex 2 Designated EHV charges'!$A:$P,COLUMN(E234)+4,FALSE)),"")</f>
        <v/>
      </c>
      <c r="F234" s="61" t="str">
        <f>IFERROR(IF(VLOOKUP($A234,'Annex 2 Designated EHV charges'!$A:$P,COLUMN(F234)+4,FALSE)=0,"",VLOOKUP($A234,'Annex 2 Designated EHV charges'!$A:$P,COLUMN(F234)+4,FALSE)),"")</f>
        <v/>
      </c>
      <c r="G234" s="61" t="str">
        <f>IFERROR(IF(VLOOKUP($A234,'Annex 2 Designated EHV charges'!$A:$P,COLUMN(G234)+4,FALSE)=0,"",VLOOKUP($A234,'Annex 2 Designated EHV charges'!$A:$P,COLUMN(G234)+4,FALSE)),"")</f>
        <v/>
      </c>
      <c r="H234" s="52" t="str">
        <f>IFERROR(IF(VLOOKUP($A234,'Annex 2 Designated EHV charges'!$A:$P,COLUMN(H234)+4,FALSE)=0,"",VLOOKUP($A234,'Annex 2 Designated EHV charges'!$A:$P,COLUMN(H234)+4,FALSE)),"")</f>
        <v/>
      </c>
    </row>
    <row r="235" spans="1:8" x14ac:dyDescent="0.2">
      <c r="A235" s="52" t="str">
        <f t="array" ref="A235">IFERROR(INDEX('Annex 2 Designated EHV charges'!$A$11:$A$260, MATCH(0, IF(ISBLANK('Annex 2 Designated EHV charges'!$A$11:$A$260),1, COUNTIF(A$4:$A234, 'Annex 2 Designated EHV charges'!$A$11:$A$260)), 0)),"")</f>
        <v/>
      </c>
      <c r="B235" s="52" t="str">
        <f>IF($A235="","",VLOOKUP($A235,'Annex 2 Designated EHV charges'!$A:$O,2,0))</f>
        <v/>
      </c>
      <c r="C235" s="59" t="str">
        <f>IF($A235="","",VLOOKUP($A235,'Annex 2 Designated EHV charges'!$A:$O,3,0))</f>
        <v/>
      </c>
      <c r="D235" s="59" t="str">
        <f>IF($A235="","",VLOOKUP($A235,'Annex 2 Designated EHV charges'!$A:$O,7,0))</f>
        <v/>
      </c>
      <c r="E235" s="60" t="str">
        <f>IFERROR(IF(VLOOKUP($A235,'Annex 2 Designated EHV charges'!$A:$P,COLUMN(E235)+4,FALSE)=0,"",VLOOKUP($A235,'Annex 2 Designated EHV charges'!$A:$P,COLUMN(E235)+4,FALSE)),"")</f>
        <v/>
      </c>
      <c r="F235" s="61" t="str">
        <f>IFERROR(IF(VLOOKUP($A235,'Annex 2 Designated EHV charges'!$A:$P,COLUMN(F235)+4,FALSE)=0,"",VLOOKUP($A235,'Annex 2 Designated EHV charges'!$A:$P,COLUMN(F235)+4,FALSE)),"")</f>
        <v/>
      </c>
      <c r="G235" s="61" t="str">
        <f>IFERROR(IF(VLOOKUP($A235,'Annex 2 Designated EHV charges'!$A:$P,COLUMN(G235)+4,FALSE)=0,"",VLOOKUP($A235,'Annex 2 Designated EHV charges'!$A:$P,COLUMN(G235)+4,FALSE)),"")</f>
        <v/>
      </c>
      <c r="H235" s="52" t="str">
        <f>IFERROR(IF(VLOOKUP($A235,'Annex 2 Designated EHV charges'!$A:$P,COLUMN(H235)+4,FALSE)=0,"",VLOOKUP($A235,'Annex 2 Designated EHV charges'!$A:$P,COLUMN(H235)+4,FALSE)),"")</f>
        <v/>
      </c>
    </row>
    <row r="236" spans="1:8" x14ac:dyDescent="0.2">
      <c r="A236" s="52" t="str">
        <f t="array" ref="A236">IFERROR(INDEX('Annex 2 Designated EHV charges'!$A$11:$A$260, MATCH(0, IF(ISBLANK('Annex 2 Designated EHV charges'!$A$11:$A$260),1, COUNTIF(A$4:$A235, 'Annex 2 Designated EHV charges'!$A$11:$A$260)), 0)),"")</f>
        <v/>
      </c>
      <c r="B236" s="52" t="str">
        <f>IF($A236="","",VLOOKUP($A236,'Annex 2 Designated EHV charges'!$A:$O,2,0))</f>
        <v/>
      </c>
      <c r="C236" s="59" t="str">
        <f>IF($A236="","",VLOOKUP($A236,'Annex 2 Designated EHV charges'!$A:$O,3,0))</f>
        <v/>
      </c>
      <c r="D236" s="59" t="str">
        <f>IF($A236="","",VLOOKUP($A236,'Annex 2 Designated EHV charges'!$A:$O,7,0))</f>
        <v/>
      </c>
      <c r="E236" s="60" t="str">
        <f>IFERROR(IF(VLOOKUP($A236,'Annex 2 Designated EHV charges'!$A:$P,COLUMN(E236)+4,FALSE)=0,"",VLOOKUP($A236,'Annex 2 Designated EHV charges'!$A:$P,COLUMN(E236)+4,FALSE)),"")</f>
        <v/>
      </c>
      <c r="F236" s="61" t="str">
        <f>IFERROR(IF(VLOOKUP($A236,'Annex 2 Designated EHV charges'!$A:$P,COLUMN(F236)+4,FALSE)=0,"",VLOOKUP($A236,'Annex 2 Designated EHV charges'!$A:$P,COLUMN(F236)+4,FALSE)),"")</f>
        <v/>
      </c>
      <c r="G236" s="61" t="str">
        <f>IFERROR(IF(VLOOKUP($A236,'Annex 2 Designated EHV charges'!$A:$P,COLUMN(G236)+4,FALSE)=0,"",VLOOKUP($A236,'Annex 2 Designated EHV charges'!$A:$P,COLUMN(G236)+4,FALSE)),"")</f>
        <v/>
      </c>
      <c r="H236" s="52" t="str">
        <f>IFERROR(IF(VLOOKUP($A236,'Annex 2 Designated EHV charges'!$A:$P,COLUMN(H236)+4,FALSE)=0,"",VLOOKUP($A236,'Annex 2 Designated EHV charges'!$A:$P,COLUMN(H236)+4,FALSE)),"")</f>
        <v/>
      </c>
    </row>
    <row r="237" spans="1:8" x14ac:dyDescent="0.2">
      <c r="A237" s="52" t="str">
        <f t="array" ref="A237">IFERROR(INDEX('Annex 2 Designated EHV charges'!$A$11:$A$260, MATCH(0, IF(ISBLANK('Annex 2 Designated EHV charges'!$A$11:$A$260),1, COUNTIF(A$4:$A236, 'Annex 2 Designated EHV charges'!$A$11:$A$260)), 0)),"")</f>
        <v/>
      </c>
      <c r="B237" s="52" t="str">
        <f>IF($A237="","",VLOOKUP($A237,'Annex 2 Designated EHV charges'!$A:$O,2,0))</f>
        <v/>
      </c>
      <c r="C237" s="59" t="str">
        <f>IF($A237="","",VLOOKUP($A237,'Annex 2 Designated EHV charges'!$A:$O,3,0))</f>
        <v/>
      </c>
      <c r="D237" s="59" t="str">
        <f>IF($A237="","",VLOOKUP($A237,'Annex 2 Designated EHV charges'!$A:$O,7,0))</f>
        <v/>
      </c>
      <c r="E237" s="60" t="str">
        <f>IFERROR(IF(VLOOKUP($A237,'Annex 2 Designated EHV charges'!$A:$P,COLUMN(E237)+4,FALSE)=0,"",VLOOKUP($A237,'Annex 2 Designated EHV charges'!$A:$P,COLUMN(E237)+4,FALSE)),"")</f>
        <v/>
      </c>
      <c r="F237" s="61" t="str">
        <f>IFERROR(IF(VLOOKUP($A237,'Annex 2 Designated EHV charges'!$A:$P,COLUMN(F237)+4,FALSE)=0,"",VLOOKUP($A237,'Annex 2 Designated EHV charges'!$A:$P,COLUMN(F237)+4,FALSE)),"")</f>
        <v/>
      </c>
      <c r="G237" s="61" t="str">
        <f>IFERROR(IF(VLOOKUP($A237,'Annex 2 Designated EHV charges'!$A:$P,COLUMN(G237)+4,FALSE)=0,"",VLOOKUP($A237,'Annex 2 Designated EHV charges'!$A:$P,COLUMN(G237)+4,FALSE)),"")</f>
        <v/>
      </c>
      <c r="H237" s="52" t="str">
        <f>IFERROR(IF(VLOOKUP($A237,'Annex 2 Designated EHV charges'!$A:$P,COLUMN(H237)+4,FALSE)=0,"",VLOOKUP($A237,'Annex 2 Designated EHV charges'!$A:$P,COLUMN(H237)+4,FALSE)),"")</f>
        <v/>
      </c>
    </row>
    <row r="238" spans="1:8" x14ac:dyDescent="0.2">
      <c r="A238" s="52" t="str">
        <f t="array" ref="A238">IFERROR(INDEX('Annex 2 Designated EHV charges'!$A$11:$A$260, MATCH(0, IF(ISBLANK('Annex 2 Designated EHV charges'!$A$11:$A$260),1, COUNTIF(A$4:$A237, 'Annex 2 Designated EHV charges'!$A$11:$A$260)), 0)),"")</f>
        <v/>
      </c>
      <c r="B238" s="52" t="str">
        <f>IF($A238="","",VLOOKUP($A238,'Annex 2 Designated EHV charges'!$A:$O,2,0))</f>
        <v/>
      </c>
      <c r="C238" s="59" t="str">
        <f>IF($A238="","",VLOOKUP($A238,'Annex 2 Designated EHV charges'!$A:$O,3,0))</f>
        <v/>
      </c>
      <c r="D238" s="59" t="str">
        <f>IF($A238="","",VLOOKUP($A238,'Annex 2 Designated EHV charges'!$A:$O,7,0))</f>
        <v/>
      </c>
      <c r="E238" s="60" t="str">
        <f>IFERROR(IF(VLOOKUP($A238,'Annex 2 Designated EHV charges'!$A:$P,COLUMN(E238)+4,FALSE)=0,"",VLOOKUP($A238,'Annex 2 Designated EHV charges'!$A:$P,COLUMN(E238)+4,FALSE)),"")</f>
        <v/>
      </c>
      <c r="F238" s="61" t="str">
        <f>IFERROR(IF(VLOOKUP($A238,'Annex 2 Designated EHV charges'!$A:$P,COLUMN(F238)+4,FALSE)=0,"",VLOOKUP($A238,'Annex 2 Designated EHV charges'!$A:$P,COLUMN(F238)+4,FALSE)),"")</f>
        <v/>
      </c>
      <c r="G238" s="61" t="str">
        <f>IFERROR(IF(VLOOKUP($A238,'Annex 2 Designated EHV charges'!$A:$P,COLUMN(G238)+4,FALSE)=0,"",VLOOKUP($A238,'Annex 2 Designated EHV charges'!$A:$P,COLUMN(G238)+4,FALSE)),"")</f>
        <v/>
      </c>
      <c r="H238" s="52" t="str">
        <f>IFERROR(IF(VLOOKUP($A238,'Annex 2 Designated EHV charges'!$A:$P,COLUMN(H238)+4,FALSE)=0,"",VLOOKUP($A238,'Annex 2 Designated EHV charges'!$A:$P,COLUMN(H238)+4,FALSE)),"")</f>
        <v/>
      </c>
    </row>
    <row r="239" spans="1:8" x14ac:dyDescent="0.2">
      <c r="A239" s="52" t="str">
        <f t="array" ref="A239">IFERROR(INDEX('Annex 2 Designated EHV charges'!$A$11:$A$260, MATCH(0, IF(ISBLANK('Annex 2 Designated EHV charges'!$A$11:$A$260),1, COUNTIF(A$4:$A238, 'Annex 2 Designated EHV charges'!$A$11:$A$260)), 0)),"")</f>
        <v/>
      </c>
      <c r="B239" s="52" t="str">
        <f>IF($A239="","",VLOOKUP($A239,'Annex 2 Designated EHV charges'!$A:$O,2,0))</f>
        <v/>
      </c>
      <c r="C239" s="59" t="str">
        <f>IF($A239="","",VLOOKUP($A239,'Annex 2 Designated EHV charges'!$A:$O,3,0))</f>
        <v/>
      </c>
      <c r="D239" s="59" t="str">
        <f>IF($A239="","",VLOOKUP($A239,'Annex 2 Designated EHV charges'!$A:$O,7,0))</f>
        <v/>
      </c>
      <c r="E239" s="60" t="str">
        <f>IFERROR(IF(VLOOKUP($A239,'Annex 2 Designated EHV charges'!$A:$P,COLUMN(E239)+4,FALSE)=0,"",VLOOKUP($A239,'Annex 2 Designated EHV charges'!$A:$P,COLUMN(E239)+4,FALSE)),"")</f>
        <v/>
      </c>
      <c r="F239" s="61" t="str">
        <f>IFERROR(IF(VLOOKUP($A239,'Annex 2 Designated EHV charges'!$A:$P,COLUMN(F239)+4,FALSE)=0,"",VLOOKUP($A239,'Annex 2 Designated EHV charges'!$A:$P,COLUMN(F239)+4,FALSE)),"")</f>
        <v/>
      </c>
      <c r="G239" s="61" t="str">
        <f>IFERROR(IF(VLOOKUP($A239,'Annex 2 Designated EHV charges'!$A:$P,COLUMN(G239)+4,FALSE)=0,"",VLOOKUP($A239,'Annex 2 Designated EHV charges'!$A:$P,COLUMN(G239)+4,FALSE)),"")</f>
        <v/>
      </c>
      <c r="H239" s="52" t="str">
        <f>IFERROR(IF(VLOOKUP($A239,'Annex 2 Designated EHV charges'!$A:$P,COLUMN(H239)+4,FALSE)=0,"",VLOOKUP($A239,'Annex 2 Designated EHV charges'!$A:$P,COLUMN(H239)+4,FALSE)),"")</f>
        <v/>
      </c>
    </row>
    <row r="240" spans="1:8" x14ac:dyDescent="0.2">
      <c r="A240" s="52" t="str">
        <f t="array" ref="A240">IFERROR(INDEX('Annex 2 Designated EHV charges'!$A$11:$A$260, MATCH(0, IF(ISBLANK('Annex 2 Designated EHV charges'!$A$11:$A$260),1, COUNTIF(A$4:$A239, 'Annex 2 Designated EHV charges'!$A$11:$A$260)), 0)),"")</f>
        <v/>
      </c>
      <c r="B240" s="52" t="str">
        <f>IF($A240="","",VLOOKUP($A240,'Annex 2 Designated EHV charges'!$A:$O,2,0))</f>
        <v/>
      </c>
      <c r="C240" s="59" t="str">
        <f>IF($A240="","",VLOOKUP($A240,'Annex 2 Designated EHV charges'!$A:$O,3,0))</f>
        <v/>
      </c>
      <c r="D240" s="59" t="str">
        <f>IF($A240="","",VLOOKUP($A240,'Annex 2 Designated EHV charges'!$A:$O,7,0))</f>
        <v/>
      </c>
      <c r="E240" s="60" t="str">
        <f>IFERROR(IF(VLOOKUP($A240,'Annex 2 Designated EHV charges'!$A:$P,COLUMN(E240)+4,FALSE)=0,"",VLOOKUP($A240,'Annex 2 Designated EHV charges'!$A:$P,COLUMN(E240)+4,FALSE)),"")</f>
        <v/>
      </c>
      <c r="F240" s="61" t="str">
        <f>IFERROR(IF(VLOOKUP($A240,'Annex 2 Designated EHV charges'!$A:$P,COLUMN(F240)+4,FALSE)=0,"",VLOOKUP($A240,'Annex 2 Designated EHV charges'!$A:$P,COLUMN(F240)+4,FALSE)),"")</f>
        <v/>
      </c>
      <c r="G240" s="61" t="str">
        <f>IFERROR(IF(VLOOKUP($A240,'Annex 2 Designated EHV charges'!$A:$P,COLUMN(G240)+4,FALSE)=0,"",VLOOKUP($A240,'Annex 2 Designated EHV charges'!$A:$P,COLUMN(G240)+4,FALSE)),"")</f>
        <v/>
      </c>
      <c r="H240" s="52" t="str">
        <f>IFERROR(IF(VLOOKUP($A240,'Annex 2 Designated EHV charges'!$A:$P,COLUMN(H240)+4,FALSE)=0,"",VLOOKUP($A240,'Annex 2 Designated EHV charges'!$A:$P,COLUMN(H240)+4,FALSE)),"")</f>
        <v/>
      </c>
    </row>
    <row r="241" spans="1:8" x14ac:dyDescent="0.2">
      <c r="A241" s="52" t="str">
        <f t="array" ref="A241">IFERROR(INDEX('Annex 2 Designated EHV charges'!$A$11:$A$260, MATCH(0, IF(ISBLANK('Annex 2 Designated EHV charges'!$A$11:$A$260),1, COUNTIF(A$4:$A240, 'Annex 2 Designated EHV charges'!$A$11:$A$260)), 0)),"")</f>
        <v/>
      </c>
      <c r="B241" s="52" t="str">
        <f>IF($A241="","",VLOOKUP($A241,'Annex 2 Designated EHV charges'!$A:$O,2,0))</f>
        <v/>
      </c>
      <c r="C241" s="59" t="str">
        <f>IF($A241="","",VLOOKUP($A241,'Annex 2 Designated EHV charges'!$A:$O,3,0))</f>
        <v/>
      </c>
      <c r="D241" s="59" t="str">
        <f>IF($A241="","",VLOOKUP($A241,'Annex 2 Designated EHV charges'!$A:$O,7,0))</f>
        <v/>
      </c>
      <c r="E241" s="60" t="str">
        <f>IFERROR(IF(VLOOKUP($A241,'Annex 2 Designated EHV charges'!$A:$P,COLUMN(E241)+4,FALSE)=0,"",VLOOKUP($A241,'Annex 2 Designated EHV charges'!$A:$P,COLUMN(E241)+4,FALSE)),"")</f>
        <v/>
      </c>
      <c r="F241" s="61" t="str">
        <f>IFERROR(IF(VLOOKUP($A241,'Annex 2 Designated EHV charges'!$A:$P,COLUMN(F241)+4,FALSE)=0,"",VLOOKUP($A241,'Annex 2 Designated EHV charges'!$A:$P,COLUMN(F241)+4,FALSE)),"")</f>
        <v/>
      </c>
      <c r="G241" s="61" t="str">
        <f>IFERROR(IF(VLOOKUP($A241,'Annex 2 Designated EHV charges'!$A:$P,COLUMN(G241)+4,FALSE)=0,"",VLOOKUP($A241,'Annex 2 Designated EHV charges'!$A:$P,COLUMN(G241)+4,FALSE)),"")</f>
        <v/>
      </c>
      <c r="H241" s="52" t="str">
        <f>IFERROR(IF(VLOOKUP($A241,'Annex 2 Designated EHV charges'!$A:$P,COLUMN(H241)+4,FALSE)=0,"",VLOOKUP($A241,'Annex 2 Designated EHV charges'!$A:$P,COLUMN(H241)+4,FALSE)),"")</f>
        <v/>
      </c>
    </row>
    <row r="242" spans="1:8" x14ac:dyDescent="0.2">
      <c r="A242" s="52" t="str">
        <f t="array" ref="A242">IFERROR(INDEX('Annex 2 Designated EHV charges'!$A$11:$A$260, MATCH(0, IF(ISBLANK('Annex 2 Designated EHV charges'!$A$11:$A$260),1, COUNTIF(A$4:$A241, 'Annex 2 Designated EHV charges'!$A$11:$A$260)), 0)),"")</f>
        <v/>
      </c>
      <c r="B242" s="52" t="str">
        <f>IF($A242="","",VLOOKUP($A242,'Annex 2 Designated EHV charges'!$A:$O,2,0))</f>
        <v/>
      </c>
      <c r="C242" s="59" t="str">
        <f>IF($A242="","",VLOOKUP($A242,'Annex 2 Designated EHV charges'!$A:$O,3,0))</f>
        <v/>
      </c>
      <c r="D242" s="59" t="str">
        <f>IF($A242="","",VLOOKUP($A242,'Annex 2 Designated EHV charges'!$A:$O,7,0))</f>
        <v/>
      </c>
      <c r="E242" s="60" t="str">
        <f>IFERROR(IF(VLOOKUP($A242,'Annex 2 Designated EHV charges'!$A:$P,COLUMN(E242)+4,FALSE)=0,"",VLOOKUP($A242,'Annex 2 Designated EHV charges'!$A:$P,COLUMN(E242)+4,FALSE)),"")</f>
        <v/>
      </c>
      <c r="F242" s="61" t="str">
        <f>IFERROR(IF(VLOOKUP($A242,'Annex 2 Designated EHV charges'!$A:$P,COLUMN(F242)+4,FALSE)=0,"",VLOOKUP($A242,'Annex 2 Designated EHV charges'!$A:$P,COLUMN(F242)+4,FALSE)),"")</f>
        <v/>
      </c>
      <c r="G242" s="61" t="str">
        <f>IFERROR(IF(VLOOKUP($A242,'Annex 2 Designated EHV charges'!$A:$P,COLUMN(G242)+4,FALSE)=0,"",VLOOKUP($A242,'Annex 2 Designated EHV charges'!$A:$P,COLUMN(G242)+4,FALSE)),"")</f>
        <v/>
      </c>
      <c r="H242" s="52" t="str">
        <f>IFERROR(IF(VLOOKUP($A242,'Annex 2 Designated EHV charges'!$A:$P,COLUMN(H242)+4,FALSE)=0,"",VLOOKUP($A242,'Annex 2 Designated EHV charges'!$A:$P,COLUMN(H242)+4,FALSE)),"")</f>
        <v/>
      </c>
    </row>
    <row r="243" spans="1:8" x14ac:dyDescent="0.2">
      <c r="A243" s="52" t="str">
        <f t="array" ref="A243">IFERROR(INDEX('Annex 2 Designated EHV charges'!$A$11:$A$260, MATCH(0, IF(ISBLANK('Annex 2 Designated EHV charges'!$A$11:$A$260),1, COUNTIF(A$4:$A242, 'Annex 2 Designated EHV charges'!$A$11:$A$260)), 0)),"")</f>
        <v/>
      </c>
      <c r="B243" s="52" t="str">
        <f>IF($A243="","",VLOOKUP($A243,'Annex 2 Designated EHV charges'!$A:$O,2,0))</f>
        <v/>
      </c>
      <c r="C243" s="59" t="str">
        <f>IF($A243="","",VLOOKUP($A243,'Annex 2 Designated EHV charges'!$A:$O,3,0))</f>
        <v/>
      </c>
      <c r="D243" s="59" t="str">
        <f>IF($A243="","",VLOOKUP($A243,'Annex 2 Designated EHV charges'!$A:$O,7,0))</f>
        <v/>
      </c>
      <c r="E243" s="60" t="str">
        <f>IFERROR(IF(VLOOKUP($A243,'Annex 2 Designated EHV charges'!$A:$P,COLUMN(E243)+4,FALSE)=0,"",VLOOKUP($A243,'Annex 2 Designated EHV charges'!$A:$P,COLUMN(E243)+4,FALSE)),"")</f>
        <v/>
      </c>
      <c r="F243" s="61" t="str">
        <f>IFERROR(IF(VLOOKUP($A243,'Annex 2 Designated EHV charges'!$A:$P,COLUMN(F243)+4,FALSE)=0,"",VLOOKUP($A243,'Annex 2 Designated EHV charges'!$A:$P,COLUMN(F243)+4,FALSE)),"")</f>
        <v/>
      </c>
      <c r="G243" s="61" t="str">
        <f>IFERROR(IF(VLOOKUP($A243,'Annex 2 Designated EHV charges'!$A:$P,COLUMN(G243)+4,FALSE)=0,"",VLOOKUP($A243,'Annex 2 Designated EHV charges'!$A:$P,COLUMN(G243)+4,FALSE)),"")</f>
        <v/>
      </c>
      <c r="H243" s="52" t="str">
        <f>IFERROR(IF(VLOOKUP($A243,'Annex 2 Designated EHV charges'!$A:$P,COLUMN(H243)+4,FALSE)=0,"",VLOOKUP($A243,'Annex 2 Designated EHV charges'!$A:$P,COLUMN(H243)+4,FALSE)),"")</f>
        <v/>
      </c>
    </row>
    <row r="244" spans="1:8" x14ac:dyDescent="0.2">
      <c r="A244" s="52" t="str">
        <f t="array" ref="A244">IFERROR(INDEX('Annex 2 Designated EHV charges'!$A$11:$A$260, MATCH(0, IF(ISBLANK('Annex 2 Designated EHV charges'!$A$11:$A$260),1, COUNTIF(A$4:$A243, 'Annex 2 Designated EHV charges'!$A$11:$A$260)), 0)),"")</f>
        <v/>
      </c>
      <c r="B244" s="52" t="str">
        <f>IF($A244="","",VLOOKUP($A244,'Annex 2 Designated EHV charges'!$A:$O,2,0))</f>
        <v/>
      </c>
      <c r="C244" s="59" t="str">
        <f>IF($A244="","",VLOOKUP($A244,'Annex 2 Designated EHV charges'!$A:$O,3,0))</f>
        <v/>
      </c>
      <c r="D244" s="59" t="str">
        <f>IF($A244="","",VLOOKUP($A244,'Annex 2 Designated EHV charges'!$A:$O,7,0))</f>
        <v/>
      </c>
      <c r="E244" s="60" t="str">
        <f>IFERROR(IF(VLOOKUP($A244,'Annex 2 Designated EHV charges'!$A:$P,COLUMN(E244)+4,FALSE)=0,"",VLOOKUP($A244,'Annex 2 Designated EHV charges'!$A:$P,COLUMN(E244)+4,FALSE)),"")</f>
        <v/>
      </c>
      <c r="F244" s="61" t="str">
        <f>IFERROR(IF(VLOOKUP($A244,'Annex 2 Designated EHV charges'!$A:$P,COLUMN(F244)+4,FALSE)=0,"",VLOOKUP($A244,'Annex 2 Designated EHV charges'!$A:$P,COLUMN(F244)+4,FALSE)),"")</f>
        <v/>
      </c>
      <c r="G244" s="61" t="str">
        <f>IFERROR(IF(VLOOKUP($A244,'Annex 2 Designated EHV charges'!$A:$P,COLUMN(G244)+4,FALSE)=0,"",VLOOKUP($A244,'Annex 2 Designated EHV charges'!$A:$P,COLUMN(G244)+4,FALSE)),"")</f>
        <v/>
      </c>
      <c r="H244" s="52" t="str">
        <f>IFERROR(IF(VLOOKUP($A244,'Annex 2 Designated EHV charges'!$A:$P,COLUMN(H244)+4,FALSE)=0,"",VLOOKUP($A244,'Annex 2 Designated EHV charges'!$A:$P,COLUMN(H244)+4,FALSE)),"")</f>
        <v/>
      </c>
    </row>
    <row r="245" spans="1:8" x14ac:dyDescent="0.2">
      <c r="A245" s="52" t="str">
        <f t="array" ref="A245">IFERROR(INDEX('Annex 2 Designated EHV charges'!$A$11:$A$260, MATCH(0, IF(ISBLANK('Annex 2 Designated EHV charges'!$A$11:$A$260),1, COUNTIF(A$4:$A244, 'Annex 2 Designated EHV charges'!$A$11:$A$260)), 0)),"")</f>
        <v/>
      </c>
      <c r="B245" s="52" t="str">
        <f>IF($A245="","",VLOOKUP($A245,'Annex 2 Designated EHV charges'!$A:$O,2,0))</f>
        <v/>
      </c>
      <c r="C245" s="59" t="str">
        <f>IF($A245="","",VLOOKUP($A245,'Annex 2 Designated EHV charges'!$A:$O,3,0))</f>
        <v/>
      </c>
      <c r="D245" s="59" t="str">
        <f>IF($A245="","",VLOOKUP($A245,'Annex 2 Designated EHV charges'!$A:$O,7,0))</f>
        <v/>
      </c>
      <c r="E245" s="60" t="str">
        <f>IFERROR(IF(VLOOKUP($A245,'Annex 2 Designated EHV charges'!$A:$P,COLUMN(E245)+4,FALSE)=0,"",VLOOKUP($A245,'Annex 2 Designated EHV charges'!$A:$P,COLUMN(E245)+4,FALSE)),"")</f>
        <v/>
      </c>
      <c r="F245" s="61" t="str">
        <f>IFERROR(IF(VLOOKUP($A245,'Annex 2 Designated EHV charges'!$A:$P,COLUMN(F245)+4,FALSE)=0,"",VLOOKUP($A245,'Annex 2 Designated EHV charges'!$A:$P,COLUMN(F245)+4,FALSE)),"")</f>
        <v/>
      </c>
      <c r="G245" s="61" t="str">
        <f>IFERROR(IF(VLOOKUP($A245,'Annex 2 Designated EHV charges'!$A:$P,COLUMN(G245)+4,FALSE)=0,"",VLOOKUP($A245,'Annex 2 Designated EHV charges'!$A:$P,COLUMN(G245)+4,FALSE)),"")</f>
        <v/>
      </c>
      <c r="H245" s="52" t="str">
        <f>IFERROR(IF(VLOOKUP($A245,'Annex 2 Designated EHV charges'!$A:$P,COLUMN(H245)+4,FALSE)=0,"",VLOOKUP($A245,'Annex 2 Designated EHV charges'!$A:$P,COLUMN(H245)+4,FALSE)),"")</f>
        <v/>
      </c>
    </row>
    <row r="246" spans="1:8" x14ac:dyDescent="0.2">
      <c r="A246" s="52" t="str">
        <f t="array" ref="A246">IFERROR(INDEX('Annex 2 Designated EHV charges'!$A$11:$A$260, MATCH(0, IF(ISBLANK('Annex 2 Designated EHV charges'!$A$11:$A$260),1, COUNTIF(A$4:$A245, 'Annex 2 Designated EHV charges'!$A$11:$A$260)), 0)),"")</f>
        <v/>
      </c>
      <c r="B246" s="52" t="str">
        <f>IF($A246="","",VLOOKUP($A246,'Annex 2 Designated EHV charges'!$A:$O,2,0))</f>
        <v/>
      </c>
      <c r="C246" s="59" t="str">
        <f>IF($A246="","",VLOOKUP($A246,'Annex 2 Designated EHV charges'!$A:$O,3,0))</f>
        <v/>
      </c>
      <c r="D246" s="59" t="str">
        <f>IF($A246="","",VLOOKUP($A246,'Annex 2 Designated EHV charges'!$A:$O,7,0))</f>
        <v/>
      </c>
      <c r="E246" s="60" t="str">
        <f>IFERROR(IF(VLOOKUP($A246,'Annex 2 Designated EHV charges'!$A:$P,COLUMN(E246)+4,FALSE)=0,"",VLOOKUP($A246,'Annex 2 Designated EHV charges'!$A:$P,COLUMN(E246)+4,FALSE)),"")</f>
        <v/>
      </c>
      <c r="F246" s="61" t="str">
        <f>IFERROR(IF(VLOOKUP($A246,'Annex 2 Designated EHV charges'!$A:$P,COLUMN(F246)+4,FALSE)=0,"",VLOOKUP($A246,'Annex 2 Designated EHV charges'!$A:$P,COLUMN(F246)+4,FALSE)),"")</f>
        <v/>
      </c>
      <c r="G246" s="61" t="str">
        <f>IFERROR(IF(VLOOKUP($A246,'Annex 2 Designated EHV charges'!$A:$P,COLUMN(G246)+4,FALSE)=0,"",VLOOKUP($A246,'Annex 2 Designated EHV charges'!$A:$P,COLUMN(G246)+4,FALSE)),"")</f>
        <v/>
      </c>
      <c r="H246" s="52" t="str">
        <f>IFERROR(IF(VLOOKUP($A246,'Annex 2 Designated EHV charges'!$A:$P,COLUMN(H246)+4,FALSE)=0,"",VLOOKUP($A246,'Annex 2 Designated EHV charges'!$A:$P,COLUMN(H246)+4,FALSE)),"")</f>
        <v/>
      </c>
    </row>
    <row r="247" spans="1:8" x14ac:dyDescent="0.2">
      <c r="A247" s="52" t="str">
        <f t="array" ref="A247">IFERROR(INDEX('Annex 2 Designated EHV charges'!$A$11:$A$260, MATCH(0, IF(ISBLANK('Annex 2 Designated EHV charges'!$A$11:$A$260),1, COUNTIF(A$4:$A246, 'Annex 2 Designated EHV charges'!$A$11:$A$260)), 0)),"")</f>
        <v/>
      </c>
      <c r="B247" s="52" t="str">
        <f>IF($A247="","",VLOOKUP($A247,'Annex 2 Designated EHV charges'!$A:$O,2,0))</f>
        <v/>
      </c>
      <c r="C247" s="59" t="str">
        <f>IF($A247="","",VLOOKUP($A247,'Annex 2 Designated EHV charges'!$A:$O,3,0))</f>
        <v/>
      </c>
      <c r="D247" s="59" t="str">
        <f>IF($A247="","",VLOOKUP($A247,'Annex 2 Designated EHV charges'!$A:$O,7,0))</f>
        <v/>
      </c>
      <c r="E247" s="60" t="str">
        <f>IFERROR(IF(VLOOKUP($A247,'Annex 2 Designated EHV charges'!$A:$P,COLUMN(E247)+4,FALSE)=0,"",VLOOKUP($A247,'Annex 2 Designated EHV charges'!$A:$P,COLUMN(E247)+4,FALSE)),"")</f>
        <v/>
      </c>
      <c r="F247" s="61" t="str">
        <f>IFERROR(IF(VLOOKUP($A247,'Annex 2 Designated EHV charges'!$A:$P,COLUMN(F247)+4,FALSE)=0,"",VLOOKUP($A247,'Annex 2 Designated EHV charges'!$A:$P,COLUMN(F247)+4,FALSE)),"")</f>
        <v/>
      </c>
      <c r="G247" s="61" t="str">
        <f>IFERROR(IF(VLOOKUP($A247,'Annex 2 Designated EHV charges'!$A:$P,COLUMN(G247)+4,FALSE)=0,"",VLOOKUP($A247,'Annex 2 Designated EHV charges'!$A:$P,COLUMN(G247)+4,FALSE)),"")</f>
        <v/>
      </c>
      <c r="H247" s="52" t="str">
        <f>IFERROR(IF(VLOOKUP($A247,'Annex 2 Designated EHV charges'!$A:$P,COLUMN(H247)+4,FALSE)=0,"",VLOOKUP($A247,'Annex 2 Designated EHV charges'!$A:$P,COLUMN(H247)+4,FALSE)),"")</f>
        <v/>
      </c>
    </row>
    <row r="248" spans="1:8" x14ac:dyDescent="0.2">
      <c r="A248" s="52" t="str">
        <f t="array" ref="A248">IFERROR(INDEX('Annex 2 Designated EHV charges'!$A$11:$A$260, MATCH(0, IF(ISBLANK('Annex 2 Designated EHV charges'!$A$11:$A$260),1, COUNTIF(A$4:$A247, 'Annex 2 Designated EHV charges'!$A$11:$A$260)), 0)),"")</f>
        <v/>
      </c>
      <c r="B248" s="52" t="str">
        <f>IF($A248="","",VLOOKUP($A248,'Annex 2 Designated EHV charges'!$A:$O,2,0))</f>
        <v/>
      </c>
      <c r="C248" s="59" t="str">
        <f>IF($A248="","",VLOOKUP($A248,'Annex 2 Designated EHV charges'!$A:$O,3,0))</f>
        <v/>
      </c>
      <c r="D248" s="59" t="str">
        <f>IF($A248="","",VLOOKUP($A248,'Annex 2 Designated EHV charges'!$A:$O,7,0))</f>
        <v/>
      </c>
      <c r="E248" s="60" t="str">
        <f>IFERROR(IF(VLOOKUP($A248,'Annex 2 Designated EHV charges'!$A:$P,COLUMN(E248)+4,FALSE)=0,"",VLOOKUP($A248,'Annex 2 Designated EHV charges'!$A:$P,COLUMN(E248)+4,FALSE)),"")</f>
        <v/>
      </c>
      <c r="F248" s="61" t="str">
        <f>IFERROR(IF(VLOOKUP($A248,'Annex 2 Designated EHV charges'!$A:$P,COLUMN(F248)+4,FALSE)=0,"",VLOOKUP($A248,'Annex 2 Designated EHV charges'!$A:$P,COLUMN(F248)+4,FALSE)),"")</f>
        <v/>
      </c>
      <c r="G248" s="61" t="str">
        <f>IFERROR(IF(VLOOKUP($A248,'Annex 2 Designated EHV charges'!$A:$P,COLUMN(G248)+4,FALSE)=0,"",VLOOKUP($A248,'Annex 2 Designated EHV charges'!$A:$P,COLUMN(G248)+4,FALSE)),"")</f>
        <v/>
      </c>
      <c r="H248" s="52" t="str">
        <f>IFERROR(IF(VLOOKUP($A248,'Annex 2 Designated EHV charges'!$A:$P,COLUMN(H248)+4,FALSE)=0,"",VLOOKUP($A248,'Annex 2 Designated EHV charges'!$A:$P,COLUMN(H248)+4,FALSE)),"")</f>
        <v/>
      </c>
    </row>
    <row r="249" spans="1:8" x14ac:dyDescent="0.2">
      <c r="A249" s="52" t="str">
        <f t="array" ref="A249">IFERROR(INDEX('Annex 2 Designated EHV charges'!$A$11:$A$260, MATCH(0, IF(ISBLANK('Annex 2 Designated EHV charges'!$A$11:$A$260),1, COUNTIF(A$4:$A248, 'Annex 2 Designated EHV charges'!$A$11:$A$260)), 0)),"")</f>
        <v/>
      </c>
      <c r="B249" s="52" t="str">
        <f>IF($A249="","",VLOOKUP($A249,'Annex 2 Designated EHV charges'!$A:$O,2,0))</f>
        <v/>
      </c>
      <c r="C249" s="59" t="str">
        <f>IF($A249="","",VLOOKUP($A249,'Annex 2 Designated EHV charges'!$A:$O,3,0))</f>
        <v/>
      </c>
      <c r="D249" s="59" t="str">
        <f>IF($A249="","",VLOOKUP($A249,'Annex 2 Designated EHV charges'!$A:$O,7,0))</f>
        <v/>
      </c>
      <c r="E249" s="60" t="str">
        <f>IFERROR(IF(VLOOKUP($A249,'Annex 2 Designated EHV charges'!$A:$P,COLUMN(E249)+4,FALSE)=0,"",VLOOKUP($A249,'Annex 2 Designated EHV charges'!$A:$P,COLUMN(E249)+4,FALSE)),"")</f>
        <v/>
      </c>
      <c r="F249" s="61" t="str">
        <f>IFERROR(IF(VLOOKUP($A249,'Annex 2 Designated EHV charges'!$A:$P,COLUMN(F249)+4,FALSE)=0,"",VLOOKUP($A249,'Annex 2 Designated EHV charges'!$A:$P,COLUMN(F249)+4,FALSE)),"")</f>
        <v/>
      </c>
      <c r="G249" s="61" t="str">
        <f>IFERROR(IF(VLOOKUP($A249,'Annex 2 Designated EHV charges'!$A:$P,COLUMN(G249)+4,FALSE)=0,"",VLOOKUP($A249,'Annex 2 Designated EHV charges'!$A:$P,COLUMN(G249)+4,FALSE)),"")</f>
        <v/>
      </c>
      <c r="H249" s="52" t="str">
        <f>IFERROR(IF(VLOOKUP($A249,'Annex 2 Designated EHV charges'!$A:$P,COLUMN(H249)+4,FALSE)=0,"",VLOOKUP($A249,'Annex 2 Designated EHV charges'!$A:$P,COLUMN(H249)+4,FALSE)),"")</f>
        <v/>
      </c>
    </row>
    <row r="250" spans="1:8" x14ac:dyDescent="0.2">
      <c r="A250" s="52" t="str">
        <f t="array" ref="A250">IFERROR(INDEX('Annex 2 Designated EHV charges'!$A$11:$A$260, MATCH(0, IF(ISBLANK('Annex 2 Designated EHV charges'!$A$11:$A$260),1, COUNTIF(A$4:$A249, 'Annex 2 Designated EHV charges'!$A$11:$A$260)), 0)),"")</f>
        <v/>
      </c>
      <c r="B250" s="52" t="str">
        <f>IF($A250="","",VLOOKUP($A250,'Annex 2 Designated EHV charges'!$A:$O,2,0))</f>
        <v/>
      </c>
      <c r="C250" s="59" t="str">
        <f>IF($A250="","",VLOOKUP($A250,'Annex 2 Designated EHV charges'!$A:$O,3,0))</f>
        <v/>
      </c>
      <c r="D250" s="59" t="str">
        <f>IF($A250="","",VLOOKUP($A250,'Annex 2 Designated EHV charges'!$A:$O,7,0))</f>
        <v/>
      </c>
      <c r="E250" s="60" t="str">
        <f>IFERROR(IF(VLOOKUP($A250,'Annex 2 Designated EHV charges'!$A:$P,COLUMN(E250)+4,FALSE)=0,"",VLOOKUP($A250,'Annex 2 Designated EHV charges'!$A:$P,COLUMN(E250)+4,FALSE)),"")</f>
        <v/>
      </c>
      <c r="F250" s="61" t="str">
        <f>IFERROR(IF(VLOOKUP($A250,'Annex 2 Designated EHV charges'!$A:$P,COLUMN(F250)+4,FALSE)=0,"",VLOOKUP($A250,'Annex 2 Designated EHV charges'!$A:$P,COLUMN(F250)+4,FALSE)),"")</f>
        <v/>
      </c>
      <c r="G250" s="61" t="str">
        <f>IFERROR(IF(VLOOKUP($A250,'Annex 2 Designated EHV charges'!$A:$P,COLUMN(G250)+4,FALSE)=0,"",VLOOKUP($A250,'Annex 2 Designated EHV charges'!$A:$P,COLUMN(G250)+4,FALSE)),"")</f>
        <v/>
      </c>
      <c r="H250" s="52" t="str">
        <f>IFERROR(IF(VLOOKUP($A250,'Annex 2 Designated EHV charges'!$A:$P,COLUMN(H250)+4,FALSE)=0,"",VLOOKUP($A250,'Annex 2 Designated EHV charges'!$A:$P,COLUMN(H250)+4,FALSE)),"")</f>
        <v/>
      </c>
    </row>
    <row r="251" spans="1:8" x14ac:dyDescent="0.2">
      <c r="A251" s="52" t="str">
        <f t="array" ref="A251">IFERROR(INDEX('Annex 2 Designated EHV charges'!$A$11:$A$260, MATCH(0, IF(ISBLANK('Annex 2 Designated EHV charges'!$A$11:$A$260),1, COUNTIF(A$4:$A250, 'Annex 2 Designated EHV charges'!$A$11:$A$260)), 0)),"")</f>
        <v/>
      </c>
      <c r="B251" s="52" t="str">
        <f>IF($A251="","",VLOOKUP($A251,'Annex 2 Designated EHV charges'!$A:$O,2,0))</f>
        <v/>
      </c>
      <c r="C251" s="59" t="str">
        <f>IF($A251="","",VLOOKUP($A251,'Annex 2 Designated EHV charges'!$A:$O,3,0))</f>
        <v/>
      </c>
      <c r="D251" s="59" t="str">
        <f>IF($A251="","",VLOOKUP($A251,'Annex 2 Designated EHV charges'!$A:$O,7,0))</f>
        <v/>
      </c>
      <c r="E251" s="60" t="str">
        <f>IFERROR(IF(VLOOKUP($A251,'Annex 2 Designated EHV charges'!$A:$P,COLUMN(E251)+4,FALSE)=0,"",VLOOKUP($A251,'Annex 2 Designated EHV charges'!$A:$P,COLUMN(E251)+4,FALSE)),"")</f>
        <v/>
      </c>
      <c r="F251" s="61" t="str">
        <f>IFERROR(IF(VLOOKUP($A251,'Annex 2 Designated EHV charges'!$A:$P,COLUMN(F251)+4,FALSE)=0,"",VLOOKUP($A251,'Annex 2 Designated EHV charges'!$A:$P,COLUMN(F251)+4,FALSE)),"")</f>
        <v/>
      </c>
      <c r="G251" s="61" t="str">
        <f>IFERROR(IF(VLOOKUP($A251,'Annex 2 Designated EHV charges'!$A:$P,COLUMN(G251)+4,FALSE)=0,"",VLOOKUP($A251,'Annex 2 Designated EHV charges'!$A:$P,COLUMN(G251)+4,FALSE)),"")</f>
        <v/>
      </c>
      <c r="H251" s="52" t="str">
        <f>IFERROR(IF(VLOOKUP($A251,'Annex 2 Designated EHV charges'!$A:$P,COLUMN(H251)+4,FALSE)=0,"",VLOOKUP($A251,'Annex 2 Designated EHV charges'!$A:$P,COLUMN(H251)+4,FALSE)),"")</f>
        <v/>
      </c>
    </row>
    <row r="252" spans="1:8" x14ac:dyDescent="0.2">
      <c r="A252" s="52" t="str">
        <f t="array" ref="A252">IFERROR(INDEX('Annex 2 Designated EHV charges'!$A$11:$A$260, MATCH(0, IF(ISBLANK('Annex 2 Designated EHV charges'!$A$11:$A$260),1, COUNTIF(A$4:$A251, 'Annex 2 Designated EHV charges'!$A$11:$A$260)), 0)),"")</f>
        <v/>
      </c>
      <c r="B252" s="52" t="str">
        <f>IF($A252="","",VLOOKUP($A252,'Annex 2 Designated EHV charges'!$A:$O,2,0))</f>
        <v/>
      </c>
      <c r="C252" s="59" t="str">
        <f>IF($A252="","",VLOOKUP($A252,'Annex 2 Designated EHV charges'!$A:$O,3,0))</f>
        <v/>
      </c>
      <c r="D252" s="59" t="str">
        <f>IF($A252="","",VLOOKUP($A252,'Annex 2 Designated EHV charges'!$A:$O,7,0))</f>
        <v/>
      </c>
      <c r="E252" s="60" t="str">
        <f>IFERROR(IF(VLOOKUP($A252,'Annex 2 Designated EHV charges'!$A:$P,COLUMN(E252)+4,FALSE)=0,"",VLOOKUP($A252,'Annex 2 Designated EHV charges'!$A:$P,COLUMN(E252)+4,FALSE)),"")</f>
        <v/>
      </c>
      <c r="F252" s="61" t="str">
        <f>IFERROR(IF(VLOOKUP($A252,'Annex 2 Designated EHV charges'!$A:$P,COLUMN(F252)+4,FALSE)=0,"",VLOOKUP($A252,'Annex 2 Designated EHV charges'!$A:$P,COLUMN(F252)+4,FALSE)),"")</f>
        <v/>
      </c>
      <c r="G252" s="61" t="str">
        <f>IFERROR(IF(VLOOKUP($A252,'Annex 2 Designated EHV charges'!$A:$P,COLUMN(G252)+4,FALSE)=0,"",VLOOKUP($A252,'Annex 2 Designated EHV charges'!$A:$P,COLUMN(G252)+4,FALSE)),"")</f>
        <v/>
      </c>
      <c r="H252" s="52" t="str">
        <f>IFERROR(IF(VLOOKUP($A252,'Annex 2 Designated EHV charges'!$A:$P,COLUMN(H252)+4,FALSE)=0,"",VLOOKUP($A252,'Annex 2 Designated EHV charges'!$A:$P,COLUMN(H252)+4,FALSE)),"")</f>
        <v/>
      </c>
    </row>
    <row r="253" spans="1:8" x14ac:dyDescent="0.2">
      <c r="A253" s="52" t="str">
        <f t="array" ref="A253">IFERROR(INDEX('Annex 2 Designated EHV charges'!$A$11:$A$260, MATCH(0, IF(ISBLANK('Annex 2 Designated EHV charges'!$A$11:$A$260),1, COUNTIF(A$4:$A252, 'Annex 2 Designated EHV charges'!$A$11:$A$260)), 0)),"")</f>
        <v/>
      </c>
      <c r="B253" s="52" t="str">
        <f>IF($A253="","",VLOOKUP($A253,'Annex 2 Designated EHV charges'!$A:$O,2,0))</f>
        <v/>
      </c>
      <c r="C253" s="59" t="str">
        <f>IF($A253="","",VLOOKUP($A253,'Annex 2 Designated EHV charges'!$A:$O,3,0))</f>
        <v/>
      </c>
      <c r="D253" s="59" t="str">
        <f>IF($A253="","",VLOOKUP($A253,'Annex 2 Designated EHV charges'!$A:$O,7,0))</f>
        <v/>
      </c>
      <c r="E253" s="60" t="str">
        <f>IFERROR(IF(VLOOKUP($A253,'Annex 2 Designated EHV charges'!$A:$P,COLUMN(E253)+4,FALSE)=0,"",VLOOKUP($A253,'Annex 2 Designated EHV charges'!$A:$P,COLUMN(E253)+4,FALSE)),"")</f>
        <v/>
      </c>
      <c r="F253" s="61" t="str">
        <f>IFERROR(IF(VLOOKUP($A253,'Annex 2 Designated EHV charges'!$A:$P,COLUMN(F253)+4,FALSE)=0,"",VLOOKUP($A253,'Annex 2 Designated EHV charges'!$A:$P,COLUMN(F253)+4,FALSE)),"")</f>
        <v/>
      </c>
      <c r="G253" s="61" t="str">
        <f>IFERROR(IF(VLOOKUP($A253,'Annex 2 Designated EHV charges'!$A:$P,COLUMN(G253)+4,FALSE)=0,"",VLOOKUP($A253,'Annex 2 Designated EHV charges'!$A:$P,COLUMN(G253)+4,FALSE)),"")</f>
        <v/>
      </c>
      <c r="H253" s="52" t="str">
        <f>IFERROR(IF(VLOOKUP($A253,'Annex 2 Designated EHV charges'!$A:$P,COLUMN(H253)+4,FALSE)=0,"",VLOOKUP($A253,'Annex 2 Designated EHV charges'!$A:$P,COLUMN(H253)+4,FALSE)),"")</f>
        <v/>
      </c>
    </row>
    <row r="254" spans="1:8" x14ac:dyDescent="0.2">
      <c r="A254" s="52" t="str">
        <f t="array" ref="A254">IFERROR(INDEX('Annex 2 Designated EHV charges'!$A$11:$A$260, MATCH(0, IF(ISBLANK('Annex 2 Designated EHV charges'!$A$11:$A$260),1, COUNTIF(A$4:$A253, 'Annex 2 Designated EHV charges'!$A$11:$A$260)), 0)),"")</f>
        <v/>
      </c>
      <c r="B254" s="52" t="str">
        <f>IF($A254="","",VLOOKUP($A254,'Annex 2 Designated EHV charges'!$A:$O,2,0))</f>
        <v/>
      </c>
      <c r="C254" s="59" t="str">
        <f>IF($A254="","",VLOOKUP($A254,'Annex 2 Designated EHV charges'!$A:$O,3,0))</f>
        <v/>
      </c>
      <c r="D254" s="59" t="str">
        <f>IF($A254="","",VLOOKUP($A254,'Annex 2 Designated EHV charges'!$A:$O,7,0))</f>
        <v/>
      </c>
      <c r="E254" s="60" t="str">
        <f>IFERROR(IF(VLOOKUP($A254,'Annex 2 Designated EHV charges'!$A:$P,COLUMN(E254)+4,FALSE)=0,"",VLOOKUP($A254,'Annex 2 Designated EHV charges'!$A:$P,COLUMN(E254)+4,FALSE)),"")</f>
        <v/>
      </c>
      <c r="F254" s="61" t="str">
        <f>IFERROR(IF(VLOOKUP($A254,'Annex 2 Designated EHV charges'!$A:$P,COLUMN(F254)+4,FALSE)=0,"",VLOOKUP($A254,'Annex 2 Designated EHV charges'!$A:$P,COLUMN(F254)+4,FALSE)),"")</f>
        <v/>
      </c>
      <c r="G254" s="61" t="str">
        <f>IFERROR(IF(VLOOKUP($A254,'Annex 2 Designated EHV charges'!$A:$P,COLUMN(G254)+4,FALSE)=0,"",VLOOKUP($A254,'Annex 2 Designated EHV charges'!$A:$P,COLUMN(G254)+4,FALSE)),"")</f>
        <v/>
      </c>
      <c r="H254" s="52" t="str">
        <f>IFERROR(IF(VLOOKUP($A254,'Annex 2 Designated EHV charges'!$A:$P,COLUMN(H254)+4,FALSE)=0,"",VLOOKUP($A254,'Annex 2 Designated EHV charges'!$A:$P,COLUMN(H254)+4,FALSE)),"")</f>
        <v/>
      </c>
    </row>
  </sheetData>
  <mergeCells count="2">
    <mergeCell ref="A2:H2"/>
    <mergeCell ref="A1:H1"/>
  </mergeCells>
  <pageMargins left="0.39370078740157483" right="0.39370078740157483" top="0.51181102362204722" bottom="0.74803149606299213" header="0.27559055118110237" footer="0.27559055118110237"/>
  <pageSetup paperSize="9" scale="93" fitToHeight="0" orientation="landscape" r:id="rId1"/>
  <headerFooter scaleWithDoc="0">
    <oddHeader>&amp;LAnnex 2a - Schedule of Import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O254"/>
  <sheetViews>
    <sheetView zoomScale="90" zoomScaleNormal="90" zoomScaleSheetLayoutView="100" workbookViewId="0">
      <selection sqref="A1:H1"/>
    </sheetView>
  </sheetViews>
  <sheetFormatPr defaultColWidth="9.140625" defaultRowHeight="12.75" x14ac:dyDescent="0.2"/>
  <cols>
    <col min="1" max="1" width="14.7109375" style="52" customWidth="1"/>
    <col min="2" max="2" width="16.85546875" style="52" customWidth="1"/>
    <col min="3" max="3" width="15.7109375" style="59" bestFit="1" customWidth="1"/>
    <col min="4" max="4" width="50.42578125" style="59" customWidth="1"/>
    <col min="5" max="5" width="14.7109375" style="60" customWidth="1"/>
    <col min="6" max="7" width="14.7109375" style="61" customWidth="1"/>
    <col min="8" max="8" width="14.7109375" style="52" customWidth="1"/>
    <col min="9" max="9" width="15.5703125" style="52" customWidth="1"/>
    <col min="10" max="16384" width="9.140625" style="52"/>
  </cols>
  <sheetData>
    <row r="1" spans="1:15" ht="66.75" customHeight="1" x14ac:dyDescent="0.2">
      <c r="A1" s="248" t="s">
        <v>113</v>
      </c>
      <c r="B1" s="248"/>
      <c r="C1" s="248"/>
      <c r="D1" s="248"/>
      <c r="E1" s="248"/>
      <c r="F1" s="248"/>
      <c r="G1" s="248"/>
      <c r="H1" s="248"/>
    </row>
    <row r="2" spans="1:15" s="53" customFormat="1" ht="18" x14ac:dyDescent="0.2">
      <c r="A2" s="245" t="str">
        <f>Overview!B4&amp; " - Effective from "&amp;Overview!D4&amp;" - "&amp;Overview!E4&amp;" Designated EHV export charges"</f>
        <v>Aidien Limited - GSP_E - Effective from 1 April 2025 - Final Designated EHV export charges</v>
      </c>
      <c r="B2" s="246"/>
      <c r="C2" s="246"/>
      <c r="D2" s="246"/>
      <c r="E2" s="246"/>
      <c r="F2" s="246"/>
      <c r="G2" s="246"/>
      <c r="H2" s="247"/>
    </row>
    <row r="3" spans="1:15" s="81" customFormat="1" ht="18" x14ac:dyDescent="0.2">
      <c r="A3" s="86"/>
      <c r="B3" s="86"/>
      <c r="C3" s="86"/>
      <c r="D3" s="87"/>
      <c r="E3" s="207"/>
      <c r="F3" s="88"/>
      <c r="G3" s="89"/>
      <c r="H3" s="89"/>
      <c r="I3" s="80"/>
      <c r="J3" s="80"/>
      <c r="K3" s="80"/>
      <c r="L3" s="80"/>
      <c r="M3" s="80"/>
      <c r="N3" s="80"/>
      <c r="O3" s="80"/>
    </row>
    <row r="4" spans="1:15" ht="60.75" customHeight="1" x14ac:dyDescent="0.2">
      <c r="A4" s="54" t="s">
        <v>98</v>
      </c>
      <c r="B4" s="55" t="s">
        <v>65</v>
      </c>
      <c r="C4" s="54" t="s">
        <v>67</v>
      </c>
      <c r="D4" s="56" t="s">
        <v>61</v>
      </c>
      <c r="E4" s="56" t="str">
        <f>'Annex 2 Designated EHV charges'!M10</f>
        <v>Export
Super Red
unit charge
(p/kWh)</v>
      </c>
      <c r="F4" s="56" t="str">
        <f>'Annex 2 Designated EHV charges'!N10</f>
        <v>Export
fixed charge
(p/day)</v>
      </c>
      <c r="G4" s="56" t="str">
        <f>'Annex 2 Designated EHV charges'!O10</f>
        <v>Export
capacity charge
(p/kVA/day)</v>
      </c>
      <c r="H4" s="56" t="str">
        <f>'Annex 2 Designated EHV charges'!P10</f>
        <v>Export
exceeded capacity charge
(p/kVA/day)</v>
      </c>
    </row>
    <row r="5" spans="1:15" x14ac:dyDescent="0.2">
      <c r="A5" s="95" t="str">
        <f t="array" ref="A5">IFERROR(INDEX('Annex 2 Designated EHV charges'!$D$11:$D$260, MATCH(0, IF(ISBLANK('Annex 2 Designated EHV charges'!$D$11:$D$260),1, COUNTIF(A$4:$A4, 'Annex 2 Designated EHV charges'!$D$11:$D$260)), 0)),"")</f>
        <v/>
      </c>
      <c r="B5" s="94" t="str">
        <f>IF($A5="","",VLOOKUP($A5,'Annex 2 Designated EHV charges'!$D:$O,2,0))</f>
        <v/>
      </c>
      <c r="C5" s="95" t="str">
        <f>IF($A5="","",VLOOKUP($A5,'Annex 2 Designated EHV charges'!$D:$O,3,0))</f>
        <v/>
      </c>
      <c r="D5" s="94" t="str">
        <f>IF($A5="","",VLOOKUP($A5,'Annex 2 Designated EHV charges'!$D:$O,4,0))</f>
        <v/>
      </c>
      <c r="E5" s="96" t="str">
        <f>IFERROR(IF(VLOOKUP($A5,'Annex 2 Designated EHV charges'!$D:$P,COLUMN(E5)+5,FALSE)=0,"",VLOOKUP($A5,'Annex 2 Designated EHV charges'!$D:$P,COLUMN(E5)+5,FALSE)),"")</f>
        <v/>
      </c>
      <c r="F5" s="96" t="str">
        <f>IFERROR(IF(VLOOKUP($A5,'Annex 2 Designated EHV charges'!$D:$P,COLUMN(F5)+5,FALSE)=0,"",VLOOKUP($A5,'Annex 2 Designated EHV charges'!$D:$P,COLUMN(F5)+5,FALSE)),"")</f>
        <v/>
      </c>
      <c r="G5" s="96" t="str">
        <f>IFERROR(IF(VLOOKUP($A5,'Annex 2 Designated EHV charges'!$D:$P,COLUMN(G5)+5,FALSE)=0,"",VLOOKUP($A5,'Annex 2 Designated EHV charges'!$D:$P,COLUMN(G5)+5,FALSE)),"")</f>
        <v/>
      </c>
      <c r="H5" s="96" t="str">
        <f>IFERROR(IF(VLOOKUP($A5,'Annex 2 Designated EHV charges'!$D:$P,COLUMN(H5)+5,FALSE)=0,"",VLOOKUP($A5,'Annex 2 Designated EHV charges'!$D:$P,COLUMN(H5)+5,FALSE)),"")</f>
        <v/>
      </c>
    </row>
    <row r="6" spans="1:15" x14ac:dyDescent="0.2">
      <c r="A6" s="95" t="str">
        <f t="array" ref="A6">IFERROR(INDEX('Annex 2 Designated EHV charges'!$D$11:$D$260, MATCH(0, IF(ISBLANK('Annex 2 Designated EHV charges'!$D$11:$D$260),1, COUNTIF(A$4:$A5, 'Annex 2 Designated EHV charges'!$D$11:$D$260)), 0)),"")</f>
        <v/>
      </c>
      <c r="B6" s="94" t="str">
        <f>IF($A6="","",VLOOKUP($A6,'Annex 2 Designated EHV charges'!$D:$O,2,0))</f>
        <v/>
      </c>
      <c r="C6" s="95" t="str">
        <f>IF($A6="","",VLOOKUP($A6,'Annex 2 Designated EHV charges'!$D:$O,3,0))</f>
        <v/>
      </c>
      <c r="D6" s="94" t="str">
        <f>IF($A6="","",VLOOKUP($A6,'Annex 2 Designated EHV charges'!$D:$O,4,0))</f>
        <v/>
      </c>
      <c r="E6" s="96" t="str">
        <f>IFERROR(IF(VLOOKUP($A6,'Annex 2 Designated EHV charges'!$D:$P,COLUMN(E6)+5,FALSE)=0,"",VLOOKUP($A6,'Annex 2 Designated EHV charges'!$D:$P,COLUMN(E6)+5,FALSE)),"")</f>
        <v/>
      </c>
      <c r="F6" s="96" t="str">
        <f>IFERROR(IF(VLOOKUP($A6,'Annex 2 Designated EHV charges'!$D:$P,COLUMN(F6)+5,FALSE)=0,"",VLOOKUP($A6,'Annex 2 Designated EHV charges'!$D:$P,COLUMN(F6)+5,FALSE)),"")</f>
        <v/>
      </c>
      <c r="G6" s="96" t="str">
        <f>IFERROR(IF(VLOOKUP($A6,'Annex 2 Designated EHV charges'!$D:$P,COLUMN(G6)+5,FALSE)=0,"",VLOOKUP($A6,'Annex 2 Designated EHV charges'!$D:$P,COLUMN(G6)+5,FALSE)),"")</f>
        <v/>
      </c>
      <c r="H6" s="96" t="str">
        <f>IFERROR(IF(VLOOKUP($A6,'Annex 2 Designated EHV charges'!$D:$P,COLUMN(H6)+5,FALSE)=0,"",VLOOKUP($A6,'Annex 2 Designated EHV charges'!$D:$P,COLUMN(H6)+5,FALSE)),"")</f>
        <v/>
      </c>
    </row>
    <row r="7" spans="1:15" x14ac:dyDescent="0.2">
      <c r="A7" s="95" t="str">
        <f t="array" ref="A7">IFERROR(INDEX('Annex 2 Designated EHV charges'!$D$11:$D$260, MATCH(0, IF(ISBLANK('Annex 2 Designated EHV charges'!$D$11:$D$260),1, COUNTIF(A$4:$A6, 'Annex 2 Designated EHV charges'!$D$11:$D$260)), 0)),"")</f>
        <v/>
      </c>
      <c r="B7" s="94" t="str">
        <f>IF($A7="","",VLOOKUP($A7,'Annex 2 Designated EHV charges'!$D:$O,2,0))</f>
        <v/>
      </c>
      <c r="C7" s="95" t="str">
        <f>IF($A7="","",VLOOKUP($A7,'Annex 2 Designated EHV charges'!$D:$O,3,0))</f>
        <v/>
      </c>
      <c r="D7" s="94" t="str">
        <f>IF($A7="","",VLOOKUP($A7,'Annex 2 Designated EHV charges'!$D:$O,4,0))</f>
        <v/>
      </c>
      <c r="E7" s="96" t="str">
        <f>IFERROR(IF(VLOOKUP($A7,'Annex 2 Designated EHV charges'!$D:$P,COLUMN(E7)+5,FALSE)=0,"",VLOOKUP($A7,'Annex 2 Designated EHV charges'!$D:$P,COLUMN(E7)+5,FALSE)),"")</f>
        <v/>
      </c>
      <c r="F7" s="96" t="str">
        <f>IFERROR(IF(VLOOKUP($A7,'Annex 2 Designated EHV charges'!$D:$P,COLUMN(F7)+5,FALSE)=0,"",VLOOKUP($A7,'Annex 2 Designated EHV charges'!$D:$P,COLUMN(F7)+5,FALSE)),"")</f>
        <v/>
      </c>
      <c r="G7" s="96" t="str">
        <f>IFERROR(IF(VLOOKUP($A7,'Annex 2 Designated EHV charges'!$D:$P,COLUMN(G7)+5,FALSE)=0,"",VLOOKUP($A7,'Annex 2 Designated EHV charges'!$D:$P,COLUMN(G7)+5,FALSE)),"")</f>
        <v/>
      </c>
      <c r="H7" s="96" t="str">
        <f>IFERROR(IF(VLOOKUP($A7,'Annex 2 Designated EHV charges'!$D:$P,COLUMN(H7)+5,FALSE)=0,"",VLOOKUP($A7,'Annex 2 Designated EHV charges'!$D:$P,COLUMN(H7)+5,FALSE)),"")</f>
        <v/>
      </c>
    </row>
    <row r="8" spans="1:15" x14ac:dyDescent="0.2">
      <c r="A8" s="95" t="str">
        <f t="array" ref="A8">IFERROR(INDEX('Annex 2 Designated EHV charges'!$D$11:$D$260, MATCH(0, IF(ISBLANK('Annex 2 Designated EHV charges'!$D$11:$D$260),1, COUNTIF(A$4:$A7, 'Annex 2 Designated EHV charges'!$D$11:$D$260)), 0)),"")</f>
        <v/>
      </c>
      <c r="B8" s="94" t="str">
        <f>IF($A8="","",VLOOKUP($A8,'Annex 2 Designated EHV charges'!$D:$O,2,0))</f>
        <v/>
      </c>
      <c r="C8" s="95" t="str">
        <f>IF($A8="","",VLOOKUP($A8,'Annex 2 Designated EHV charges'!$D:$O,3,0))</f>
        <v/>
      </c>
      <c r="D8" s="94" t="str">
        <f>IF($A8="","",VLOOKUP($A8,'Annex 2 Designated EHV charges'!$D:$O,4,0))</f>
        <v/>
      </c>
      <c r="E8" s="96" t="str">
        <f>IFERROR(IF(VLOOKUP($A8,'Annex 2 Designated EHV charges'!$D:$P,COLUMN(E8)+5,FALSE)=0,"",VLOOKUP($A8,'Annex 2 Designated EHV charges'!$D:$P,COLUMN(E8)+5,FALSE)),"")</f>
        <v/>
      </c>
      <c r="F8" s="96" t="str">
        <f>IFERROR(IF(VLOOKUP($A8,'Annex 2 Designated EHV charges'!$D:$P,COLUMN(F8)+5,FALSE)=0,"",VLOOKUP($A8,'Annex 2 Designated EHV charges'!$D:$P,COLUMN(F8)+5,FALSE)),"")</f>
        <v/>
      </c>
      <c r="G8" s="96" t="str">
        <f>IFERROR(IF(VLOOKUP($A8,'Annex 2 Designated EHV charges'!$D:$P,COLUMN(G8)+5,FALSE)=0,"",VLOOKUP($A8,'Annex 2 Designated EHV charges'!$D:$P,COLUMN(G8)+5,FALSE)),"")</f>
        <v/>
      </c>
      <c r="H8" s="96" t="str">
        <f>IFERROR(IF(VLOOKUP($A8,'Annex 2 Designated EHV charges'!$D:$P,COLUMN(H8)+5,FALSE)=0,"",VLOOKUP($A8,'Annex 2 Designated EHV charges'!$D:$P,COLUMN(H8)+5,FALSE)),"")</f>
        <v/>
      </c>
    </row>
    <row r="9" spans="1:15" x14ac:dyDescent="0.2">
      <c r="A9" s="95" t="str">
        <f t="array" ref="A9">IFERROR(INDEX('Annex 2 Designated EHV charges'!$D$11:$D$260, MATCH(0, IF(ISBLANK('Annex 2 Designated EHV charges'!$D$11:$D$260),1, COUNTIF(A$4:$A8, 'Annex 2 Designated EHV charges'!$D$11:$D$260)), 0)),"")</f>
        <v/>
      </c>
      <c r="B9" s="94" t="str">
        <f>IF($A9="","",VLOOKUP($A9,'Annex 2 Designated EHV charges'!$D:$O,2,0))</f>
        <v/>
      </c>
      <c r="C9" s="95" t="str">
        <f>IF($A9="","",VLOOKUP($A9,'Annex 2 Designated EHV charges'!$D:$O,3,0))</f>
        <v/>
      </c>
      <c r="D9" s="94" t="str">
        <f>IF($A9="","",VLOOKUP($A9,'Annex 2 Designated EHV charges'!$D:$O,4,0))</f>
        <v/>
      </c>
      <c r="E9" s="96" t="str">
        <f>IFERROR(IF(VLOOKUP($A9,'Annex 2 Designated EHV charges'!$D:$P,COLUMN(E9)+5,FALSE)=0,"",VLOOKUP($A9,'Annex 2 Designated EHV charges'!$D:$P,COLUMN(E9)+5,FALSE)),"")</f>
        <v/>
      </c>
      <c r="F9" s="96" t="str">
        <f>IFERROR(IF(VLOOKUP($A9,'Annex 2 Designated EHV charges'!$D:$P,COLUMN(F9)+5,FALSE)=0,"",VLOOKUP($A9,'Annex 2 Designated EHV charges'!$D:$P,COLUMN(F9)+5,FALSE)),"")</f>
        <v/>
      </c>
      <c r="G9" s="96" t="str">
        <f>IFERROR(IF(VLOOKUP($A9,'Annex 2 Designated EHV charges'!$D:$P,COLUMN(G9)+5,FALSE)=0,"",VLOOKUP($A9,'Annex 2 Designated EHV charges'!$D:$P,COLUMN(G9)+5,FALSE)),"")</f>
        <v/>
      </c>
      <c r="H9" s="96" t="str">
        <f>IFERROR(IF(VLOOKUP($A9,'Annex 2 Designated EHV charges'!$D:$P,COLUMN(H9)+5,FALSE)=0,"",VLOOKUP($A9,'Annex 2 Designated EHV charges'!$D:$P,COLUMN(H9)+5,FALSE)),"")</f>
        <v/>
      </c>
    </row>
    <row r="10" spans="1:15" x14ac:dyDescent="0.2">
      <c r="A10" s="95" t="str">
        <f t="array" ref="A10">IFERROR(INDEX('Annex 2 Designated EHV charges'!$D$11:$D$260, MATCH(0, IF(ISBLANK('Annex 2 Designated EHV charges'!$D$11:$D$260),1, COUNTIF(A$4:$A9, 'Annex 2 Designated EHV charges'!$D$11:$D$260)), 0)),"")</f>
        <v/>
      </c>
      <c r="B10" s="94" t="str">
        <f>IF($A10="","",VLOOKUP($A10,'Annex 2 Designated EHV charges'!$D:$O,2,0))</f>
        <v/>
      </c>
      <c r="C10" s="95" t="str">
        <f>IF($A10="","",VLOOKUP($A10,'Annex 2 Designated EHV charges'!$D:$O,3,0))</f>
        <v/>
      </c>
      <c r="D10" s="94" t="str">
        <f>IF($A10="","",VLOOKUP($A10,'Annex 2 Designated EHV charges'!$D:$O,4,0))</f>
        <v/>
      </c>
      <c r="E10" s="96" t="str">
        <f>IFERROR(IF(VLOOKUP($A10,'Annex 2 Designated EHV charges'!$D:$P,COLUMN(E10)+5,FALSE)=0,"",VLOOKUP($A10,'Annex 2 Designated EHV charges'!$D:$P,COLUMN(E10)+5,FALSE)),"")</f>
        <v/>
      </c>
      <c r="F10" s="96" t="str">
        <f>IFERROR(IF(VLOOKUP($A10,'Annex 2 Designated EHV charges'!$D:$P,COLUMN(F10)+5,FALSE)=0,"",VLOOKUP($A10,'Annex 2 Designated EHV charges'!$D:$P,COLUMN(F10)+5,FALSE)),"")</f>
        <v/>
      </c>
      <c r="G10" s="96" t="str">
        <f>IFERROR(IF(VLOOKUP($A10,'Annex 2 Designated EHV charges'!$D:$P,COLUMN(G10)+5,FALSE)=0,"",VLOOKUP($A10,'Annex 2 Designated EHV charges'!$D:$P,COLUMN(G10)+5,FALSE)),"")</f>
        <v/>
      </c>
      <c r="H10" s="96" t="str">
        <f>IFERROR(IF(VLOOKUP($A10,'Annex 2 Designated EHV charges'!$D:$P,COLUMN(H10)+5,FALSE)=0,"",VLOOKUP($A10,'Annex 2 Designated EHV charges'!$D:$P,COLUMN(H10)+5,FALSE)),"")</f>
        <v/>
      </c>
    </row>
    <row r="11" spans="1:15" x14ac:dyDescent="0.2">
      <c r="A11" s="95" t="str">
        <f t="array" ref="A11">IFERROR(INDEX('Annex 2 Designated EHV charges'!$D$11:$D$260, MATCH(0, IF(ISBLANK('Annex 2 Designated EHV charges'!$D$11:$D$260),1, COUNTIF(A$4:$A10, 'Annex 2 Designated EHV charges'!$D$11:$D$260)), 0)),"")</f>
        <v/>
      </c>
      <c r="B11" s="94" t="str">
        <f>IF($A11="","",VLOOKUP($A11,'Annex 2 Designated EHV charges'!$D:$O,2,0))</f>
        <v/>
      </c>
      <c r="C11" s="95" t="str">
        <f>IF($A11="","",VLOOKUP($A11,'Annex 2 Designated EHV charges'!$D:$O,3,0))</f>
        <v/>
      </c>
      <c r="D11" s="94" t="str">
        <f>IF($A11="","",VLOOKUP($A11,'Annex 2 Designated EHV charges'!$D:$O,4,0))</f>
        <v/>
      </c>
      <c r="E11" s="96" t="str">
        <f>IFERROR(IF(VLOOKUP($A11,'Annex 2 Designated EHV charges'!$D:$P,COLUMN(E11)+5,FALSE)=0,"",VLOOKUP($A11,'Annex 2 Designated EHV charges'!$D:$P,COLUMN(E11)+5,FALSE)),"")</f>
        <v/>
      </c>
      <c r="F11" s="96" t="str">
        <f>IFERROR(IF(VLOOKUP($A11,'Annex 2 Designated EHV charges'!$D:$P,COLUMN(F11)+5,FALSE)=0,"",VLOOKUP($A11,'Annex 2 Designated EHV charges'!$D:$P,COLUMN(F11)+5,FALSE)),"")</f>
        <v/>
      </c>
      <c r="G11" s="96" t="str">
        <f>IFERROR(IF(VLOOKUP($A11,'Annex 2 Designated EHV charges'!$D:$P,COLUMN(G11)+5,FALSE)=0,"",VLOOKUP($A11,'Annex 2 Designated EHV charges'!$D:$P,COLUMN(G11)+5,FALSE)),"")</f>
        <v/>
      </c>
      <c r="H11" s="96" t="str">
        <f>IFERROR(IF(VLOOKUP($A11,'Annex 2 Designated EHV charges'!$D:$P,COLUMN(H11)+5,FALSE)=0,"",VLOOKUP($A11,'Annex 2 Designated EHV charges'!$D:$P,COLUMN(H11)+5,FALSE)),"")</f>
        <v/>
      </c>
    </row>
    <row r="12" spans="1:15" x14ac:dyDescent="0.2">
      <c r="A12" s="95" t="str">
        <f t="array" ref="A12">IFERROR(INDEX('Annex 2 Designated EHV charges'!$D$11:$D$260, MATCH(0, IF(ISBLANK('Annex 2 Designated EHV charges'!$D$11:$D$260),1, COUNTIF(A$4:$A11, 'Annex 2 Designated EHV charges'!$D$11:$D$260)), 0)),"")</f>
        <v/>
      </c>
      <c r="B12" s="94" t="str">
        <f>IF($A12="","",VLOOKUP($A12,'Annex 2 Designated EHV charges'!$D:$O,2,0))</f>
        <v/>
      </c>
      <c r="C12" s="95" t="str">
        <f>IF($A12="","",VLOOKUP($A12,'Annex 2 Designated EHV charges'!$D:$O,3,0))</f>
        <v/>
      </c>
      <c r="D12" s="94" t="str">
        <f>IF($A12="","",VLOOKUP($A12,'Annex 2 Designated EHV charges'!$D:$O,4,0))</f>
        <v/>
      </c>
      <c r="E12" s="96" t="str">
        <f>IFERROR(IF(VLOOKUP($A12,'Annex 2 Designated EHV charges'!$D:$P,COLUMN(E12)+5,FALSE)=0,"",VLOOKUP($A12,'Annex 2 Designated EHV charges'!$D:$P,COLUMN(E12)+5,FALSE)),"")</f>
        <v/>
      </c>
      <c r="F12" s="96" t="str">
        <f>IFERROR(IF(VLOOKUP($A12,'Annex 2 Designated EHV charges'!$D:$P,COLUMN(F12)+5,FALSE)=0,"",VLOOKUP($A12,'Annex 2 Designated EHV charges'!$D:$P,COLUMN(F12)+5,FALSE)),"")</f>
        <v/>
      </c>
      <c r="G12" s="96" t="str">
        <f>IFERROR(IF(VLOOKUP($A12,'Annex 2 Designated EHV charges'!$D:$P,COLUMN(G12)+5,FALSE)=0,"",VLOOKUP($A12,'Annex 2 Designated EHV charges'!$D:$P,COLUMN(G12)+5,FALSE)),"")</f>
        <v/>
      </c>
      <c r="H12" s="96" t="str">
        <f>IFERROR(IF(VLOOKUP($A12,'Annex 2 Designated EHV charges'!$D:$P,COLUMN(H12)+5,FALSE)=0,"",VLOOKUP($A12,'Annex 2 Designated EHV charges'!$D:$P,COLUMN(H12)+5,FALSE)),"")</f>
        <v/>
      </c>
    </row>
    <row r="13" spans="1:15" x14ac:dyDescent="0.2">
      <c r="A13" s="95" t="str">
        <f t="array" ref="A13">IFERROR(INDEX('Annex 2 Designated EHV charges'!$D$11:$D$260, MATCH(0, IF(ISBLANK('Annex 2 Designated EHV charges'!$D$11:$D$260),1, COUNTIF(A$4:$A12, 'Annex 2 Designated EHV charges'!$D$11:$D$260)), 0)),"")</f>
        <v/>
      </c>
      <c r="B13" s="94" t="str">
        <f>IF($A13="","",VLOOKUP($A13,'Annex 2 Designated EHV charges'!$D:$O,2,0))</f>
        <v/>
      </c>
      <c r="C13" s="95" t="str">
        <f>IF($A13="","",VLOOKUP($A13,'Annex 2 Designated EHV charges'!$D:$O,3,0))</f>
        <v/>
      </c>
      <c r="D13" s="94" t="str">
        <f>IF($A13="","",VLOOKUP($A13,'Annex 2 Designated EHV charges'!$D:$O,4,0))</f>
        <v/>
      </c>
      <c r="E13" s="96" t="str">
        <f>IFERROR(IF(VLOOKUP($A13,'Annex 2 Designated EHV charges'!$D:$P,COLUMN(E13)+5,FALSE)=0,"",VLOOKUP($A13,'Annex 2 Designated EHV charges'!$D:$P,COLUMN(E13)+5,FALSE)),"")</f>
        <v/>
      </c>
      <c r="F13" s="96" t="str">
        <f>IFERROR(IF(VLOOKUP($A13,'Annex 2 Designated EHV charges'!$D:$P,COLUMN(F13)+5,FALSE)=0,"",VLOOKUP($A13,'Annex 2 Designated EHV charges'!$D:$P,COLUMN(F13)+5,FALSE)),"")</f>
        <v/>
      </c>
      <c r="G13" s="96" t="str">
        <f>IFERROR(IF(VLOOKUP($A13,'Annex 2 Designated EHV charges'!$D:$P,COLUMN(G13)+5,FALSE)=0,"",VLOOKUP($A13,'Annex 2 Designated EHV charges'!$D:$P,COLUMN(G13)+5,FALSE)),"")</f>
        <v/>
      </c>
      <c r="H13" s="96" t="str">
        <f>IFERROR(IF(VLOOKUP($A13,'Annex 2 Designated EHV charges'!$D:$P,COLUMN(H13)+5,FALSE)=0,"",VLOOKUP($A13,'Annex 2 Designated EHV charges'!$D:$P,COLUMN(H13)+5,FALSE)),"")</f>
        <v/>
      </c>
    </row>
    <row r="14" spans="1:15" x14ac:dyDescent="0.2">
      <c r="A14" s="95" t="str">
        <f t="array" ref="A14">IFERROR(INDEX('Annex 2 Designated EHV charges'!$D$11:$D$260, MATCH(0, IF(ISBLANK('Annex 2 Designated EHV charges'!$D$11:$D$260),1, COUNTIF(A$4:$A13, 'Annex 2 Designated EHV charges'!$D$11:$D$260)), 0)),"")</f>
        <v/>
      </c>
      <c r="B14" s="94" t="str">
        <f>IF($A14="","",VLOOKUP($A14,'Annex 2 Designated EHV charges'!$D:$O,2,0))</f>
        <v/>
      </c>
      <c r="C14" s="95" t="str">
        <f>IF($A14="","",VLOOKUP($A14,'Annex 2 Designated EHV charges'!$D:$O,3,0))</f>
        <v/>
      </c>
      <c r="D14" s="94" t="str">
        <f>IF($A14="","",VLOOKUP($A14,'Annex 2 Designated EHV charges'!$D:$O,4,0))</f>
        <v/>
      </c>
      <c r="E14" s="96" t="str">
        <f>IFERROR(IF(VLOOKUP($A14,'Annex 2 Designated EHV charges'!$D:$P,COLUMN(E14)+5,FALSE)=0,"",VLOOKUP($A14,'Annex 2 Designated EHV charges'!$D:$P,COLUMN(E14)+5,FALSE)),"")</f>
        <v/>
      </c>
      <c r="F14" s="96" t="str">
        <f>IFERROR(IF(VLOOKUP($A14,'Annex 2 Designated EHV charges'!$D:$P,COLUMN(F14)+5,FALSE)=0,"",VLOOKUP($A14,'Annex 2 Designated EHV charges'!$D:$P,COLUMN(F14)+5,FALSE)),"")</f>
        <v/>
      </c>
      <c r="G14" s="96" t="str">
        <f>IFERROR(IF(VLOOKUP($A14,'Annex 2 Designated EHV charges'!$D:$P,COLUMN(G14)+5,FALSE)=0,"",VLOOKUP($A14,'Annex 2 Designated EHV charges'!$D:$P,COLUMN(G14)+5,FALSE)),"")</f>
        <v/>
      </c>
      <c r="H14" s="96" t="str">
        <f>IFERROR(IF(VLOOKUP($A14,'Annex 2 Designated EHV charges'!$D:$P,COLUMN(H14)+5,FALSE)=0,"",VLOOKUP($A14,'Annex 2 Designated EHV charges'!$D:$P,COLUMN(H14)+5,FALSE)),"")</f>
        <v/>
      </c>
    </row>
    <row r="15" spans="1:15" x14ac:dyDescent="0.2">
      <c r="A15" s="95" t="str">
        <f t="array" ref="A15">IFERROR(INDEX('Annex 2 Designated EHV charges'!$D$11:$D$260, MATCH(0, IF(ISBLANK('Annex 2 Designated EHV charges'!$D$11:$D$260),1, COUNTIF(A$4:$A14, 'Annex 2 Designated EHV charges'!$D$11:$D$260)), 0)),"")</f>
        <v/>
      </c>
      <c r="B15" s="94" t="str">
        <f>IF($A15="","",VLOOKUP($A15,'Annex 2 Designated EHV charges'!$D:$O,2,0))</f>
        <v/>
      </c>
      <c r="C15" s="95" t="str">
        <f>IF($A15="","",VLOOKUP($A15,'Annex 2 Designated EHV charges'!$D:$O,3,0))</f>
        <v/>
      </c>
      <c r="D15" s="94" t="str">
        <f>IF($A15="","",VLOOKUP($A15,'Annex 2 Designated EHV charges'!$D:$O,4,0))</f>
        <v/>
      </c>
      <c r="E15" s="96" t="str">
        <f>IFERROR(IF(VLOOKUP($A15,'Annex 2 Designated EHV charges'!$D:$P,COLUMN(E15)+5,FALSE)=0,"",VLOOKUP($A15,'Annex 2 Designated EHV charges'!$D:$P,COLUMN(E15)+5,FALSE)),"")</f>
        <v/>
      </c>
      <c r="F15" s="96" t="str">
        <f>IFERROR(IF(VLOOKUP($A15,'Annex 2 Designated EHV charges'!$D:$P,COLUMN(F15)+5,FALSE)=0,"",VLOOKUP($A15,'Annex 2 Designated EHV charges'!$D:$P,COLUMN(F15)+5,FALSE)),"")</f>
        <v/>
      </c>
      <c r="G15" s="96" t="str">
        <f>IFERROR(IF(VLOOKUP($A15,'Annex 2 Designated EHV charges'!$D:$P,COLUMN(G15)+5,FALSE)=0,"",VLOOKUP($A15,'Annex 2 Designated EHV charges'!$D:$P,COLUMN(G15)+5,FALSE)),"")</f>
        <v/>
      </c>
      <c r="H15" s="96" t="str">
        <f>IFERROR(IF(VLOOKUP($A15,'Annex 2 Designated EHV charges'!$D:$P,COLUMN(H15)+5,FALSE)=0,"",VLOOKUP($A15,'Annex 2 Designated EHV charges'!$D:$P,COLUMN(H15)+5,FALSE)),"")</f>
        <v/>
      </c>
    </row>
    <row r="16" spans="1:15" x14ac:dyDescent="0.2">
      <c r="A16" s="95" t="str">
        <f t="array" ref="A16">IFERROR(INDEX('Annex 2 Designated EHV charges'!$D$11:$D$260, MATCH(0, IF(ISBLANK('Annex 2 Designated EHV charges'!$D$11:$D$260),1, COUNTIF(A$4:$A15, 'Annex 2 Designated EHV charges'!$D$11:$D$260)), 0)),"")</f>
        <v/>
      </c>
      <c r="B16" s="94" t="str">
        <f>IF($A16="","",VLOOKUP($A16,'Annex 2 Designated EHV charges'!$D:$O,2,0))</f>
        <v/>
      </c>
      <c r="C16" s="95" t="str">
        <f>IF($A16="","",VLOOKUP($A16,'Annex 2 Designated EHV charges'!$D:$O,3,0))</f>
        <v/>
      </c>
      <c r="D16" s="94" t="str">
        <f>IF($A16="","",VLOOKUP($A16,'Annex 2 Designated EHV charges'!$D:$O,4,0))</f>
        <v/>
      </c>
      <c r="E16" s="96" t="str">
        <f>IFERROR(IF(VLOOKUP($A16,'Annex 2 Designated EHV charges'!$D:$P,COLUMN(E16)+5,FALSE)=0,"",VLOOKUP($A16,'Annex 2 Designated EHV charges'!$D:$P,COLUMN(E16)+5,FALSE)),"")</f>
        <v/>
      </c>
      <c r="F16" s="96" t="str">
        <f>IFERROR(IF(VLOOKUP($A16,'Annex 2 Designated EHV charges'!$D:$P,COLUMN(F16)+5,FALSE)=0,"",VLOOKUP($A16,'Annex 2 Designated EHV charges'!$D:$P,COLUMN(F16)+5,FALSE)),"")</f>
        <v/>
      </c>
      <c r="G16" s="96" t="str">
        <f>IFERROR(IF(VLOOKUP($A16,'Annex 2 Designated EHV charges'!$D:$P,COLUMN(G16)+5,FALSE)=0,"",VLOOKUP($A16,'Annex 2 Designated EHV charges'!$D:$P,COLUMN(G16)+5,FALSE)),"")</f>
        <v/>
      </c>
      <c r="H16" s="96" t="str">
        <f>IFERROR(IF(VLOOKUP($A16,'Annex 2 Designated EHV charges'!$D:$P,COLUMN(H16)+5,FALSE)=0,"",VLOOKUP($A16,'Annex 2 Designated EHV charges'!$D:$P,COLUMN(H16)+5,FALSE)),"")</f>
        <v/>
      </c>
    </row>
    <row r="17" spans="1:8" x14ac:dyDescent="0.2">
      <c r="A17" s="95" t="str">
        <f t="array" ref="A17">IFERROR(INDEX('Annex 2 Designated EHV charges'!$D$11:$D$260, MATCH(0, IF(ISBLANK('Annex 2 Designated EHV charges'!$D$11:$D$260),1, COUNTIF(A$4:$A16, 'Annex 2 Designated EHV charges'!$D$11:$D$260)), 0)),"")</f>
        <v/>
      </c>
      <c r="B17" s="94" t="str">
        <f>IF($A17="","",VLOOKUP($A17,'Annex 2 Designated EHV charges'!$D:$O,2,0))</f>
        <v/>
      </c>
      <c r="C17" s="95" t="str">
        <f>IF($A17="","",VLOOKUP($A17,'Annex 2 Designated EHV charges'!$D:$O,3,0))</f>
        <v/>
      </c>
      <c r="D17" s="94" t="str">
        <f>IF($A17="","",VLOOKUP($A17,'Annex 2 Designated EHV charges'!$D:$O,4,0))</f>
        <v/>
      </c>
      <c r="E17" s="96" t="str">
        <f>IFERROR(IF(VLOOKUP($A17,'Annex 2 Designated EHV charges'!$D:$P,COLUMN(E17)+5,FALSE)=0,"",VLOOKUP($A17,'Annex 2 Designated EHV charges'!$D:$P,COLUMN(E17)+5,FALSE)),"")</f>
        <v/>
      </c>
      <c r="F17" s="96" t="str">
        <f>IFERROR(IF(VLOOKUP($A17,'Annex 2 Designated EHV charges'!$D:$P,COLUMN(F17)+5,FALSE)=0,"",VLOOKUP($A17,'Annex 2 Designated EHV charges'!$D:$P,COLUMN(F17)+5,FALSE)),"")</f>
        <v/>
      </c>
      <c r="G17" s="96" t="str">
        <f>IFERROR(IF(VLOOKUP($A17,'Annex 2 Designated EHV charges'!$D:$P,COLUMN(G17)+5,FALSE)=0,"",VLOOKUP($A17,'Annex 2 Designated EHV charges'!$D:$P,COLUMN(G17)+5,FALSE)),"")</f>
        <v/>
      </c>
      <c r="H17" s="96" t="str">
        <f>IFERROR(IF(VLOOKUP($A17,'Annex 2 Designated EHV charges'!$D:$P,COLUMN(H17)+5,FALSE)=0,"",VLOOKUP($A17,'Annex 2 Designated EHV charges'!$D:$P,COLUMN(H17)+5,FALSE)),"")</f>
        <v/>
      </c>
    </row>
    <row r="18" spans="1:8" x14ac:dyDescent="0.2">
      <c r="A18" s="95" t="str">
        <f t="array" ref="A18">IFERROR(INDEX('Annex 2 Designated EHV charges'!$D$11:$D$260, MATCH(0, IF(ISBLANK('Annex 2 Designated EHV charges'!$D$11:$D$260),1, COUNTIF(A$4:$A17, 'Annex 2 Designated EHV charges'!$D$11:$D$260)), 0)),"")</f>
        <v/>
      </c>
      <c r="B18" s="94" t="str">
        <f>IF($A18="","",VLOOKUP($A18,'Annex 2 Designated EHV charges'!$D:$O,2,0))</f>
        <v/>
      </c>
      <c r="C18" s="95" t="str">
        <f>IF($A18="","",VLOOKUP($A18,'Annex 2 Designated EHV charges'!$D:$O,3,0))</f>
        <v/>
      </c>
      <c r="D18" s="94" t="str">
        <f>IF($A18="","",VLOOKUP($A18,'Annex 2 Designated EHV charges'!$D:$O,4,0))</f>
        <v/>
      </c>
      <c r="E18" s="96" t="str">
        <f>IFERROR(IF(VLOOKUP($A18,'Annex 2 Designated EHV charges'!$D:$P,COLUMN(E18)+5,FALSE)=0,"",VLOOKUP($A18,'Annex 2 Designated EHV charges'!$D:$P,COLUMN(E18)+5,FALSE)),"")</f>
        <v/>
      </c>
      <c r="F18" s="96" t="str">
        <f>IFERROR(IF(VLOOKUP($A18,'Annex 2 Designated EHV charges'!$D:$P,COLUMN(F18)+5,FALSE)=0,"",VLOOKUP($A18,'Annex 2 Designated EHV charges'!$D:$P,COLUMN(F18)+5,FALSE)),"")</f>
        <v/>
      </c>
      <c r="G18" s="96" t="str">
        <f>IFERROR(IF(VLOOKUP($A18,'Annex 2 Designated EHV charges'!$D:$P,COLUMN(G18)+5,FALSE)=0,"",VLOOKUP($A18,'Annex 2 Designated EHV charges'!$D:$P,COLUMN(G18)+5,FALSE)),"")</f>
        <v/>
      </c>
      <c r="H18" s="96" t="str">
        <f>IFERROR(IF(VLOOKUP($A18,'Annex 2 Designated EHV charges'!$D:$P,COLUMN(H18)+5,FALSE)=0,"",VLOOKUP($A18,'Annex 2 Designated EHV charges'!$D:$P,COLUMN(H18)+5,FALSE)),"")</f>
        <v/>
      </c>
    </row>
    <row r="19" spans="1:8" x14ac:dyDescent="0.2">
      <c r="A19" s="95" t="str">
        <f t="array" ref="A19">IFERROR(INDEX('Annex 2 Designated EHV charges'!$D$11:$D$260, MATCH(0, IF(ISBLANK('Annex 2 Designated EHV charges'!$D$11:$D$260),1, COUNTIF(A$4:$A18, 'Annex 2 Designated EHV charges'!$D$11:$D$260)), 0)),"")</f>
        <v/>
      </c>
      <c r="B19" s="94" t="str">
        <f>IF($A19="","",VLOOKUP($A19,'Annex 2 Designated EHV charges'!$D:$O,2,0))</f>
        <v/>
      </c>
      <c r="C19" s="95" t="str">
        <f>IF($A19="","",VLOOKUP($A19,'Annex 2 Designated EHV charges'!$D:$O,3,0))</f>
        <v/>
      </c>
      <c r="D19" s="94" t="str">
        <f>IF($A19="","",VLOOKUP($A19,'Annex 2 Designated EHV charges'!$D:$O,4,0))</f>
        <v/>
      </c>
      <c r="E19" s="96" t="str">
        <f>IFERROR(IF(VLOOKUP($A19,'Annex 2 Designated EHV charges'!$D:$P,COLUMN(E19)+5,FALSE)=0,"",VLOOKUP($A19,'Annex 2 Designated EHV charges'!$D:$P,COLUMN(E19)+5,FALSE)),"")</f>
        <v/>
      </c>
      <c r="F19" s="96" t="str">
        <f>IFERROR(IF(VLOOKUP($A19,'Annex 2 Designated EHV charges'!$D:$P,COLUMN(F19)+5,FALSE)=0,"",VLOOKUP($A19,'Annex 2 Designated EHV charges'!$D:$P,COLUMN(F19)+5,FALSE)),"")</f>
        <v/>
      </c>
      <c r="G19" s="96" t="str">
        <f>IFERROR(IF(VLOOKUP($A19,'Annex 2 Designated EHV charges'!$D:$P,COLUMN(G19)+5,FALSE)=0,"",VLOOKUP($A19,'Annex 2 Designated EHV charges'!$D:$P,COLUMN(G19)+5,FALSE)),"")</f>
        <v/>
      </c>
      <c r="H19" s="96" t="str">
        <f>IFERROR(IF(VLOOKUP($A19,'Annex 2 Designated EHV charges'!$D:$P,COLUMN(H19)+5,FALSE)=0,"",VLOOKUP($A19,'Annex 2 Designated EHV charges'!$D:$P,COLUMN(H19)+5,FALSE)),"")</f>
        <v/>
      </c>
    </row>
    <row r="20" spans="1:8" x14ac:dyDescent="0.2">
      <c r="A20" s="95" t="str">
        <f t="array" ref="A20">IFERROR(INDEX('Annex 2 Designated EHV charges'!$D$11:$D$260, MATCH(0, IF(ISBLANK('Annex 2 Designated EHV charges'!$D$11:$D$260),1, COUNTIF(A$4:$A19, 'Annex 2 Designated EHV charges'!$D$11:$D$260)), 0)),"")</f>
        <v/>
      </c>
      <c r="B20" s="94" t="str">
        <f>IF($A20="","",VLOOKUP($A20,'Annex 2 Designated EHV charges'!$D:$O,2,0))</f>
        <v/>
      </c>
      <c r="C20" s="95" t="str">
        <f>IF($A20="","",VLOOKUP($A20,'Annex 2 Designated EHV charges'!$D:$O,3,0))</f>
        <v/>
      </c>
      <c r="D20" s="94" t="str">
        <f>IF($A20="","",VLOOKUP($A20,'Annex 2 Designated EHV charges'!$D:$O,4,0))</f>
        <v/>
      </c>
      <c r="E20" s="96" t="str">
        <f>IFERROR(IF(VLOOKUP($A20,'Annex 2 Designated EHV charges'!$D:$P,COLUMN(E20)+5,FALSE)=0,"",VLOOKUP($A20,'Annex 2 Designated EHV charges'!$D:$P,COLUMN(E20)+5,FALSE)),"")</f>
        <v/>
      </c>
      <c r="F20" s="96" t="str">
        <f>IFERROR(IF(VLOOKUP($A20,'Annex 2 Designated EHV charges'!$D:$P,COLUMN(F20)+5,FALSE)=0,"",VLOOKUP($A20,'Annex 2 Designated EHV charges'!$D:$P,COLUMN(F20)+5,FALSE)),"")</f>
        <v/>
      </c>
      <c r="G20" s="96" t="str">
        <f>IFERROR(IF(VLOOKUP($A20,'Annex 2 Designated EHV charges'!$D:$P,COLUMN(G20)+5,FALSE)=0,"",VLOOKUP($A20,'Annex 2 Designated EHV charges'!$D:$P,COLUMN(G20)+5,FALSE)),"")</f>
        <v/>
      </c>
      <c r="H20" s="96" t="str">
        <f>IFERROR(IF(VLOOKUP($A20,'Annex 2 Designated EHV charges'!$D:$P,COLUMN(H20)+5,FALSE)=0,"",VLOOKUP($A20,'Annex 2 Designated EHV charges'!$D:$P,COLUMN(H20)+5,FALSE)),"")</f>
        <v/>
      </c>
    </row>
    <row r="21" spans="1:8" x14ac:dyDescent="0.2">
      <c r="A21" s="95" t="str">
        <f t="array" ref="A21">IFERROR(INDEX('Annex 2 Designated EHV charges'!$D$11:$D$260, MATCH(0, IF(ISBLANK('Annex 2 Designated EHV charges'!$D$11:$D$260),1, COUNTIF(A$4:$A20, 'Annex 2 Designated EHV charges'!$D$11:$D$260)), 0)),"")</f>
        <v/>
      </c>
      <c r="B21" s="94" t="str">
        <f>IF($A21="","",VLOOKUP($A21,'Annex 2 Designated EHV charges'!$D:$O,2,0))</f>
        <v/>
      </c>
      <c r="C21" s="95" t="str">
        <f>IF($A21="","",VLOOKUP($A21,'Annex 2 Designated EHV charges'!$D:$O,3,0))</f>
        <v/>
      </c>
      <c r="D21" s="94" t="str">
        <f>IF($A21="","",VLOOKUP($A21,'Annex 2 Designated EHV charges'!$D:$O,4,0))</f>
        <v/>
      </c>
      <c r="E21" s="96" t="str">
        <f>IFERROR(IF(VLOOKUP($A21,'Annex 2 Designated EHV charges'!$D:$P,COLUMN(E21)+5,FALSE)=0,"",VLOOKUP($A21,'Annex 2 Designated EHV charges'!$D:$P,COLUMN(E21)+5,FALSE)),"")</f>
        <v/>
      </c>
      <c r="F21" s="96" t="str">
        <f>IFERROR(IF(VLOOKUP($A21,'Annex 2 Designated EHV charges'!$D:$P,COLUMN(F21)+5,FALSE)=0,"",VLOOKUP($A21,'Annex 2 Designated EHV charges'!$D:$P,COLUMN(F21)+5,FALSE)),"")</f>
        <v/>
      </c>
      <c r="G21" s="96" t="str">
        <f>IFERROR(IF(VLOOKUP($A21,'Annex 2 Designated EHV charges'!$D:$P,COLUMN(G21)+5,FALSE)=0,"",VLOOKUP($A21,'Annex 2 Designated EHV charges'!$D:$P,COLUMN(G21)+5,FALSE)),"")</f>
        <v/>
      </c>
      <c r="H21" s="96" t="str">
        <f>IFERROR(IF(VLOOKUP($A21,'Annex 2 Designated EHV charges'!$D:$P,COLUMN(H21)+5,FALSE)=0,"",VLOOKUP($A21,'Annex 2 Designated EHV charges'!$D:$P,COLUMN(H21)+5,FALSE)),"")</f>
        <v/>
      </c>
    </row>
    <row r="22" spans="1:8" x14ac:dyDescent="0.2">
      <c r="A22" s="95" t="str">
        <f t="array" ref="A22">IFERROR(INDEX('Annex 2 Designated EHV charges'!$D$11:$D$260, MATCH(0, IF(ISBLANK('Annex 2 Designated EHV charges'!$D$11:$D$260),1, COUNTIF(A$4:$A21, 'Annex 2 Designated EHV charges'!$D$11:$D$260)), 0)),"")</f>
        <v/>
      </c>
      <c r="B22" s="94" t="str">
        <f>IF($A22="","",VLOOKUP($A22,'Annex 2 Designated EHV charges'!$D:$O,2,0))</f>
        <v/>
      </c>
      <c r="C22" s="95" t="str">
        <f>IF($A22="","",VLOOKUP($A22,'Annex 2 Designated EHV charges'!$D:$O,3,0))</f>
        <v/>
      </c>
      <c r="D22" s="94" t="str">
        <f>IF($A22="","",VLOOKUP($A22,'Annex 2 Designated EHV charges'!$D:$O,4,0))</f>
        <v/>
      </c>
      <c r="E22" s="96" t="str">
        <f>IFERROR(IF(VLOOKUP($A22,'Annex 2 Designated EHV charges'!$D:$P,COLUMN(E22)+5,FALSE)=0,"",VLOOKUP($A22,'Annex 2 Designated EHV charges'!$D:$P,COLUMN(E22)+5,FALSE)),"")</f>
        <v/>
      </c>
      <c r="F22" s="96" t="str">
        <f>IFERROR(IF(VLOOKUP($A22,'Annex 2 Designated EHV charges'!$D:$P,COLUMN(F22)+5,FALSE)=0,"",VLOOKUP($A22,'Annex 2 Designated EHV charges'!$D:$P,COLUMN(F22)+5,FALSE)),"")</f>
        <v/>
      </c>
      <c r="G22" s="96" t="str">
        <f>IFERROR(IF(VLOOKUP($A22,'Annex 2 Designated EHV charges'!$D:$P,COLUMN(G22)+5,FALSE)=0,"",VLOOKUP($A22,'Annex 2 Designated EHV charges'!$D:$P,COLUMN(G22)+5,FALSE)),"")</f>
        <v/>
      </c>
      <c r="H22" s="96" t="str">
        <f>IFERROR(IF(VLOOKUP($A22,'Annex 2 Designated EHV charges'!$D:$P,COLUMN(H22)+5,FALSE)=0,"",VLOOKUP($A22,'Annex 2 Designated EHV charges'!$D:$P,COLUMN(H22)+5,FALSE)),"")</f>
        <v/>
      </c>
    </row>
    <row r="23" spans="1:8" x14ac:dyDescent="0.2">
      <c r="A23" s="95" t="str">
        <f t="array" ref="A23">IFERROR(INDEX('Annex 2 Designated EHV charges'!$D$11:$D$260, MATCH(0, IF(ISBLANK('Annex 2 Designated EHV charges'!$D$11:$D$260),1, COUNTIF(A$4:$A22, 'Annex 2 Designated EHV charges'!$D$11:$D$260)), 0)),"")</f>
        <v/>
      </c>
      <c r="B23" s="94" t="str">
        <f>IF($A23="","",VLOOKUP($A23,'Annex 2 Designated EHV charges'!$D:$O,2,0))</f>
        <v/>
      </c>
      <c r="C23" s="95" t="str">
        <f>IF($A23="","",VLOOKUP($A23,'Annex 2 Designated EHV charges'!$D:$O,3,0))</f>
        <v/>
      </c>
      <c r="D23" s="94" t="str">
        <f>IF($A23="","",VLOOKUP($A23,'Annex 2 Designated EHV charges'!$D:$O,4,0))</f>
        <v/>
      </c>
      <c r="E23" s="96" t="str">
        <f>IFERROR(IF(VLOOKUP($A23,'Annex 2 Designated EHV charges'!$D:$P,COLUMN(E23)+5,FALSE)=0,"",VLOOKUP($A23,'Annex 2 Designated EHV charges'!$D:$P,COLUMN(E23)+5,FALSE)),"")</f>
        <v/>
      </c>
      <c r="F23" s="96" t="str">
        <f>IFERROR(IF(VLOOKUP($A23,'Annex 2 Designated EHV charges'!$D:$P,COLUMN(F23)+5,FALSE)=0,"",VLOOKUP($A23,'Annex 2 Designated EHV charges'!$D:$P,COLUMN(F23)+5,FALSE)),"")</f>
        <v/>
      </c>
      <c r="G23" s="96" t="str">
        <f>IFERROR(IF(VLOOKUP($A23,'Annex 2 Designated EHV charges'!$D:$P,COLUMN(G23)+5,FALSE)=0,"",VLOOKUP($A23,'Annex 2 Designated EHV charges'!$D:$P,COLUMN(G23)+5,FALSE)),"")</f>
        <v/>
      </c>
      <c r="H23" s="96" t="str">
        <f>IFERROR(IF(VLOOKUP($A23,'Annex 2 Designated EHV charges'!$D:$P,COLUMN(H23)+5,FALSE)=0,"",VLOOKUP($A23,'Annex 2 Designated EHV charges'!$D:$P,COLUMN(H23)+5,FALSE)),"")</f>
        <v/>
      </c>
    </row>
    <row r="24" spans="1:8" x14ac:dyDescent="0.2">
      <c r="A24" s="95" t="str">
        <f t="array" ref="A24">IFERROR(INDEX('Annex 2 Designated EHV charges'!$D$11:$D$260, MATCH(0, IF(ISBLANK('Annex 2 Designated EHV charges'!$D$11:$D$260),1, COUNTIF(A$4:$A23, 'Annex 2 Designated EHV charges'!$D$11:$D$260)), 0)),"")</f>
        <v/>
      </c>
      <c r="B24" s="94" t="str">
        <f>IF($A24="","",VLOOKUP($A24,'Annex 2 Designated EHV charges'!$D:$O,2,0))</f>
        <v/>
      </c>
      <c r="C24" s="95" t="str">
        <f>IF($A24="","",VLOOKUP($A24,'Annex 2 Designated EHV charges'!$D:$O,3,0))</f>
        <v/>
      </c>
      <c r="D24" s="94" t="str">
        <f>IF($A24="","",VLOOKUP($A24,'Annex 2 Designated EHV charges'!$D:$O,4,0))</f>
        <v/>
      </c>
      <c r="E24" s="96" t="str">
        <f>IFERROR(IF(VLOOKUP($A24,'Annex 2 Designated EHV charges'!$D:$P,COLUMN(E24)+5,FALSE)=0,"",VLOOKUP($A24,'Annex 2 Designated EHV charges'!$D:$P,COLUMN(E24)+5,FALSE)),"")</f>
        <v/>
      </c>
      <c r="F24" s="96" t="str">
        <f>IFERROR(IF(VLOOKUP($A24,'Annex 2 Designated EHV charges'!$D:$P,COLUMN(F24)+5,FALSE)=0,"",VLOOKUP($A24,'Annex 2 Designated EHV charges'!$D:$P,COLUMN(F24)+5,FALSE)),"")</f>
        <v/>
      </c>
      <c r="G24" s="96" t="str">
        <f>IFERROR(IF(VLOOKUP($A24,'Annex 2 Designated EHV charges'!$D:$P,COLUMN(G24)+5,FALSE)=0,"",VLOOKUP($A24,'Annex 2 Designated EHV charges'!$D:$P,COLUMN(G24)+5,FALSE)),"")</f>
        <v/>
      </c>
      <c r="H24" s="96" t="str">
        <f>IFERROR(IF(VLOOKUP($A24,'Annex 2 Designated EHV charges'!$D:$P,COLUMN(H24)+5,FALSE)=0,"",VLOOKUP($A24,'Annex 2 Designated EHV charges'!$D:$P,COLUMN(H24)+5,FALSE)),"")</f>
        <v/>
      </c>
    </row>
    <row r="25" spans="1:8" x14ac:dyDescent="0.2">
      <c r="A25" s="95" t="str">
        <f t="array" ref="A25">IFERROR(INDEX('Annex 2 Designated EHV charges'!$D$11:$D$260, MATCH(0, IF(ISBLANK('Annex 2 Designated EHV charges'!$D$11:$D$260),1, COUNTIF(A$4:$A24, 'Annex 2 Designated EHV charges'!$D$11:$D$260)), 0)),"")</f>
        <v/>
      </c>
      <c r="B25" s="94" t="str">
        <f>IF($A25="","",VLOOKUP($A25,'Annex 2 Designated EHV charges'!$D:$O,2,0))</f>
        <v/>
      </c>
      <c r="C25" s="95" t="str">
        <f>IF($A25="","",VLOOKUP($A25,'Annex 2 Designated EHV charges'!$D:$O,3,0))</f>
        <v/>
      </c>
      <c r="D25" s="94" t="str">
        <f>IF($A25="","",VLOOKUP($A25,'Annex 2 Designated EHV charges'!$D:$O,4,0))</f>
        <v/>
      </c>
      <c r="E25" s="96" t="str">
        <f>IFERROR(IF(VLOOKUP($A25,'Annex 2 Designated EHV charges'!$D:$P,COLUMN(E25)+5,FALSE)=0,"",VLOOKUP($A25,'Annex 2 Designated EHV charges'!$D:$P,COLUMN(E25)+5,FALSE)),"")</f>
        <v/>
      </c>
      <c r="F25" s="96" t="str">
        <f>IFERROR(IF(VLOOKUP($A25,'Annex 2 Designated EHV charges'!$D:$P,COLUMN(F25)+5,FALSE)=0,"",VLOOKUP($A25,'Annex 2 Designated EHV charges'!$D:$P,COLUMN(F25)+5,FALSE)),"")</f>
        <v/>
      </c>
      <c r="G25" s="96" t="str">
        <f>IFERROR(IF(VLOOKUP($A25,'Annex 2 Designated EHV charges'!$D:$P,COLUMN(G25)+5,FALSE)=0,"",VLOOKUP($A25,'Annex 2 Designated EHV charges'!$D:$P,COLUMN(G25)+5,FALSE)),"")</f>
        <v/>
      </c>
      <c r="H25" s="96" t="str">
        <f>IFERROR(IF(VLOOKUP($A25,'Annex 2 Designated EHV charges'!$D:$P,COLUMN(H25)+5,FALSE)=0,"",VLOOKUP($A25,'Annex 2 Designated EHV charges'!$D:$P,COLUMN(H25)+5,FALSE)),"")</f>
        <v/>
      </c>
    </row>
    <row r="26" spans="1:8" x14ac:dyDescent="0.2">
      <c r="A26" s="95" t="str">
        <f t="array" ref="A26">IFERROR(INDEX('Annex 2 Designated EHV charges'!$D$11:$D$260, MATCH(0, IF(ISBLANK('Annex 2 Designated EHV charges'!$D$11:$D$260),1, COUNTIF(A$4:$A25, 'Annex 2 Designated EHV charges'!$D$11:$D$260)), 0)),"")</f>
        <v/>
      </c>
      <c r="B26" s="94" t="str">
        <f>IF($A26="","",VLOOKUP($A26,'Annex 2 Designated EHV charges'!$D:$O,2,0))</f>
        <v/>
      </c>
      <c r="C26" s="95" t="str">
        <f>IF($A26="","",VLOOKUP($A26,'Annex 2 Designated EHV charges'!$D:$O,3,0))</f>
        <v/>
      </c>
      <c r="D26" s="94" t="str">
        <f>IF($A26="","",VLOOKUP($A26,'Annex 2 Designated EHV charges'!$D:$O,4,0))</f>
        <v/>
      </c>
      <c r="E26" s="96" t="str">
        <f>IFERROR(IF(VLOOKUP($A26,'Annex 2 Designated EHV charges'!$D:$P,COLUMN(E26)+5,FALSE)=0,"",VLOOKUP($A26,'Annex 2 Designated EHV charges'!$D:$P,COLUMN(E26)+5,FALSE)),"")</f>
        <v/>
      </c>
      <c r="F26" s="96" t="str">
        <f>IFERROR(IF(VLOOKUP($A26,'Annex 2 Designated EHV charges'!$D:$P,COLUMN(F26)+5,FALSE)=0,"",VLOOKUP($A26,'Annex 2 Designated EHV charges'!$D:$P,COLUMN(F26)+5,FALSE)),"")</f>
        <v/>
      </c>
      <c r="G26" s="96" t="str">
        <f>IFERROR(IF(VLOOKUP($A26,'Annex 2 Designated EHV charges'!$D:$P,COLUMN(G26)+5,FALSE)=0,"",VLOOKUP($A26,'Annex 2 Designated EHV charges'!$D:$P,COLUMN(G26)+5,FALSE)),"")</f>
        <v/>
      </c>
      <c r="H26" s="96" t="str">
        <f>IFERROR(IF(VLOOKUP($A26,'Annex 2 Designated EHV charges'!$D:$P,COLUMN(H26)+5,FALSE)=0,"",VLOOKUP($A26,'Annex 2 Designated EHV charges'!$D:$P,COLUMN(H26)+5,FALSE)),"")</f>
        <v/>
      </c>
    </row>
    <row r="27" spans="1:8" x14ac:dyDescent="0.2">
      <c r="A27" s="95" t="str">
        <f t="array" ref="A27">IFERROR(INDEX('Annex 2 Designated EHV charges'!$D$11:$D$260, MATCH(0, IF(ISBLANK('Annex 2 Designated EHV charges'!$D$11:$D$260),1, COUNTIF(A$4:$A26, 'Annex 2 Designated EHV charges'!$D$11:$D$260)), 0)),"")</f>
        <v/>
      </c>
      <c r="B27" s="94" t="str">
        <f>IF($A27="","",VLOOKUP($A27,'Annex 2 Designated EHV charges'!$D:$O,2,0))</f>
        <v/>
      </c>
      <c r="C27" s="95" t="str">
        <f>IF($A27="","",VLOOKUP($A27,'Annex 2 Designated EHV charges'!$D:$O,3,0))</f>
        <v/>
      </c>
      <c r="D27" s="94" t="str">
        <f>IF($A27="","",VLOOKUP($A27,'Annex 2 Designated EHV charges'!$D:$O,4,0))</f>
        <v/>
      </c>
      <c r="E27" s="96" t="str">
        <f>IFERROR(IF(VLOOKUP($A27,'Annex 2 Designated EHV charges'!$D:$P,COLUMN(E27)+5,FALSE)=0,"",VLOOKUP($A27,'Annex 2 Designated EHV charges'!$D:$P,COLUMN(E27)+5,FALSE)),"")</f>
        <v/>
      </c>
      <c r="F27" s="96" t="str">
        <f>IFERROR(IF(VLOOKUP($A27,'Annex 2 Designated EHV charges'!$D:$P,COLUMN(F27)+5,FALSE)=0,"",VLOOKUP($A27,'Annex 2 Designated EHV charges'!$D:$P,COLUMN(F27)+5,FALSE)),"")</f>
        <v/>
      </c>
      <c r="G27" s="96" t="str">
        <f>IFERROR(IF(VLOOKUP($A27,'Annex 2 Designated EHV charges'!$D:$P,COLUMN(G27)+5,FALSE)=0,"",VLOOKUP($A27,'Annex 2 Designated EHV charges'!$D:$P,COLUMN(G27)+5,FALSE)),"")</f>
        <v/>
      </c>
      <c r="H27" s="96" t="str">
        <f>IFERROR(IF(VLOOKUP($A27,'Annex 2 Designated EHV charges'!$D:$P,COLUMN(H27)+5,FALSE)=0,"",VLOOKUP($A27,'Annex 2 Designated EHV charges'!$D:$P,COLUMN(H27)+5,FALSE)),"")</f>
        <v/>
      </c>
    </row>
    <row r="28" spans="1:8" x14ac:dyDescent="0.2">
      <c r="A28" s="95" t="str">
        <f t="array" ref="A28">IFERROR(INDEX('Annex 2 Designated EHV charges'!$D$11:$D$260, MATCH(0, IF(ISBLANK('Annex 2 Designated EHV charges'!$D$11:$D$260),1, COUNTIF(A$4:$A27, 'Annex 2 Designated EHV charges'!$D$11:$D$260)), 0)),"")</f>
        <v/>
      </c>
      <c r="B28" s="94" t="str">
        <f>IF($A28="","",VLOOKUP($A28,'Annex 2 Designated EHV charges'!$D:$O,2,0))</f>
        <v/>
      </c>
      <c r="C28" s="95" t="str">
        <f>IF($A28="","",VLOOKUP($A28,'Annex 2 Designated EHV charges'!$D:$O,3,0))</f>
        <v/>
      </c>
      <c r="D28" s="94" t="str">
        <f>IF($A28="","",VLOOKUP($A28,'Annex 2 Designated EHV charges'!$D:$O,4,0))</f>
        <v/>
      </c>
      <c r="E28" s="96" t="str">
        <f>IFERROR(IF(VLOOKUP($A28,'Annex 2 Designated EHV charges'!$D:$P,COLUMN(E28)+5,FALSE)=0,"",VLOOKUP($A28,'Annex 2 Designated EHV charges'!$D:$P,COLUMN(E28)+5,FALSE)),"")</f>
        <v/>
      </c>
      <c r="F28" s="96" t="str">
        <f>IFERROR(IF(VLOOKUP($A28,'Annex 2 Designated EHV charges'!$D:$P,COLUMN(F28)+5,FALSE)=0,"",VLOOKUP($A28,'Annex 2 Designated EHV charges'!$D:$P,COLUMN(F28)+5,FALSE)),"")</f>
        <v/>
      </c>
      <c r="G28" s="96" t="str">
        <f>IFERROR(IF(VLOOKUP($A28,'Annex 2 Designated EHV charges'!$D:$P,COLUMN(G28)+5,FALSE)=0,"",VLOOKUP($A28,'Annex 2 Designated EHV charges'!$D:$P,COLUMN(G28)+5,FALSE)),"")</f>
        <v/>
      </c>
      <c r="H28" s="96" t="str">
        <f>IFERROR(IF(VLOOKUP($A28,'Annex 2 Designated EHV charges'!$D:$P,COLUMN(H28)+5,FALSE)=0,"",VLOOKUP($A28,'Annex 2 Designated EHV charges'!$D:$P,COLUMN(H28)+5,FALSE)),"")</f>
        <v/>
      </c>
    </row>
    <row r="29" spans="1:8" x14ac:dyDescent="0.2">
      <c r="A29" s="95" t="str">
        <f t="array" ref="A29">IFERROR(INDEX('Annex 2 Designated EHV charges'!$D$11:$D$260, MATCH(0, IF(ISBLANK('Annex 2 Designated EHV charges'!$D$11:$D$260),1, COUNTIF(A$4:$A28, 'Annex 2 Designated EHV charges'!$D$11:$D$260)), 0)),"")</f>
        <v/>
      </c>
      <c r="B29" s="94" t="str">
        <f>IF($A29="","",VLOOKUP($A29,'Annex 2 Designated EHV charges'!$D:$O,2,0))</f>
        <v/>
      </c>
      <c r="C29" s="95" t="str">
        <f>IF($A29="","",VLOOKUP($A29,'Annex 2 Designated EHV charges'!$D:$O,3,0))</f>
        <v/>
      </c>
      <c r="D29" s="94" t="str">
        <f>IF($A29="","",VLOOKUP($A29,'Annex 2 Designated EHV charges'!$D:$O,4,0))</f>
        <v/>
      </c>
      <c r="E29" s="96" t="str">
        <f>IFERROR(IF(VLOOKUP($A29,'Annex 2 Designated EHV charges'!$D:$P,COLUMN(E29)+5,FALSE)=0,"",VLOOKUP($A29,'Annex 2 Designated EHV charges'!$D:$P,COLUMN(E29)+5,FALSE)),"")</f>
        <v/>
      </c>
      <c r="F29" s="96" t="str">
        <f>IFERROR(IF(VLOOKUP($A29,'Annex 2 Designated EHV charges'!$D:$P,COLUMN(F29)+5,FALSE)=0,"",VLOOKUP($A29,'Annex 2 Designated EHV charges'!$D:$P,COLUMN(F29)+5,FALSE)),"")</f>
        <v/>
      </c>
      <c r="G29" s="96" t="str">
        <f>IFERROR(IF(VLOOKUP($A29,'Annex 2 Designated EHV charges'!$D:$P,COLUMN(G29)+5,FALSE)=0,"",VLOOKUP($A29,'Annex 2 Designated EHV charges'!$D:$P,COLUMN(G29)+5,FALSE)),"")</f>
        <v/>
      </c>
      <c r="H29" s="96" t="str">
        <f>IFERROR(IF(VLOOKUP($A29,'Annex 2 Designated EHV charges'!$D:$P,COLUMN(H29)+5,FALSE)=0,"",VLOOKUP($A29,'Annex 2 Designated EHV charges'!$D:$P,COLUMN(H29)+5,FALSE)),"")</f>
        <v/>
      </c>
    </row>
    <row r="30" spans="1:8" x14ac:dyDescent="0.2">
      <c r="A30" s="95" t="str">
        <f t="array" ref="A30">IFERROR(INDEX('Annex 2 Designated EHV charges'!$D$11:$D$260, MATCH(0, IF(ISBLANK('Annex 2 Designated EHV charges'!$D$11:$D$260),1, COUNTIF(A$4:$A29, 'Annex 2 Designated EHV charges'!$D$11:$D$260)), 0)),"")</f>
        <v/>
      </c>
      <c r="B30" s="94" t="str">
        <f>IF($A30="","",VLOOKUP($A30,'Annex 2 Designated EHV charges'!$D:$O,2,0))</f>
        <v/>
      </c>
      <c r="C30" s="95" t="str">
        <f>IF($A30="","",VLOOKUP($A30,'Annex 2 Designated EHV charges'!$D:$O,3,0))</f>
        <v/>
      </c>
      <c r="D30" s="94" t="str">
        <f>IF($A30="","",VLOOKUP($A30,'Annex 2 Designated EHV charges'!$D:$O,4,0))</f>
        <v/>
      </c>
      <c r="E30" s="96" t="str">
        <f>IFERROR(IF(VLOOKUP($A30,'Annex 2 Designated EHV charges'!$D:$P,COLUMN(E30)+5,FALSE)=0,"",VLOOKUP($A30,'Annex 2 Designated EHV charges'!$D:$P,COLUMN(E30)+5,FALSE)),"")</f>
        <v/>
      </c>
      <c r="F30" s="96" t="str">
        <f>IFERROR(IF(VLOOKUP($A30,'Annex 2 Designated EHV charges'!$D:$P,COLUMN(F30)+5,FALSE)=0,"",VLOOKUP($A30,'Annex 2 Designated EHV charges'!$D:$P,COLUMN(F30)+5,FALSE)),"")</f>
        <v/>
      </c>
      <c r="G30" s="96" t="str">
        <f>IFERROR(IF(VLOOKUP($A30,'Annex 2 Designated EHV charges'!$D:$P,COLUMN(G30)+5,FALSE)=0,"",VLOOKUP($A30,'Annex 2 Designated EHV charges'!$D:$P,COLUMN(G30)+5,FALSE)),"")</f>
        <v/>
      </c>
      <c r="H30" s="96" t="str">
        <f>IFERROR(IF(VLOOKUP($A30,'Annex 2 Designated EHV charges'!$D:$P,COLUMN(H30)+5,FALSE)=0,"",VLOOKUP($A30,'Annex 2 Designated EHV charges'!$D:$P,COLUMN(H30)+5,FALSE)),"")</f>
        <v/>
      </c>
    </row>
    <row r="31" spans="1:8" x14ac:dyDescent="0.2">
      <c r="A31" s="95" t="str">
        <f t="array" ref="A31">IFERROR(INDEX('Annex 2 Designated EHV charges'!$D$11:$D$260, MATCH(0, IF(ISBLANK('Annex 2 Designated EHV charges'!$D$11:$D$260),1, COUNTIF(A$4:$A30, 'Annex 2 Designated EHV charges'!$D$11:$D$260)), 0)),"")</f>
        <v/>
      </c>
      <c r="B31" s="94" t="str">
        <f>IF($A31="","",VLOOKUP($A31,'Annex 2 Designated EHV charges'!$D:$O,2,0))</f>
        <v/>
      </c>
      <c r="C31" s="95" t="str">
        <f>IF($A31="","",VLOOKUP($A31,'Annex 2 Designated EHV charges'!$D:$O,3,0))</f>
        <v/>
      </c>
      <c r="D31" s="94" t="str">
        <f>IF($A31="","",VLOOKUP($A31,'Annex 2 Designated EHV charges'!$D:$O,4,0))</f>
        <v/>
      </c>
      <c r="E31" s="96" t="str">
        <f>IFERROR(IF(VLOOKUP($A31,'Annex 2 Designated EHV charges'!$D:$P,COLUMN(E31)+5,FALSE)=0,"",VLOOKUP($A31,'Annex 2 Designated EHV charges'!$D:$P,COLUMN(E31)+5,FALSE)),"")</f>
        <v/>
      </c>
      <c r="F31" s="96" t="str">
        <f>IFERROR(IF(VLOOKUP($A31,'Annex 2 Designated EHV charges'!$D:$P,COLUMN(F31)+5,FALSE)=0,"",VLOOKUP($A31,'Annex 2 Designated EHV charges'!$D:$P,COLUMN(F31)+5,FALSE)),"")</f>
        <v/>
      </c>
      <c r="G31" s="96" t="str">
        <f>IFERROR(IF(VLOOKUP($A31,'Annex 2 Designated EHV charges'!$D:$P,COLUMN(G31)+5,FALSE)=0,"",VLOOKUP($A31,'Annex 2 Designated EHV charges'!$D:$P,COLUMN(G31)+5,FALSE)),"")</f>
        <v/>
      </c>
      <c r="H31" s="96" t="str">
        <f>IFERROR(IF(VLOOKUP($A31,'Annex 2 Designated EHV charges'!$D:$P,COLUMN(H31)+5,FALSE)=0,"",VLOOKUP($A31,'Annex 2 Designated EHV charges'!$D:$P,COLUMN(H31)+5,FALSE)),"")</f>
        <v/>
      </c>
    </row>
    <row r="32" spans="1:8" x14ac:dyDescent="0.2">
      <c r="A32" s="95" t="str">
        <f t="array" ref="A32">IFERROR(INDEX('Annex 2 Designated EHV charges'!$D$11:$D$260, MATCH(0, IF(ISBLANK('Annex 2 Designated EHV charges'!$D$11:$D$260),1, COUNTIF(A$4:$A31, 'Annex 2 Designated EHV charges'!$D$11:$D$260)), 0)),"")</f>
        <v/>
      </c>
      <c r="B32" s="94" t="str">
        <f>IF($A32="","",VLOOKUP($A32,'Annex 2 Designated EHV charges'!$D:$O,2,0))</f>
        <v/>
      </c>
      <c r="C32" s="95" t="str">
        <f>IF($A32="","",VLOOKUP($A32,'Annex 2 Designated EHV charges'!$D:$O,3,0))</f>
        <v/>
      </c>
      <c r="D32" s="94" t="str">
        <f>IF($A32="","",VLOOKUP($A32,'Annex 2 Designated EHV charges'!$D:$O,4,0))</f>
        <v/>
      </c>
      <c r="E32" s="96" t="str">
        <f>IFERROR(IF(VLOOKUP($A32,'Annex 2 Designated EHV charges'!$D:$P,COLUMN(E32)+5,FALSE)=0,"",VLOOKUP($A32,'Annex 2 Designated EHV charges'!$D:$P,COLUMN(E32)+5,FALSE)),"")</f>
        <v/>
      </c>
      <c r="F32" s="96" t="str">
        <f>IFERROR(IF(VLOOKUP($A32,'Annex 2 Designated EHV charges'!$D:$P,COLUMN(F32)+5,FALSE)=0,"",VLOOKUP($A32,'Annex 2 Designated EHV charges'!$D:$P,COLUMN(F32)+5,FALSE)),"")</f>
        <v/>
      </c>
      <c r="G32" s="96" t="str">
        <f>IFERROR(IF(VLOOKUP($A32,'Annex 2 Designated EHV charges'!$D:$P,COLUMN(G32)+5,FALSE)=0,"",VLOOKUP($A32,'Annex 2 Designated EHV charges'!$D:$P,COLUMN(G32)+5,FALSE)),"")</f>
        <v/>
      </c>
      <c r="H32" s="96" t="str">
        <f>IFERROR(IF(VLOOKUP($A32,'Annex 2 Designated EHV charges'!$D:$P,COLUMN(H32)+5,FALSE)=0,"",VLOOKUP($A32,'Annex 2 Designated EHV charges'!$D:$P,COLUMN(H32)+5,FALSE)),"")</f>
        <v/>
      </c>
    </row>
    <row r="33" spans="1:8" x14ac:dyDescent="0.2">
      <c r="A33" s="95" t="str">
        <f t="array" ref="A33">IFERROR(INDEX('Annex 2 Designated EHV charges'!$D$11:$D$260, MATCH(0, IF(ISBLANK('Annex 2 Designated EHV charges'!$D$11:$D$260),1, COUNTIF(A$4:$A32, 'Annex 2 Designated EHV charges'!$D$11:$D$260)), 0)),"")</f>
        <v/>
      </c>
      <c r="B33" s="94" t="str">
        <f>IF($A33="","",VLOOKUP($A33,'Annex 2 Designated EHV charges'!$D:$O,2,0))</f>
        <v/>
      </c>
      <c r="C33" s="95" t="str">
        <f>IF($A33="","",VLOOKUP($A33,'Annex 2 Designated EHV charges'!$D:$O,3,0))</f>
        <v/>
      </c>
      <c r="D33" s="94" t="str">
        <f>IF($A33="","",VLOOKUP($A33,'Annex 2 Designated EHV charges'!$D:$O,4,0))</f>
        <v/>
      </c>
      <c r="E33" s="96" t="str">
        <f>IFERROR(IF(VLOOKUP($A33,'Annex 2 Designated EHV charges'!$D:$P,COLUMN(E33)+5,FALSE)=0,"",VLOOKUP($A33,'Annex 2 Designated EHV charges'!$D:$P,COLUMN(E33)+5,FALSE)),"")</f>
        <v/>
      </c>
      <c r="F33" s="96" t="str">
        <f>IFERROR(IF(VLOOKUP($A33,'Annex 2 Designated EHV charges'!$D:$P,COLUMN(F33)+5,FALSE)=0,"",VLOOKUP($A33,'Annex 2 Designated EHV charges'!$D:$P,COLUMN(F33)+5,FALSE)),"")</f>
        <v/>
      </c>
      <c r="G33" s="96" t="str">
        <f>IFERROR(IF(VLOOKUP($A33,'Annex 2 Designated EHV charges'!$D:$P,COLUMN(G33)+5,FALSE)=0,"",VLOOKUP($A33,'Annex 2 Designated EHV charges'!$D:$P,COLUMN(G33)+5,FALSE)),"")</f>
        <v/>
      </c>
      <c r="H33" s="96" t="str">
        <f>IFERROR(IF(VLOOKUP($A33,'Annex 2 Designated EHV charges'!$D:$P,COLUMN(H33)+5,FALSE)=0,"",VLOOKUP($A33,'Annex 2 Designated EHV charges'!$D:$P,COLUMN(H33)+5,FALSE)),"")</f>
        <v/>
      </c>
    </row>
    <row r="34" spans="1:8" x14ac:dyDescent="0.2">
      <c r="A34" s="95" t="str">
        <f t="array" ref="A34">IFERROR(INDEX('Annex 2 Designated EHV charges'!$D$11:$D$260, MATCH(0, IF(ISBLANK('Annex 2 Designated EHV charges'!$D$11:$D$260),1, COUNTIF(A$4:$A33, 'Annex 2 Designated EHV charges'!$D$11:$D$260)), 0)),"")</f>
        <v/>
      </c>
      <c r="B34" s="94" t="str">
        <f>IF($A34="","",VLOOKUP($A34,'Annex 2 Designated EHV charges'!$D:$O,2,0))</f>
        <v/>
      </c>
      <c r="C34" s="95" t="str">
        <f>IF($A34="","",VLOOKUP($A34,'Annex 2 Designated EHV charges'!$D:$O,3,0))</f>
        <v/>
      </c>
      <c r="D34" s="94" t="str">
        <f>IF($A34="","",VLOOKUP($A34,'Annex 2 Designated EHV charges'!$D:$O,4,0))</f>
        <v/>
      </c>
      <c r="E34" s="96" t="str">
        <f>IFERROR(IF(VLOOKUP($A34,'Annex 2 Designated EHV charges'!$D:$P,COLUMN(E34)+5,FALSE)=0,"",VLOOKUP($A34,'Annex 2 Designated EHV charges'!$D:$P,COLUMN(E34)+5,FALSE)),"")</f>
        <v/>
      </c>
      <c r="F34" s="96" t="str">
        <f>IFERROR(IF(VLOOKUP($A34,'Annex 2 Designated EHV charges'!$D:$P,COLUMN(F34)+5,FALSE)=0,"",VLOOKUP($A34,'Annex 2 Designated EHV charges'!$D:$P,COLUMN(F34)+5,FALSE)),"")</f>
        <v/>
      </c>
      <c r="G34" s="96" t="str">
        <f>IFERROR(IF(VLOOKUP($A34,'Annex 2 Designated EHV charges'!$D:$P,COLUMN(G34)+5,FALSE)=0,"",VLOOKUP($A34,'Annex 2 Designated EHV charges'!$D:$P,COLUMN(G34)+5,FALSE)),"")</f>
        <v/>
      </c>
      <c r="H34" s="96" t="str">
        <f>IFERROR(IF(VLOOKUP($A34,'Annex 2 Designated EHV charges'!$D:$P,COLUMN(H34)+5,FALSE)=0,"",VLOOKUP($A34,'Annex 2 Designated EHV charges'!$D:$P,COLUMN(H34)+5,FALSE)),"")</f>
        <v/>
      </c>
    </row>
    <row r="35" spans="1:8" x14ac:dyDescent="0.2">
      <c r="A35" s="95" t="str">
        <f t="array" ref="A35">IFERROR(INDEX('Annex 2 Designated EHV charges'!$D$11:$D$260, MATCH(0, IF(ISBLANK('Annex 2 Designated EHV charges'!$D$11:$D$260),1, COUNTIF(A$4:$A34, 'Annex 2 Designated EHV charges'!$D$11:$D$260)), 0)),"")</f>
        <v/>
      </c>
      <c r="B35" s="94" t="str">
        <f>IF($A35="","",VLOOKUP($A35,'Annex 2 Designated EHV charges'!$D:$O,2,0))</f>
        <v/>
      </c>
      <c r="C35" s="95" t="str">
        <f>IF($A35="","",VLOOKUP($A35,'Annex 2 Designated EHV charges'!$D:$O,3,0))</f>
        <v/>
      </c>
      <c r="D35" s="94" t="str">
        <f>IF($A35="","",VLOOKUP($A35,'Annex 2 Designated EHV charges'!$D:$O,4,0))</f>
        <v/>
      </c>
      <c r="E35" s="96" t="str">
        <f>IFERROR(IF(VLOOKUP($A35,'Annex 2 Designated EHV charges'!$D:$P,COLUMN(E35)+5,FALSE)=0,"",VLOOKUP($A35,'Annex 2 Designated EHV charges'!$D:$P,COLUMN(E35)+5,FALSE)),"")</f>
        <v/>
      </c>
      <c r="F35" s="96" t="str">
        <f>IFERROR(IF(VLOOKUP($A35,'Annex 2 Designated EHV charges'!$D:$P,COLUMN(F35)+5,FALSE)=0,"",VLOOKUP($A35,'Annex 2 Designated EHV charges'!$D:$P,COLUMN(F35)+5,FALSE)),"")</f>
        <v/>
      </c>
      <c r="G35" s="96" t="str">
        <f>IFERROR(IF(VLOOKUP($A35,'Annex 2 Designated EHV charges'!$D:$P,COLUMN(G35)+5,FALSE)=0,"",VLOOKUP($A35,'Annex 2 Designated EHV charges'!$D:$P,COLUMN(G35)+5,FALSE)),"")</f>
        <v/>
      </c>
      <c r="H35" s="96" t="str">
        <f>IFERROR(IF(VLOOKUP($A35,'Annex 2 Designated EHV charges'!$D:$P,COLUMN(H35)+5,FALSE)=0,"",VLOOKUP($A35,'Annex 2 Designated EHV charges'!$D:$P,COLUMN(H35)+5,FALSE)),"")</f>
        <v/>
      </c>
    </row>
    <row r="36" spans="1:8" x14ac:dyDescent="0.2">
      <c r="A36" s="95" t="str">
        <f t="array" ref="A36">IFERROR(INDEX('Annex 2 Designated EHV charges'!$D$11:$D$260, MATCH(0, IF(ISBLANK('Annex 2 Designated EHV charges'!$D$11:$D$260),1, COUNTIF(A$4:$A35, 'Annex 2 Designated EHV charges'!$D$11:$D$260)), 0)),"")</f>
        <v/>
      </c>
      <c r="B36" s="94" t="str">
        <f>IF($A36="","",VLOOKUP($A36,'Annex 2 Designated EHV charges'!$D:$O,2,0))</f>
        <v/>
      </c>
      <c r="C36" s="95" t="str">
        <f>IF($A36="","",VLOOKUP($A36,'Annex 2 Designated EHV charges'!$D:$O,3,0))</f>
        <v/>
      </c>
      <c r="D36" s="94" t="str">
        <f>IF($A36="","",VLOOKUP($A36,'Annex 2 Designated EHV charges'!$D:$O,4,0))</f>
        <v/>
      </c>
      <c r="E36" s="96" t="str">
        <f>IFERROR(IF(VLOOKUP($A36,'Annex 2 Designated EHV charges'!$D:$P,COLUMN(E36)+5,FALSE)=0,"",VLOOKUP($A36,'Annex 2 Designated EHV charges'!$D:$P,COLUMN(E36)+5,FALSE)),"")</f>
        <v/>
      </c>
      <c r="F36" s="96" t="str">
        <f>IFERROR(IF(VLOOKUP($A36,'Annex 2 Designated EHV charges'!$D:$P,COLUMN(F36)+5,FALSE)=0,"",VLOOKUP($A36,'Annex 2 Designated EHV charges'!$D:$P,COLUMN(F36)+5,FALSE)),"")</f>
        <v/>
      </c>
      <c r="G36" s="96" t="str">
        <f>IFERROR(IF(VLOOKUP($A36,'Annex 2 Designated EHV charges'!$D:$P,COLUMN(G36)+5,FALSE)=0,"",VLOOKUP($A36,'Annex 2 Designated EHV charges'!$D:$P,COLUMN(G36)+5,FALSE)),"")</f>
        <v/>
      </c>
      <c r="H36" s="96" t="str">
        <f>IFERROR(IF(VLOOKUP($A36,'Annex 2 Designated EHV charges'!$D:$P,COLUMN(H36)+5,FALSE)=0,"",VLOOKUP($A36,'Annex 2 Designated EHV charges'!$D:$P,COLUMN(H36)+5,FALSE)),"")</f>
        <v/>
      </c>
    </row>
    <row r="37" spans="1:8" x14ac:dyDescent="0.2">
      <c r="A37" s="95" t="str">
        <f t="array" ref="A37">IFERROR(INDEX('Annex 2 Designated EHV charges'!$D$11:$D$260, MATCH(0, IF(ISBLANK('Annex 2 Designated EHV charges'!$D$11:$D$260),1, COUNTIF(A$4:$A36, 'Annex 2 Designated EHV charges'!$D$11:$D$260)), 0)),"")</f>
        <v/>
      </c>
      <c r="B37" s="94" t="str">
        <f>IF($A37="","",VLOOKUP($A37,'Annex 2 Designated EHV charges'!$D:$O,2,0))</f>
        <v/>
      </c>
      <c r="C37" s="95" t="str">
        <f>IF($A37="","",VLOOKUP($A37,'Annex 2 Designated EHV charges'!$D:$O,3,0))</f>
        <v/>
      </c>
      <c r="D37" s="94" t="str">
        <f>IF($A37="","",VLOOKUP($A37,'Annex 2 Designated EHV charges'!$D:$O,4,0))</f>
        <v/>
      </c>
      <c r="E37" s="96" t="str">
        <f>IFERROR(IF(VLOOKUP($A37,'Annex 2 Designated EHV charges'!$D:$P,COLUMN(E37)+5,FALSE)=0,"",VLOOKUP($A37,'Annex 2 Designated EHV charges'!$D:$P,COLUMN(E37)+5,FALSE)),"")</f>
        <v/>
      </c>
      <c r="F37" s="96" t="str">
        <f>IFERROR(IF(VLOOKUP($A37,'Annex 2 Designated EHV charges'!$D:$P,COLUMN(F37)+5,FALSE)=0,"",VLOOKUP($A37,'Annex 2 Designated EHV charges'!$D:$P,COLUMN(F37)+5,FALSE)),"")</f>
        <v/>
      </c>
      <c r="G37" s="96" t="str">
        <f>IFERROR(IF(VLOOKUP($A37,'Annex 2 Designated EHV charges'!$D:$P,COLUMN(G37)+5,FALSE)=0,"",VLOOKUP($A37,'Annex 2 Designated EHV charges'!$D:$P,COLUMN(G37)+5,FALSE)),"")</f>
        <v/>
      </c>
      <c r="H37" s="96" t="str">
        <f>IFERROR(IF(VLOOKUP($A37,'Annex 2 Designated EHV charges'!$D:$P,COLUMN(H37)+5,FALSE)=0,"",VLOOKUP($A37,'Annex 2 Designated EHV charges'!$D:$P,COLUMN(H37)+5,FALSE)),"")</f>
        <v/>
      </c>
    </row>
    <row r="38" spans="1:8" x14ac:dyDescent="0.2">
      <c r="A38" s="95" t="str">
        <f t="array" ref="A38">IFERROR(INDEX('Annex 2 Designated EHV charges'!$D$11:$D$260, MATCH(0, IF(ISBLANK('Annex 2 Designated EHV charges'!$D$11:$D$260),1, COUNTIF(A$4:$A37, 'Annex 2 Designated EHV charges'!$D$11:$D$260)), 0)),"")</f>
        <v/>
      </c>
      <c r="B38" s="94" t="str">
        <f>IF($A38="","",VLOOKUP($A38,'Annex 2 Designated EHV charges'!$D:$O,2,0))</f>
        <v/>
      </c>
      <c r="C38" s="95" t="str">
        <f>IF($A38="","",VLOOKUP($A38,'Annex 2 Designated EHV charges'!$D:$O,3,0))</f>
        <v/>
      </c>
      <c r="D38" s="94" t="str">
        <f>IF($A38="","",VLOOKUP($A38,'Annex 2 Designated EHV charges'!$D:$O,4,0))</f>
        <v/>
      </c>
      <c r="E38" s="96" t="str">
        <f>IFERROR(IF(VLOOKUP($A38,'Annex 2 Designated EHV charges'!$D:$P,COLUMN(E38)+5,FALSE)=0,"",VLOOKUP($A38,'Annex 2 Designated EHV charges'!$D:$P,COLUMN(E38)+5,FALSE)),"")</f>
        <v/>
      </c>
      <c r="F38" s="96" t="str">
        <f>IFERROR(IF(VLOOKUP($A38,'Annex 2 Designated EHV charges'!$D:$P,COLUMN(F38)+5,FALSE)=0,"",VLOOKUP($A38,'Annex 2 Designated EHV charges'!$D:$P,COLUMN(F38)+5,FALSE)),"")</f>
        <v/>
      </c>
      <c r="G38" s="96" t="str">
        <f>IFERROR(IF(VLOOKUP($A38,'Annex 2 Designated EHV charges'!$D:$P,COLUMN(G38)+5,FALSE)=0,"",VLOOKUP($A38,'Annex 2 Designated EHV charges'!$D:$P,COLUMN(G38)+5,FALSE)),"")</f>
        <v/>
      </c>
      <c r="H38" s="96" t="str">
        <f>IFERROR(IF(VLOOKUP($A38,'Annex 2 Designated EHV charges'!$D:$P,COLUMN(H38)+5,FALSE)=0,"",VLOOKUP($A38,'Annex 2 Designated EHV charges'!$D:$P,COLUMN(H38)+5,FALSE)),"")</f>
        <v/>
      </c>
    </row>
    <row r="39" spans="1:8" x14ac:dyDescent="0.2">
      <c r="A39" s="95" t="str">
        <f t="array" ref="A39">IFERROR(INDEX('Annex 2 Designated EHV charges'!$D$11:$D$260, MATCH(0, IF(ISBLANK('Annex 2 Designated EHV charges'!$D$11:$D$260),1, COUNTIF(A$4:$A38, 'Annex 2 Designated EHV charges'!$D$11:$D$260)), 0)),"")</f>
        <v/>
      </c>
      <c r="B39" s="94" t="str">
        <f>IF($A39="","",VLOOKUP($A39,'Annex 2 Designated EHV charges'!$D:$O,2,0))</f>
        <v/>
      </c>
      <c r="C39" s="95" t="str">
        <f>IF($A39="","",VLOOKUP($A39,'Annex 2 Designated EHV charges'!$D:$O,3,0))</f>
        <v/>
      </c>
      <c r="D39" s="94" t="str">
        <f>IF($A39="","",VLOOKUP($A39,'Annex 2 Designated EHV charges'!$D:$O,4,0))</f>
        <v/>
      </c>
      <c r="E39" s="96" t="str">
        <f>IFERROR(IF(VLOOKUP($A39,'Annex 2 Designated EHV charges'!$D:$P,COLUMN(E39)+5,FALSE)=0,"",VLOOKUP($A39,'Annex 2 Designated EHV charges'!$D:$P,COLUMN(E39)+5,FALSE)),"")</f>
        <v/>
      </c>
      <c r="F39" s="96" t="str">
        <f>IFERROR(IF(VLOOKUP($A39,'Annex 2 Designated EHV charges'!$D:$P,COLUMN(F39)+5,FALSE)=0,"",VLOOKUP($A39,'Annex 2 Designated EHV charges'!$D:$P,COLUMN(F39)+5,FALSE)),"")</f>
        <v/>
      </c>
      <c r="G39" s="96" t="str">
        <f>IFERROR(IF(VLOOKUP($A39,'Annex 2 Designated EHV charges'!$D:$P,COLUMN(G39)+5,FALSE)=0,"",VLOOKUP($A39,'Annex 2 Designated EHV charges'!$D:$P,COLUMN(G39)+5,FALSE)),"")</f>
        <v/>
      </c>
      <c r="H39" s="96" t="str">
        <f>IFERROR(IF(VLOOKUP($A39,'Annex 2 Designated EHV charges'!$D:$P,COLUMN(H39)+5,FALSE)=0,"",VLOOKUP($A39,'Annex 2 Designated EHV charges'!$D:$P,COLUMN(H39)+5,FALSE)),"")</f>
        <v/>
      </c>
    </row>
    <row r="40" spans="1:8" x14ac:dyDescent="0.2">
      <c r="A40" s="95" t="str">
        <f t="array" ref="A40">IFERROR(INDEX('Annex 2 Designated EHV charges'!$D$11:$D$260, MATCH(0, IF(ISBLANK('Annex 2 Designated EHV charges'!$D$11:$D$260),1, COUNTIF(A$4:$A39, 'Annex 2 Designated EHV charges'!$D$11:$D$260)), 0)),"")</f>
        <v/>
      </c>
      <c r="B40" s="94" t="str">
        <f>IF($A40="","",VLOOKUP($A40,'Annex 2 Designated EHV charges'!$D:$O,2,0))</f>
        <v/>
      </c>
      <c r="C40" s="95" t="str">
        <f>IF($A40="","",VLOOKUP($A40,'Annex 2 Designated EHV charges'!$D:$O,3,0))</f>
        <v/>
      </c>
      <c r="D40" s="94" t="str">
        <f>IF($A40="","",VLOOKUP($A40,'Annex 2 Designated EHV charges'!$D:$O,4,0))</f>
        <v/>
      </c>
      <c r="E40" s="96" t="str">
        <f>IFERROR(IF(VLOOKUP($A40,'Annex 2 Designated EHV charges'!$D:$P,COLUMN(E40)+5,FALSE)=0,"",VLOOKUP($A40,'Annex 2 Designated EHV charges'!$D:$P,COLUMN(E40)+5,FALSE)),"")</f>
        <v/>
      </c>
      <c r="F40" s="96" t="str">
        <f>IFERROR(IF(VLOOKUP($A40,'Annex 2 Designated EHV charges'!$D:$P,COLUMN(F40)+5,FALSE)=0,"",VLOOKUP($A40,'Annex 2 Designated EHV charges'!$D:$P,COLUMN(F40)+5,FALSE)),"")</f>
        <v/>
      </c>
      <c r="G40" s="96" t="str">
        <f>IFERROR(IF(VLOOKUP($A40,'Annex 2 Designated EHV charges'!$D:$P,COLUMN(G40)+5,FALSE)=0,"",VLOOKUP($A40,'Annex 2 Designated EHV charges'!$D:$P,COLUMN(G40)+5,FALSE)),"")</f>
        <v/>
      </c>
      <c r="H40" s="96" t="str">
        <f>IFERROR(IF(VLOOKUP($A40,'Annex 2 Designated EHV charges'!$D:$P,COLUMN(H40)+5,FALSE)=0,"",VLOOKUP($A40,'Annex 2 Designated EHV charges'!$D:$P,COLUMN(H40)+5,FALSE)),"")</f>
        <v/>
      </c>
    </row>
    <row r="41" spans="1:8" x14ac:dyDescent="0.2">
      <c r="A41" s="95" t="str">
        <f t="array" ref="A41">IFERROR(INDEX('Annex 2 Designated EHV charges'!$D$11:$D$260, MATCH(0, IF(ISBLANK('Annex 2 Designated EHV charges'!$D$11:$D$260),1, COUNTIF(A$4:$A40, 'Annex 2 Designated EHV charges'!$D$11:$D$260)), 0)),"")</f>
        <v/>
      </c>
      <c r="B41" s="94" t="str">
        <f>IF($A41="","",VLOOKUP($A41,'Annex 2 Designated EHV charges'!$D:$O,2,0))</f>
        <v/>
      </c>
      <c r="C41" s="95" t="str">
        <f>IF($A41="","",VLOOKUP($A41,'Annex 2 Designated EHV charges'!$D:$O,3,0))</f>
        <v/>
      </c>
      <c r="D41" s="94" t="str">
        <f>IF($A41="","",VLOOKUP($A41,'Annex 2 Designated EHV charges'!$D:$O,4,0))</f>
        <v/>
      </c>
      <c r="E41" s="96" t="str">
        <f>IFERROR(IF(VLOOKUP($A41,'Annex 2 Designated EHV charges'!$D:$P,COLUMN(E41)+5,FALSE)=0,"",VLOOKUP($A41,'Annex 2 Designated EHV charges'!$D:$P,COLUMN(E41)+5,FALSE)),"")</f>
        <v/>
      </c>
      <c r="F41" s="96" t="str">
        <f>IFERROR(IF(VLOOKUP($A41,'Annex 2 Designated EHV charges'!$D:$P,COLUMN(F41)+5,FALSE)=0,"",VLOOKUP($A41,'Annex 2 Designated EHV charges'!$D:$P,COLUMN(F41)+5,FALSE)),"")</f>
        <v/>
      </c>
      <c r="G41" s="96" t="str">
        <f>IFERROR(IF(VLOOKUP($A41,'Annex 2 Designated EHV charges'!$D:$P,COLUMN(G41)+5,FALSE)=0,"",VLOOKUP($A41,'Annex 2 Designated EHV charges'!$D:$P,COLUMN(G41)+5,FALSE)),"")</f>
        <v/>
      </c>
      <c r="H41" s="96" t="str">
        <f>IFERROR(IF(VLOOKUP($A41,'Annex 2 Designated EHV charges'!$D:$P,COLUMN(H41)+5,FALSE)=0,"",VLOOKUP($A41,'Annex 2 Designated EHV charges'!$D:$P,COLUMN(H41)+5,FALSE)),"")</f>
        <v/>
      </c>
    </row>
    <row r="42" spans="1:8" x14ac:dyDescent="0.2">
      <c r="A42" s="95" t="str">
        <f t="array" ref="A42">IFERROR(INDEX('Annex 2 Designated EHV charges'!$D$11:$D$260, MATCH(0, IF(ISBLANK('Annex 2 Designated EHV charges'!$D$11:$D$260),1, COUNTIF(A$4:$A41, 'Annex 2 Designated EHV charges'!$D$11:$D$260)), 0)),"")</f>
        <v/>
      </c>
      <c r="B42" s="94" t="str">
        <f>IF($A42="","",VLOOKUP($A42,'Annex 2 Designated EHV charges'!$D:$O,2,0))</f>
        <v/>
      </c>
      <c r="C42" s="95" t="str">
        <f>IF($A42="","",VLOOKUP($A42,'Annex 2 Designated EHV charges'!$D:$O,3,0))</f>
        <v/>
      </c>
      <c r="D42" s="94" t="str">
        <f>IF($A42="","",VLOOKUP($A42,'Annex 2 Designated EHV charges'!$D:$O,4,0))</f>
        <v/>
      </c>
      <c r="E42" s="96" t="str">
        <f>IFERROR(IF(VLOOKUP($A42,'Annex 2 Designated EHV charges'!$D:$P,COLUMN(E42)+5,FALSE)=0,"",VLOOKUP($A42,'Annex 2 Designated EHV charges'!$D:$P,COLUMN(E42)+5,FALSE)),"")</f>
        <v/>
      </c>
      <c r="F42" s="96" t="str">
        <f>IFERROR(IF(VLOOKUP($A42,'Annex 2 Designated EHV charges'!$D:$P,COLUMN(F42)+5,FALSE)=0,"",VLOOKUP($A42,'Annex 2 Designated EHV charges'!$D:$P,COLUMN(F42)+5,FALSE)),"")</f>
        <v/>
      </c>
      <c r="G42" s="96" t="str">
        <f>IFERROR(IF(VLOOKUP($A42,'Annex 2 Designated EHV charges'!$D:$P,COLUMN(G42)+5,FALSE)=0,"",VLOOKUP($A42,'Annex 2 Designated EHV charges'!$D:$P,COLUMN(G42)+5,FALSE)),"")</f>
        <v/>
      </c>
      <c r="H42" s="96" t="str">
        <f>IFERROR(IF(VLOOKUP($A42,'Annex 2 Designated EHV charges'!$D:$P,COLUMN(H42)+5,FALSE)=0,"",VLOOKUP($A42,'Annex 2 Designated EHV charges'!$D:$P,COLUMN(H42)+5,FALSE)),"")</f>
        <v/>
      </c>
    </row>
    <row r="43" spans="1:8" x14ac:dyDescent="0.2">
      <c r="A43" s="95" t="str">
        <f t="array" ref="A43">IFERROR(INDEX('Annex 2 Designated EHV charges'!$D$11:$D$260, MATCH(0, IF(ISBLANK('Annex 2 Designated EHV charges'!$D$11:$D$260),1, COUNTIF(A$4:$A42, 'Annex 2 Designated EHV charges'!$D$11:$D$260)), 0)),"")</f>
        <v/>
      </c>
      <c r="B43" s="94" t="str">
        <f>IF($A43="","",VLOOKUP($A43,'Annex 2 Designated EHV charges'!$D:$O,2,0))</f>
        <v/>
      </c>
      <c r="C43" s="95" t="str">
        <f>IF($A43="","",VLOOKUP($A43,'Annex 2 Designated EHV charges'!$D:$O,3,0))</f>
        <v/>
      </c>
      <c r="D43" s="94" t="str">
        <f>IF($A43="","",VLOOKUP($A43,'Annex 2 Designated EHV charges'!$D:$O,4,0))</f>
        <v/>
      </c>
      <c r="E43" s="96" t="str">
        <f>IFERROR(IF(VLOOKUP($A43,'Annex 2 Designated EHV charges'!$D:$P,COLUMN(E43)+5,FALSE)=0,"",VLOOKUP($A43,'Annex 2 Designated EHV charges'!$D:$P,COLUMN(E43)+5,FALSE)),"")</f>
        <v/>
      </c>
      <c r="F43" s="96" t="str">
        <f>IFERROR(IF(VLOOKUP($A43,'Annex 2 Designated EHV charges'!$D:$P,COLUMN(F43)+5,FALSE)=0,"",VLOOKUP($A43,'Annex 2 Designated EHV charges'!$D:$P,COLUMN(F43)+5,FALSE)),"")</f>
        <v/>
      </c>
      <c r="G43" s="96" t="str">
        <f>IFERROR(IF(VLOOKUP($A43,'Annex 2 Designated EHV charges'!$D:$P,COLUMN(G43)+5,FALSE)=0,"",VLOOKUP($A43,'Annex 2 Designated EHV charges'!$D:$P,COLUMN(G43)+5,FALSE)),"")</f>
        <v/>
      </c>
      <c r="H43" s="96" t="str">
        <f>IFERROR(IF(VLOOKUP($A43,'Annex 2 Designated EHV charges'!$D:$P,COLUMN(H43)+5,FALSE)=0,"",VLOOKUP($A43,'Annex 2 Designated EHV charges'!$D:$P,COLUMN(H43)+5,FALSE)),"")</f>
        <v/>
      </c>
    </row>
    <row r="44" spans="1:8" x14ac:dyDescent="0.2">
      <c r="A44" s="95" t="str">
        <f t="array" ref="A44">IFERROR(INDEX('Annex 2 Designated EHV charges'!$D$11:$D$260, MATCH(0, IF(ISBLANK('Annex 2 Designated EHV charges'!$D$11:$D$260),1, COUNTIF(A$4:$A43, 'Annex 2 Designated EHV charges'!$D$11:$D$260)), 0)),"")</f>
        <v/>
      </c>
      <c r="B44" s="94" t="str">
        <f>IF($A44="","",VLOOKUP($A44,'Annex 2 Designated EHV charges'!$D:$O,2,0))</f>
        <v/>
      </c>
      <c r="C44" s="95" t="str">
        <f>IF($A44="","",VLOOKUP($A44,'Annex 2 Designated EHV charges'!$D:$O,3,0))</f>
        <v/>
      </c>
      <c r="D44" s="94" t="str">
        <f>IF($A44="","",VLOOKUP($A44,'Annex 2 Designated EHV charges'!$D:$O,4,0))</f>
        <v/>
      </c>
      <c r="E44" s="96" t="str">
        <f>IFERROR(IF(VLOOKUP($A44,'Annex 2 Designated EHV charges'!$D:$P,COLUMN(E44)+5,FALSE)=0,"",VLOOKUP($A44,'Annex 2 Designated EHV charges'!$D:$P,COLUMN(E44)+5,FALSE)),"")</f>
        <v/>
      </c>
      <c r="F44" s="96" t="str">
        <f>IFERROR(IF(VLOOKUP($A44,'Annex 2 Designated EHV charges'!$D:$P,COLUMN(F44)+5,FALSE)=0,"",VLOOKUP($A44,'Annex 2 Designated EHV charges'!$D:$P,COLUMN(F44)+5,FALSE)),"")</f>
        <v/>
      </c>
      <c r="G44" s="96" t="str">
        <f>IFERROR(IF(VLOOKUP($A44,'Annex 2 Designated EHV charges'!$D:$P,COLUMN(G44)+5,FALSE)=0,"",VLOOKUP($A44,'Annex 2 Designated EHV charges'!$D:$P,COLUMN(G44)+5,FALSE)),"")</f>
        <v/>
      </c>
      <c r="H44" s="96" t="str">
        <f>IFERROR(IF(VLOOKUP($A44,'Annex 2 Designated EHV charges'!$D:$P,COLUMN(H44)+5,FALSE)=0,"",VLOOKUP($A44,'Annex 2 Designated EHV charges'!$D:$P,COLUMN(H44)+5,FALSE)),"")</f>
        <v/>
      </c>
    </row>
    <row r="45" spans="1:8" x14ac:dyDescent="0.2">
      <c r="A45" s="95" t="str">
        <f t="array" ref="A45">IFERROR(INDEX('Annex 2 Designated EHV charges'!$D$11:$D$260, MATCH(0, IF(ISBLANK('Annex 2 Designated EHV charges'!$D$11:$D$260),1, COUNTIF(A$4:$A44, 'Annex 2 Designated EHV charges'!$D$11:$D$260)), 0)),"")</f>
        <v/>
      </c>
      <c r="B45" s="94" t="str">
        <f>IF($A45="","",VLOOKUP($A45,'Annex 2 Designated EHV charges'!$D:$O,2,0))</f>
        <v/>
      </c>
      <c r="C45" s="95" t="str">
        <f>IF($A45="","",VLOOKUP($A45,'Annex 2 Designated EHV charges'!$D:$O,3,0))</f>
        <v/>
      </c>
      <c r="D45" s="94" t="str">
        <f>IF($A45="","",VLOOKUP($A45,'Annex 2 Designated EHV charges'!$D:$O,4,0))</f>
        <v/>
      </c>
      <c r="E45" s="96" t="str">
        <f>IFERROR(IF(VLOOKUP($A45,'Annex 2 Designated EHV charges'!$D:$P,COLUMN(E45)+5,FALSE)=0,"",VLOOKUP($A45,'Annex 2 Designated EHV charges'!$D:$P,COLUMN(E45)+5,FALSE)),"")</f>
        <v/>
      </c>
      <c r="F45" s="96" t="str">
        <f>IFERROR(IF(VLOOKUP($A45,'Annex 2 Designated EHV charges'!$D:$P,COLUMN(F45)+5,FALSE)=0,"",VLOOKUP($A45,'Annex 2 Designated EHV charges'!$D:$P,COLUMN(F45)+5,FALSE)),"")</f>
        <v/>
      </c>
      <c r="G45" s="96" t="str">
        <f>IFERROR(IF(VLOOKUP($A45,'Annex 2 Designated EHV charges'!$D:$P,COLUMN(G45)+5,FALSE)=0,"",VLOOKUP($A45,'Annex 2 Designated EHV charges'!$D:$P,COLUMN(G45)+5,FALSE)),"")</f>
        <v/>
      </c>
      <c r="H45" s="96" t="str">
        <f>IFERROR(IF(VLOOKUP($A45,'Annex 2 Designated EHV charges'!$D:$P,COLUMN(H45)+5,FALSE)=0,"",VLOOKUP($A45,'Annex 2 Designated EHV charges'!$D:$P,COLUMN(H45)+5,FALSE)),"")</f>
        <v/>
      </c>
    </row>
    <row r="46" spans="1:8" x14ac:dyDescent="0.2">
      <c r="A46" s="95" t="str">
        <f t="array" ref="A46">IFERROR(INDEX('Annex 2 Designated EHV charges'!$D$11:$D$260, MATCH(0, IF(ISBLANK('Annex 2 Designated EHV charges'!$D$11:$D$260),1, COUNTIF(A$4:$A45, 'Annex 2 Designated EHV charges'!$D$11:$D$260)), 0)),"")</f>
        <v/>
      </c>
      <c r="B46" s="94" t="str">
        <f>IF($A46="","",VLOOKUP($A46,'Annex 2 Designated EHV charges'!$D:$O,2,0))</f>
        <v/>
      </c>
      <c r="C46" s="95" t="str">
        <f>IF($A46="","",VLOOKUP($A46,'Annex 2 Designated EHV charges'!$D:$O,3,0))</f>
        <v/>
      </c>
      <c r="D46" s="94" t="str">
        <f>IF($A46="","",VLOOKUP($A46,'Annex 2 Designated EHV charges'!$D:$O,4,0))</f>
        <v/>
      </c>
      <c r="E46" s="96" t="str">
        <f>IFERROR(IF(VLOOKUP($A46,'Annex 2 Designated EHV charges'!$D:$P,COLUMN(E46)+5,FALSE)=0,"",VLOOKUP($A46,'Annex 2 Designated EHV charges'!$D:$P,COLUMN(E46)+5,FALSE)),"")</f>
        <v/>
      </c>
      <c r="F46" s="96" t="str">
        <f>IFERROR(IF(VLOOKUP($A46,'Annex 2 Designated EHV charges'!$D:$P,COLUMN(F46)+5,FALSE)=0,"",VLOOKUP($A46,'Annex 2 Designated EHV charges'!$D:$P,COLUMN(F46)+5,FALSE)),"")</f>
        <v/>
      </c>
      <c r="G46" s="96" t="str">
        <f>IFERROR(IF(VLOOKUP($A46,'Annex 2 Designated EHV charges'!$D:$P,COLUMN(G46)+5,FALSE)=0,"",VLOOKUP($A46,'Annex 2 Designated EHV charges'!$D:$P,COLUMN(G46)+5,FALSE)),"")</f>
        <v/>
      </c>
      <c r="H46" s="96" t="str">
        <f>IFERROR(IF(VLOOKUP($A46,'Annex 2 Designated EHV charges'!$D:$P,COLUMN(H46)+5,FALSE)=0,"",VLOOKUP($A46,'Annex 2 Designated EHV charges'!$D:$P,COLUMN(H46)+5,FALSE)),"")</f>
        <v/>
      </c>
    </row>
    <row r="47" spans="1:8" x14ac:dyDescent="0.2">
      <c r="A47" s="95" t="str">
        <f t="array" ref="A47">IFERROR(INDEX('Annex 2 Designated EHV charges'!$D$11:$D$260, MATCH(0, IF(ISBLANK('Annex 2 Designated EHV charges'!$D$11:$D$260),1, COUNTIF(A$4:$A46, 'Annex 2 Designated EHV charges'!$D$11:$D$260)), 0)),"")</f>
        <v/>
      </c>
      <c r="B47" s="94" t="str">
        <f>IF($A47="","",VLOOKUP($A47,'Annex 2 Designated EHV charges'!$D:$O,2,0))</f>
        <v/>
      </c>
      <c r="C47" s="95" t="str">
        <f>IF($A47="","",VLOOKUP($A47,'Annex 2 Designated EHV charges'!$D:$O,3,0))</f>
        <v/>
      </c>
      <c r="D47" s="94" t="str">
        <f>IF($A47="","",VLOOKUP($A47,'Annex 2 Designated EHV charges'!$D:$O,4,0))</f>
        <v/>
      </c>
      <c r="E47" s="96" t="str">
        <f>IFERROR(IF(VLOOKUP($A47,'Annex 2 Designated EHV charges'!$D:$P,COLUMN(E47)+5,FALSE)=0,"",VLOOKUP($A47,'Annex 2 Designated EHV charges'!$D:$P,COLUMN(E47)+5,FALSE)),"")</f>
        <v/>
      </c>
      <c r="F47" s="96" t="str">
        <f>IFERROR(IF(VLOOKUP($A47,'Annex 2 Designated EHV charges'!$D:$P,COLUMN(F47)+5,FALSE)=0,"",VLOOKUP($A47,'Annex 2 Designated EHV charges'!$D:$P,COLUMN(F47)+5,FALSE)),"")</f>
        <v/>
      </c>
      <c r="G47" s="96" t="str">
        <f>IFERROR(IF(VLOOKUP($A47,'Annex 2 Designated EHV charges'!$D:$P,COLUMN(G47)+5,FALSE)=0,"",VLOOKUP($A47,'Annex 2 Designated EHV charges'!$D:$P,COLUMN(G47)+5,FALSE)),"")</f>
        <v/>
      </c>
      <c r="H47" s="96" t="str">
        <f>IFERROR(IF(VLOOKUP($A47,'Annex 2 Designated EHV charges'!$D:$P,COLUMN(H47)+5,FALSE)=0,"",VLOOKUP($A47,'Annex 2 Designated EHV charges'!$D:$P,COLUMN(H47)+5,FALSE)),"")</f>
        <v/>
      </c>
    </row>
    <row r="48" spans="1:8" x14ac:dyDescent="0.2">
      <c r="A48" s="95" t="str">
        <f t="array" ref="A48">IFERROR(INDEX('Annex 2 Designated EHV charges'!$D$11:$D$260, MATCH(0, IF(ISBLANK('Annex 2 Designated EHV charges'!$D$11:$D$260),1, COUNTIF(A$4:$A47, 'Annex 2 Designated EHV charges'!$D$11:$D$260)), 0)),"")</f>
        <v/>
      </c>
      <c r="B48" s="94" t="str">
        <f>IF($A48="","",VLOOKUP($A48,'Annex 2 Designated EHV charges'!$D:$O,2,0))</f>
        <v/>
      </c>
      <c r="C48" s="95" t="str">
        <f>IF($A48="","",VLOOKUP($A48,'Annex 2 Designated EHV charges'!$D:$O,3,0))</f>
        <v/>
      </c>
      <c r="D48" s="94" t="str">
        <f>IF($A48="","",VLOOKUP($A48,'Annex 2 Designated EHV charges'!$D:$O,4,0))</f>
        <v/>
      </c>
      <c r="E48" s="96" t="str">
        <f>IFERROR(IF(VLOOKUP($A48,'Annex 2 Designated EHV charges'!$D:$P,COLUMN(E48)+5,FALSE)=0,"",VLOOKUP($A48,'Annex 2 Designated EHV charges'!$D:$P,COLUMN(E48)+5,FALSE)),"")</f>
        <v/>
      </c>
      <c r="F48" s="96" t="str">
        <f>IFERROR(IF(VLOOKUP($A48,'Annex 2 Designated EHV charges'!$D:$P,COLUMN(F48)+5,FALSE)=0,"",VLOOKUP($A48,'Annex 2 Designated EHV charges'!$D:$P,COLUMN(F48)+5,FALSE)),"")</f>
        <v/>
      </c>
      <c r="G48" s="96" t="str">
        <f>IFERROR(IF(VLOOKUP($A48,'Annex 2 Designated EHV charges'!$D:$P,COLUMN(G48)+5,FALSE)=0,"",VLOOKUP($A48,'Annex 2 Designated EHV charges'!$D:$P,COLUMN(G48)+5,FALSE)),"")</f>
        <v/>
      </c>
      <c r="H48" s="96" t="str">
        <f>IFERROR(IF(VLOOKUP($A48,'Annex 2 Designated EHV charges'!$D:$P,COLUMN(H48)+5,FALSE)=0,"",VLOOKUP($A48,'Annex 2 Designated EHV charges'!$D:$P,COLUMN(H48)+5,FALSE)),"")</f>
        <v/>
      </c>
    </row>
    <row r="49" spans="1:8" x14ac:dyDescent="0.2">
      <c r="A49" s="95" t="str">
        <f t="array" ref="A49">IFERROR(INDEX('Annex 2 Designated EHV charges'!$D$11:$D$260, MATCH(0, IF(ISBLANK('Annex 2 Designated EHV charges'!$D$11:$D$260),1, COUNTIF(A$4:$A48, 'Annex 2 Designated EHV charges'!$D$11:$D$260)), 0)),"")</f>
        <v/>
      </c>
      <c r="B49" s="94" t="str">
        <f>IF($A49="","",VLOOKUP($A49,'Annex 2 Designated EHV charges'!$D:$O,2,0))</f>
        <v/>
      </c>
      <c r="C49" s="95" t="str">
        <f>IF($A49="","",VLOOKUP($A49,'Annex 2 Designated EHV charges'!$D:$O,3,0))</f>
        <v/>
      </c>
      <c r="D49" s="94" t="str">
        <f>IF($A49="","",VLOOKUP($A49,'Annex 2 Designated EHV charges'!$D:$O,4,0))</f>
        <v/>
      </c>
      <c r="E49" s="96" t="str">
        <f>IFERROR(IF(VLOOKUP($A49,'Annex 2 Designated EHV charges'!$D:$P,COLUMN(E49)+5,FALSE)=0,"",VLOOKUP($A49,'Annex 2 Designated EHV charges'!$D:$P,COLUMN(E49)+5,FALSE)),"")</f>
        <v/>
      </c>
      <c r="F49" s="96" t="str">
        <f>IFERROR(IF(VLOOKUP($A49,'Annex 2 Designated EHV charges'!$D:$P,COLUMN(F49)+5,FALSE)=0,"",VLOOKUP($A49,'Annex 2 Designated EHV charges'!$D:$P,COLUMN(F49)+5,FALSE)),"")</f>
        <v/>
      </c>
      <c r="G49" s="96" t="str">
        <f>IFERROR(IF(VLOOKUP($A49,'Annex 2 Designated EHV charges'!$D:$P,COLUMN(G49)+5,FALSE)=0,"",VLOOKUP($A49,'Annex 2 Designated EHV charges'!$D:$P,COLUMN(G49)+5,FALSE)),"")</f>
        <v/>
      </c>
      <c r="H49" s="96" t="str">
        <f>IFERROR(IF(VLOOKUP($A49,'Annex 2 Designated EHV charges'!$D:$P,COLUMN(H49)+5,FALSE)=0,"",VLOOKUP($A49,'Annex 2 Designated EHV charges'!$D:$P,COLUMN(H49)+5,FALSE)),"")</f>
        <v/>
      </c>
    </row>
    <row r="50" spans="1:8" x14ac:dyDescent="0.2">
      <c r="A50" s="95" t="str">
        <f t="array" ref="A50">IFERROR(INDEX('Annex 2 Designated EHV charges'!$D$11:$D$260, MATCH(0, IF(ISBLANK('Annex 2 Designated EHV charges'!$D$11:$D$260),1, COUNTIF(A$4:$A49, 'Annex 2 Designated EHV charges'!$D$11:$D$260)), 0)),"")</f>
        <v/>
      </c>
      <c r="B50" s="94" t="str">
        <f>IF($A50="","",VLOOKUP($A50,'Annex 2 Designated EHV charges'!$D:$O,2,0))</f>
        <v/>
      </c>
      <c r="C50" s="95" t="str">
        <f>IF($A50="","",VLOOKUP($A50,'Annex 2 Designated EHV charges'!$D:$O,3,0))</f>
        <v/>
      </c>
      <c r="D50" s="94" t="str">
        <f>IF($A50="","",VLOOKUP($A50,'Annex 2 Designated EHV charges'!$D:$O,4,0))</f>
        <v/>
      </c>
      <c r="E50" s="96" t="str">
        <f>IFERROR(IF(VLOOKUP($A50,'Annex 2 Designated EHV charges'!$D:$P,COLUMN(E50)+5,FALSE)=0,"",VLOOKUP($A50,'Annex 2 Designated EHV charges'!$D:$P,COLUMN(E50)+5,FALSE)),"")</f>
        <v/>
      </c>
      <c r="F50" s="96" t="str">
        <f>IFERROR(IF(VLOOKUP($A50,'Annex 2 Designated EHV charges'!$D:$P,COLUMN(F50)+5,FALSE)=0,"",VLOOKUP($A50,'Annex 2 Designated EHV charges'!$D:$P,COLUMN(F50)+5,FALSE)),"")</f>
        <v/>
      </c>
      <c r="G50" s="96" t="str">
        <f>IFERROR(IF(VLOOKUP($A50,'Annex 2 Designated EHV charges'!$D:$P,COLUMN(G50)+5,FALSE)=0,"",VLOOKUP($A50,'Annex 2 Designated EHV charges'!$D:$P,COLUMN(G50)+5,FALSE)),"")</f>
        <v/>
      </c>
      <c r="H50" s="96" t="str">
        <f>IFERROR(IF(VLOOKUP($A50,'Annex 2 Designated EHV charges'!$D:$P,COLUMN(H50)+5,FALSE)=0,"",VLOOKUP($A50,'Annex 2 Designated EHV charges'!$D:$P,COLUMN(H50)+5,FALSE)),"")</f>
        <v/>
      </c>
    </row>
    <row r="51" spans="1:8" x14ac:dyDescent="0.2">
      <c r="A51" s="95" t="str">
        <f t="array" ref="A51">IFERROR(INDEX('Annex 2 Designated EHV charges'!$D$11:$D$260, MATCH(0, IF(ISBLANK('Annex 2 Designated EHV charges'!$D$11:$D$260),1, COUNTIF(A$4:$A50, 'Annex 2 Designated EHV charges'!$D$11:$D$260)), 0)),"")</f>
        <v/>
      </c>
      <c r="B51" s="94" t="str">
        <f>IF($A51="","",VLOOKUP($A51,'Annex 2 Designated EHV charges'!$D:$O,2,0))</f>
        <v/>
      </c>
      <c r="C51" s="95" t="str">
        <f>IF($A51="","",VLOOKUP($A51,'Annex 2 Designated EHV charges'!$D:$O,3,0))</f>
        <v/>
      </c>
      <c r="D51" s="94" t="str">
        <f>IF($A51="","",VLOOKUP($A51,'Annex 2 Designated EHV charges'!$D:$O,4,0))</f>
        <v/>
      </c>
      <c r="E51" s="96" t="str">
        <f>IFERROR(IF(VLOOKUP($A51,'Annex 2 Designated EHV charges'!$D:$P,COLUMN(E51)+5,FALSE)=0,"",VLOOKUP($A51,'Annex 2 Designated EHV charges'!$D:$P,COLUMN(E51)+5,FALSE)),"")</f>
        <v/>
      </c>
      <c r="F51" s="96" t="str">
        <f>IFERROR(IF(VLOOKUP($A51,'Annex 2 Designated EHV charges'!$D:$P,COLUMN(F51)+5,FALSE)=0,"",VLOOKUP($A51,'Annex 2 Designated EHV charges'!$D:$P,COLUMN(F51)+5,FALSE)),"")</f>
        <v/>
      </c>
      <c r="G51" s="96" t="str">
        <f>IFERROR(IF(VLOOKUP($A51,'Annex 2 Designated EHV charges'!$D:$P,COLUMN(G51)+5,FALSE)=0,"",VLOOKUP($A51,'Annex 2 Designated EHV charges'!$D:$P,COLUMN(G51)+5,FALSE)),"")</f>
        <v/>
      </c>
      <c r="H51" s="96" t="str">
        <f>IFERROR(IF(VLOOKUP($A51,'Annex 2 Designated EHV charges'!$D:$P,COLUMN(H51)+5,FALSE)=0,"",VLOOKUP($A51,'Annex 2 Designated EHV charges'!$D:$P,COLUMN(H51)+5,FALSE)),"")</f>
        <v/>
      </c>
    </row>
    <row r="52" spans="1:8" x14ac:dyDescent="0.2">
      <c r="A52" s="95" t="str">
        <f t="array" ref="A52">IFERROR(INDEX('Annex 2 Designated EHV charges'!$D$11:$D$260, MATCH(0, IF(ISBLANK('Annex 2 Designated EHV charges'!$D$11:$D$260),1, COUNTIF(A$4:$A51, 'Annex 2 Designated EHV charges'!$D$11:$D$260)), 0)),"")</f>
        <v/>
      </c>
      <c r="B52" s="94" t="str">
        <f>IF($A52="","",VLOOKUP($A52,'Annex 2 Designated EHV charges'!$D:$O,2,0))</f>
        <v/>
      </c>
      <c r="C52" s="95" t="str">
        <f>IF($A52="","",VLOOKUP($A52,'Annex 2 Designated EHV charges'!$D:$O,3,0))</f>
        <v/>
      </c>
      <c r="D52" s="94" t="str">
        <f>IF($A52="","",VLOOKUP($A52,'Annex 2 Designated EHV charges'!$D:$O,4,0))</f>
        <v/>
      </c>
      <c r="E52" s="96" t="str">
        <f>IFERROR(IF(VLOOKUP($A52,'Annex 2 Designated EHV charges'!$D:$P,COLUMN(E52)+5,FALSE)=0,"",VLOOKUP($A52,'Annex 2 Designated EHV charges'!$D:$P,COLUMN(E52)+5,FALSE)),"")</f>
        <v/>
      </c>
      <c r="F52" s="96" t="str">
        <f>IFERROR(IF(VLOOKUP($A52,'Annex 2 Designated EHV charges'!$D:$P,COLUMN(F52)+5,FALSE)=0,"",VLOOKUP($A52,'Annex 2 Designated EHV charges'!$D:$P,COLUMN(F52)+5,FALSE)),"")</f>
        <v/>
      </c>
      <c r="G52" s="96" t="str">
        <f>IFERROR(IF(VLOOKUP($A52,'Annex 2 Designated EHV charges'!$D:$P,COLUMN(G52)+5,FALSE)=0,"",VLOOKUP($A52,'Annex 2 Designated EHV charges'!$D:$P,COLUMN(G52)+5,FALSE)),"")</f>
        <v/>
      </c>
      <c r="H52" s="96" t="str">
        <f>IFERROR(IF(VLOOKUP($A52,'Annex 2 Designated EHV charges'!$D:$P,COLUMN(H52)+5,FALSE)=0,"",VLOOKUP($A52,'Annex 2 Designated EHV charges'!$D:$P,COLUMN(H52)+5,FALSE)),"")</f>
        <v/>
      </c>
    </row>
    <row r="53" spans="1:8" x14ac:dyDescent="0.2">
      <c r="A53" s="95" t="str">
        <f t="array" ref="A53">IFERROR(INDEX('Annex 2 Designated EHV charges'!$D$11:$D$260, MATCH(0, IF(ISBLANK('Annex 2 Designated EHV charges'!$D$11:$D$260),1, COUNTIF(A$4:$A52, 'Annex 2 Designated EHV charges'!$D$11:$D$260)), 0)),"")</f>
        <v/>
      </c>
      <c r="B53" s="94" t="str">
        <f>IF($A53="","",VLOOKUP($A53,'Annex 2 Designated EHV charges'!$D:$O,2,0))</f>
        <v/>
      </c>
      <c r="C53" s="95" t="str">
        <f>IF($A53="","",VLOOKUP($A53,'Annex 2 Designated EHV charges'!$D:$O,3,0))</f>
        <v/>
      </c>
      <c r="D53" s="94" t="str">
        <f>IF($A53="","",VLOOKUP($A53,'Annex 2 Designated EHV charges'!$D:$O,4,0))</f>
        <v/>
      </c>
      <c r="E53" s="96" t="str">
        <f>IFERROR(IF(VLOOKUP($A53,'Annex 2 Designated EHV charges'!$D:$P,COLUMN(E53)+5,FALSE)=0,"",VLOOKUP($A53,'Annex 2 Designated EHV charges'!$D:$P,COLUMN(E53)+5,FALSE)),"")</f>
        <v/>
      </c>
      <c r="F53" s="96" t="str">
        <f>IFERROR(IF(VLOOKUP($A53,'Annex 2 Designated EHV charges'!$D:$P,COLUMN(F53)+5,FALSE)=0,"",VLOOKUP($A53,'Annex 2 Designated EHV charges'!$D:$P,COLUMN(F53)+5,FALSE)),"")</f>
        <v/>
      </c>
      <c r="G53" s="96" t="str">
        <f>IFERROR(IF(VLOOKUP($A53,'Annex 2 Designated EHV charges'!$D:$P,COLUMN(G53)+5,FALSE)=0,"",VLOOKUP($A53,'Annex 2 Designated EHV charges'!$D:$P,COLUMN(G53)+5,FALSE)),"")</f>
        <v/>
      </c>
      <c r="H53" s="96" t="str">
        <f>IFERROR(IF(VLOOKUP($A53,'Annex 2 Designated EHV charges'!$D:$P,COLUMN(H53)+5,FALSE)=0,"",VLOOKUP($A53,'Annex 2 Designated EHV charges'!$D:$P,COLUMN(H53)+5,FALSE)),"")</f>
        <v/>
      </c>
    </row>
    <row r="54" spans="1:8" x14ac:dyDescent="0.2">
      <c r="A54" s="95" t="str">
        <f t="array" ref="A54">IFERROR(INDEX('Annex 2 Designated EHV charges'!$D$11:$D$260, MATCH(0, IF(ISBLANK('Annex 2 Designated EHV charges'!$D$11:$D$260),1, COUNTIF(A$4:$A53, 'Annex 2 Designated EHV charges'!$D$11:$D$260)), 0)),"")</f>
        <v/>
      </c>
      <c r="B54" s="94" t="str">
        <f>IF($A54="","",VLOOKUP($A54,'Annex 2 Designated EHV charges'!$D:$O,2,0))</f>
        <v/>
      </c>
      <c r="C54" s="95" t="str">
        <f>IF($A54="","",VLOOKUP($A54,'Annex 2 Designated EHV charges'!$D:$O,3,0))</f>
        <v/>
      </c>
      <c r="D54" s="94" t="str">
        <f>IF($A54="","",VLOOKUP($A54,'Annex 2 Designated EHV charges'!$D:$O,4,0))</f>
        <v/>
      </c>
      <c r="E54" s="96" t="str">
        <f>IFERROR(IF(VLOOKUP($A54,'Annex 2 Designated EHV charges'!$D:$P,COLUMN(E54)+5,FALSE)=0,"",VLOOKUP($A54,'Annex 2 Designated EHV charges'!$D:$P,COLUMN(E54)+5,FALSE)),"")</f>
        <v/>
      </c>
      <c r="F54" s="96" t="str">
        <f>IFERROR(IF(VLOOKUP($A54,'Annex 2 Designated EHV charges'!$D:$P,COLUMN(F54)+5,FALSE)=0,"",VLOOKUP($A54,'Annex 2 Designated EHV charges'!$D:$P,COLUMN(F54)+5,FALSE)),"")</f>
        <v/>
      </c>
      <c r="G54" s="96" t="str">
        <f>IFERROR(IF(VLOOKUP($A54,'Annex 2 Designated EHV charges'!$D:$P,COLUMN(G54)+5,FALSE)=0,"",VLOOKUP($A54,'Annex 2 Designated EHV charges'!$D:$P,COLUMN(G54)+5,FALSE)),"")</f>
        <v/>
      </c>
      <c r="H54" s="96" t="str">
        <f>IFERROR(IF(VLOOKUP($A54,'Annex 2 Designated EHV charges'!$D:$P,COLUMN(H54)+5,FALSE)=0,"",VLOOKUP($A54,'Annex 2 Designated EHV charges'!$D:$P,COLUMN(H54)+5,FALSE)),"")</f>
        <v/>
      </c>
    </row>
    <row r="55" spans="1:8" x14ac:dyDescent="0.2">
      <c r="A55" s="95" t="str">
        <f t="array" ref="A55">IFERROR(INDEX('Annex 2 Designated EHV charges'!$D$11:$D$260, MATCH(0, IF(ISBLANK('Annex 2 Designated EHV charges'!$D$11:$D$260),1, COUNTIF(A$4:$A54, 'Annex 2 Designated EHV charges'!$D$11:$D$260)), 0)),"")</f>
        <v/>
      </c>
      <c r="B55" s="94" t="str">
        <f>IF($A55="","",VLOOKUP($A55,'Annex 2 Designated EHV charges'!$D:$O,2,0))</f>
        <v/>
      </c>
      <c r="C55" s="95" t="str">
        <f>IF($A55="","",VLOOKUP($A55,'Annex 2 Designated EHV charges'!$D:$O,3,0))</f>
        <v/>
      </c>
      <c r="D55" s="94" t="str">
        <f>IF($A55="","",VLOOKUP($A55,'Annex 2 Designated EHV charges'!$D:$O,4,0))</f>
        <v/>
      </c>
      <c r="E55" s="96" t="str">
        <f>IFERROR(IF(VLOOKUP($A55,'Annex 2 Designated EHV charges'!$D:$P,COLUMN(E55)+5,FALSE)=0,"",VLOOKUP($A55,'Annex 2 Designated EHV charges'!$D:$P,COLUMN(E55)+5,FALSE)),"")</f>
        <v/>
      </c>
      <c r="F55" s="96" t="str">
        <f>IFERROR(IF(VLOOKUP($A55,'Annex 2 Designated EHV charges'!$D:$P,COLUMN(F55)+5,FALSE)=0,"",VLOOKUP($A55,'Annex 2 Designated EHV charges'!$D:$P,COLUMN(F55)+5,FALSE)),"")</f>
        <v/>
      </c>
      <c r="G55" s="96" t="str">
        <f>IFERROR(IF(VLOOKUP($A55,'Annex 2 Designated EHV charges'!$D:$P,COLUMN(G55)+5,FALSE)=0,"",VLOOKUP($A55,'Annex 2 Designated EHV charges'!$D:$P,COLUMN(G55)+5,FALSE)),"")</f>
        <v/>
      </c>
      <c r="H55" s="96" t="str">
        <f>IFERROR(IF(VLOOKUP($A55,'Annex 2 Designated EHV charges'!$D:$P,COLUMN(H55)+5,FALSE)=0,"",VLOOKUP($A55,'Annex 2 Designated EHV charges'!$D:$P,COLUMN(H55)+5,FALSE)),"")</f>
        <v/>
      </c>
    </row>
    <row r="56" spans="1:8" x14ac:dyDescent="0.2">
      <c r="A56" s="95" t="str">
        <f t="array" ref="A56">IFERROR(INDEX('Annex 2 Designated EHV charges'!$D$11:$D$260, MATCH(0, IF(ISBLANK('Annex 2 Designated EHV charges'!$D$11:$D$260),1, COUNTIF(A$4:$A55, 'Annex 2 Designated EHV charges'!$D$11:$D$260)), 0)),"")</f>
        <v/>
      </c>
      <c r="B56" s="94" t="str">
        <f>IF($A56="","",VLOOKUP($A56,'Annex 2 Designated EHV charges'!$D:$O,2,0))</f>
        <v/>
      </c>
      <c r="C56" s="95" t="str">
        <f>IF($A56="","",VLOOKUP($A56,'Annex 2 Designated EHV charges'!$D:$O,3,0))</f>
        <v/>
      </c>
      <c r="D56" s="94" t="str">
        <f>IF($A56="","",VLOOKUP($A56,'Annex 2 Designated EHV charges'!$D:$O,4,0))</f>
        <v/>
      </c>
      <c r="E56" s="96" t="str">
        <f>IFERROR(IF(VLOOKUP($A56,'Annex 2 Designated EHV charges'!$D:$P,COLUMN(E56)+5,FALSE)=0,"",VLOOKUP($A56,'Annex 2 Designated EHV charges'!$D:$P,COLUMN(E56)+5,FALSE)),"")</f>
        <v/>
      </c>
      <c r="F56" s="96" t="str">
        <f>IFERROR(IF(VLOOKUP($A56,'Annex 2 Designated EHV charges'!$D:$P,COLUMN(F56)+5,FALSE)=0,"",VLOOKUP($A56,'Annex 2 Designated EHV charges'!$D:$P,COLUMN(F56)+5,FALSE)),"")</f>
        <v/>
      </c>
      <c r="G56" s="96" t="str">
        <f>IFERROR(IF(VLOOKUP($A56,'Annex 2 Designated EHV charges'!$D:$P,COLUMN(G56)+5,FALSE)=0,"",VLOOKUP($A56,'Annex 2 Designated EHV charges'!$D:$P,COLUMN(G56)+5,FALSE)),"")</f>
        <v/>
      </c>
      <c r="H56" s="96" t="str">
        <f>IFERROR(IF(VLOOKUP($A56,'Annex 2 Designated EHV charges'!$D:$P,COLUMN(H56)+5,FALSE)=0,"",VLOOKUP($A56,'Annex 2 Designated EHV charges'!$D:$P,COLUMN(H56)+5,FALSE)),"")</f>
        <v/>
      </c>
    </row>
    <row r="57" spans="1:8" x14ac:dyDescent="0.2">
      <c r="A57" s="95" t="str">
        <f t="array" ref="A57">IFERROR(INDEX('Annex 2 Designated EHV charges'!$D$11:$D$260, MATCH(0, IF(ISBLANK('Annex 2 Designated EHV charges'!$D$11:$D$260),1, COUNTIF(A$4:$A56, 'Annex 2 Designated EHV charges'!$D$11:$D$260)), 0)),"")</f>
        <v/>
      </c>
      <c r="B57" s="94" t="str">
        <f>IF($A57="","",VLOOKUP($A57,'Annex 2 Designated EHV charges'!$D:$O,2,0))</f>
        <v/>
      </c>
      <c r="C57" s="95" t="str">
        <f>IF($A57="","",VLOOKUP($A57,'Annex 2 Designated EHV charges'!$D:$O,3,0))</f>
        <v/>
      </c>
      <c r="D57" s="94" t="str">
        <f>IF($A57="","",VLOOKUP($A57,'Annex 2 Designated EHV charges'!$D:$O,4,0))</f>
        <v/>
      </c>
      <c r="E57" s="96" t="str">
        <f>IFERROR(IF(VLOOKUP($A57,'Annex 2 Designated EHV charges'!$D:$P,COLUMN(E57)+5,FALSE)=0,"",VLOOKUP($A57,'Annex 2 Designated EHV charges'!$D:$P,COLUMN(E57)+5,FALSE)),"")</f>
        <v/>
      </c>
      <c r="F57" s="96" t="str">
        <f>IFERROR(IF(VLOOKUP($A57,'Annex 2 Designated EHV charges'!$D:$P,COLUMN(F57)+5,FALSE)=0,"",VLOOKUP($A57,'Annex 2 Designated EHV charges'!$D:$P,COLUMN(F57)+5,FALSE)),"")</f>
        <v/>
      </c>
      <c r="G57" s="96" t="str">
        <f>IFERROR(IF(VLOOKUP($A57,'Annex 2 Designated EHV charges'!$D:$P,COLUMN(G57)+5,FALSE)=0,"",VLOOKUP($A57,'Annex 2 Designated EHV charges'!$D:$P,COLUMN(G57)+5,FALSE)),"")</f>
        <v/>
      </c>
      <c r="H57" s="96" t="str">
        <f>IFERROR(IF(VLOOKUP($A57,'Annex 2 Designated EHV charges'!$D:$P,COLUMN(H57)+5,FALSE)=0,"",VLOOKUP($A57,'Annex 2 Designated EHV charges'!$D:$P,COLUMN(H57)+5,FALSE)),"")</f>
        <v/>
      </c>
    </row>
    <row r="58" spans="1:8" x14ac:dyDescent="0.2">
      <c r="A58" s="95" t="str">
        <f t="array" ref="A58">IFERROR(INDEX('Annex 2 Designated EHV charges'!$D$11:$D$260, MATCH(0, IF(ISBLANK('Annex 2 Designated EHV charges'!$D$11:$D$260),1, COUNTIF(A$4:$A57, 'Annex 2 Designated EHV charges'!$D$11:$D$260)), 0)),"")</f>
        <v/>
      </c>
      <c r="B58" s="94" t="str">
        <f>IF($A58="","",VLOOKUP($A58,'Annex 2 Designated EHV charges'!$D:$O,2,0))</f>
        <v/>
      </c>
      <c r="C58" s="95" t="str">
        <f>IF($A58="","",VLOOKUP($A58,'Annex 2 Designated EHV charges'!$D:$O,3,0))</f>
        <v/>
      </c>
      <c r="D58" s="94" t="str">
        <f>IF($A58="","",VLOOKUP($A58,'Annex 2 Designated EHV charges'!$D:$O,4,0))</f>
        <v/>
      </c>
      <c r="E58" s="96" t="str">
        <f>IFERROR(IF(VLOOKUP($A58,'Annex 2 Designated EHV charges'!$D:$P,COLUMN(E58)+5,FALSE)=0,"",VLOOKUP($A58,'Annex 2 Designated EHV charges'!$D:$P,COLUMN(E58)+5,FALSE)),"")</f>
        <v/>
      </c>
      <c r="F58" s="96" t="str">
        <f>IFERROR(IF(VLOOKUP($A58,'Annex 2 Designated EHV charges'!$D:$P,COLUMN(F58)+5,FALSE)=0,"",VLOOKUP($A58,'Annex 2 Designated EHV charges'!$D:$P,COLUMN(F58)+5,FALSE)),"")</f>
        <v/>
      </c>
      <c r="G58" s="96" t="str">
        <f>IFERROR(IF(VLOOKUP($A58,'Annex 2 Designated EHV charges'!$D:$P,COLUMN(G58)+5,FALSE)=0,"",VLOOKUP($A58,'Annex 2 Designated EHV charges'!$D:$P,COLUMN(G58)+5,FALSE)),"")</f>
        <v/>
      </c>
      <c r="H58" s="96" t="str">
        <f>IFERROR(IF(VLOOKUP($A58,'Annex 2 Designated EHV charges'!$D:$P,COLUMN(H58)+5,FALSE)=0,"",VLOOKUP($A58,'Annex 2 Designated EHV charges'!$D:$P,COLUMN(H58)+5,FALSE)),"")</f>
        <v/>
      </c>
    </row>
    <row r="59" spans="1:8" x14ac:dyDescent="0.2">
      <c r="A59" s="95" t="str">
        <f t="array" ref="A59">IFERROR(INDEX('Annex 2 Designated EHV charges'!$D$11:$D$260, MATCH(0, IF(ISBLANK('Annex 2 Designated EHV charges'!$D$11:$D$260),1, COUNTIF(A$4:$A58, 'Annex 2 Designated EHV charges'!$D$11:$D$260)), 0)),"")</f>
        <v/>
      </c>
      <c r="B59" s="94" t="str">
        <f>IF($A59="","",VLOOKUP($A59,'Annex 2 Designated EHV charges'!$D:$O,2,0))</f>
        <v/>
      </c>
      <c r="C59" s="95" t="str">
        <f>IF($A59="","",VLOOKUP($A59,'Annex 2 Designated EHV charges'!$D:$O,3,0))</f>
        <v/>
      </c>
      <c r="D59" s="94" t="str">
        <f>IF($A59="","",VLOOKUP($A59,'Annex 2 Designated EHV charges'!$D:$O,4,0))</f>
        <v/>
      </c>
      <c r="E59" s="96" t="str">
        <f>IFERROR(IF(VLOOKUP($A59,'Annex 2 Designated EHV charges'!$D:$P,COLUMN(E59)+5,FALSE)=0,"",VLOOKUP($A59,'Annex 2 Designated EHV charges'!$D:$P,COLUMN(E59)+5,FALSE)),"")</f>
        <v/>
      </c>
      <c r="F59" s="96" t="str">
        <f>IFERROR(IF(VLOOKUP($A59,'Annex 2 Designated EHV charges'!$D:$P,COLUMN(F59)+5,FALSE)=0,"",VLOOKUP($A59,'Annex 2 Designated EHV charges'!$D:$P,COLUMN(F59)+5,FALSE)),"")</f>
        <v/>
      </c>
      <c r="G59" s="96" t="str">
        <f>IFERROR(IF(VLOOKUP($A59,'Annex 2 Designated EHV charges'!$D:$P,COLUMN(G59)+5,FALSE)=0,"",VLOOKUP($A59,'Annex 2 Designated EHV charges'!$D:$P,COLUMN(G59)+5,FALSE)),"")</f>
        <v/>
      </c>
      <c r="H59" s="96" t="str">
        <f>IFERROR(IF(VLOOKUP($A59,'Annex 2 Designated EHV charges'!$D:$P,COLUMN(H59)+5,FALSE)=0,"",VLOOKUP($A59,'Annex 2 Designated EHV charges'!$D:$P,COLUMN(H59)+5,FALSE)),"")</f>
        <v/>
      </c>
    </row>
    <row r="60" spans="1:8" x14ac:dyDescent="0.2">
      <c r="A60" s="95" t="str">
        <f t="array" ref="A60">IFERROR(INDEX('Annex 2 Designated EHV charges'!$D$11:$D$260, MATCH(0, IF(ISBLANK('Annex 2 Designated EHV charges'!$D$11:$D$260),1, COUNTIF(A$4:$A59, 'Annex 2 Designated EHV charges'!$D$11:$D$260)), 0)),"")</f>
        <v/>
      </c>
      <c r="B60" s="94" t="str">
        <f>IF($A60="","",VLOOKUP($A60,'Annex 2 Designated EHV charges'!$D:$O,2,0))</f>
        <v/>
      </c>
      <c r="C60" s="95" t="str">
        <f>IF($A60="","",VLOOKUP($A60,'Annex 2 Designated EHV charges'!$D:$O,3,0))</f>
        <v/>
      </c>
      <c r="D60" s="94" t="str">
        <f>IF($A60="","",VLOOKUP($A60,'Annex 2 Designated EHV charges'!$D:$O,4,0))</f>
        <v/>
      </c>
      <c r="E60" s="96" t="str">
        <f>IFERROR(IF(VLOOKUP($A60,'Annex 2 Designated EHV charges'!$D:$P,COLUMN(E60)+5,FALSE)=0,"",VLOOKUP($A60,'Annex 2 Designated EHV charges'!$D:$P,COLUMN(E60)+5,FALSE)),"")</f>
        <v/>
      </c>
      <c r="F60" s="96" t="str">
        <f>IFERROR(IF(VLOOKUP($A60,'Annex 2 Designated EHV charges'!$D:$P,COLUMN(F60)+5,FALSE)=0,"",VLOOKUP($A60,'Annex 2 Designated EHV charges'!$D:$P,COLUMN(F60)+5,FALSE)),"")</f>
        <v/>
      </c>
      <c r="G60" s="96" t="str">
        <f>IFERROR(IF(VLOOKUP($A60,'Annex 2 Designated EHV charges'!$D:$P,COLUMN(G60)+5,FALSE)=0,"",VLOOKUP($A60,'Annex 2 Designated EHV charges'!$D:$P,COLUMN(G60)+5,FALSE)),"")</f>
        <v/>
      </c>
      <c r="H60" s="96" t="str">
        <f>IFERROR(IF(VLOOKUP($A60,'Annex 2 Designated EHV charges'!$D:$P,COLUMN(H60)+5,FALSE)=0,"",VLOOKUP($A60,'Annex 2 Designated EHV charges'!$D:$P,COLUMN(H60)+5,FALSE)),"")</f>
        <v/>
      </c>
    </row>
    <row r="61" spans="1:8" x14ac:dyDescent="0.2">
      <c r="A61" s="95" t="str">
        <f t="array" ref="A61">IFERROR(INDEX('Annex 2 Designated EHV charges'!$D$11:$D$260, MATCH(0, IF(ISBLANK('Annex 2 Designated EHV charges'!$D$11:$D$260),1, COUNTIF(A$4:$A60, 'Annex 2 Designated EHV charges'!$D$11:$D$260)), 0)),"")</f>
        <v/>
      </c>
      <c r="B61" s="94" t="str">
        <f>IF($A61="","",VLOOKUP($A61,'Annex 2 Designated EHV charges'!$D:$O,2,0))</f>
        <v/>
      </c>
      <c r="C61" s="95" t="str">
        <f>IF($A61="","",VLOOKUP($A61,'Annex 2 Designated EHV charges'!$D:$O,3,0))</f>
        <v/>
      </c>
      <c r="D61" s="94" t="str">
        <f>IF($A61="","",VLOOKUP($A61,'Annex 2 Designated EHV charges'!$D:$O,4,0))</f>
        <v/>
      </c>
      <c r="E61" s="96" t="str">
        <f>IFERROR(IF(VLOOKUP($A61,'Annex 2 Designated EHV charges'!$D:$P,COLUMN(E61)+5,FALSE)=0,"",VLOOKUP($A61,'Annex 2 Designated EHV charges'!$D:$P,COLUMN(E61)+5,FALSE)),"")</f>
        <v/>
      </c>
      <c r="F61" s="96" t="str">
        <f>IFERROR(IF(VLOOKUP($A61,'Annex 2 Designated EHV charges'!$D:$P,COLUMN(F61)+5,FALSE)=0,"",VLOOKUP($A61,'Annex 2 Designated EHV charges'!$D:$P,COLUMN(F61)+5,FALSE)),"")</f>
        <v/>
      </c>
      <c r="G61" s="96" t="str">
        <f>IFERROR(IF(VLOOKUP($A61,'Annex 2 Designated EHV charges'!$D:$P,COLUMN(G61)+5,FALSE)=0,"",VLOOKUP($A61,'Annex 2 Designated EHV charges'!$D:$P,COLUMN(G61)+5,FALSE)),"")</f>
        <v/>
      </c>
      <c r="H61" s="96" t="str">
        <f>IFERROR(IF(VLOOKUP($A61,'Annex 2 Designated EHV charges'!$D:$P,COLUMN(H61)+5,FALSE)=0,"",VLOOKUP($A61,'Annex 2 Designated EHV charges'!$D:$P,COLUMN(H61)+5,FALSE)),"")</f>
        <v/>
      </c>
    </row>
    <row r="62" spans="1:8" x14ac:dyDescent="0.2">
      <c r="A62" s="95" t="str">
        <f t="array" ref="A62">IFERROR(INDEX('Annex 2 Designated EHV charges'!$D$11:$D$260, MATCH(0, IF(ISBLANK('Annex 2 Designated EHV charges'!$D$11:$D$260),1, COUNTIF(A$4:$A61, 'Annex 2 Designated EHV charges'!$D$11:$D$260)), 0)),"")</f>
        <v/>
      </c>
      <c r="B62" s="94" t="str">
        <f>IF($A62="","",VLOOKUP($A62,'Annex 2 Designated EHV charges'!$D:$O,2,0))</f>
        <v/>
      </c>
      <c r="C62" s="95" t="str">
        <f>IF($A62="","",VLOOKUP($A62,'Annex 2 Designated EHV charges'!$D:$O,3,0))</f>
        <v/>
      </c>
      <c r="D62" s="94" t="str">
        <f>IF($A62="","",VLOOKUP($A62,'Annex 2 Designated EHV charges'!$D:$O,4,0))</f>
        <v/>
      </c>
      <c r="E62" s="96" t="str">
        <f>IFERROR(IF(VLOOKUP($A62,'Annex 2 Designated EHV charges'!$D:$P,COLUMN(E62)+5,FALSE)=0,"",VLOOKUP($A62,'Annex 2 Designated EHV charges'!$D:$P,COLUMN(E62)+5,FALSE)),"")</f>
        <v/>
      </c>
      <c r="F62" s="96" t="str">
        <f>IFERROR(IF(VLOOKUP($A62,'Annex 2 Designated EHV charges'!$D:$P,COLUMN(F62)+5,FALSE)=0,"",VLOOKUP($A62,'Annex 2 Designated EHV charges'!$D:$P,COLUMN(F62)+5,FALSE)),"")</f>
        <v/>
      </c>
      <c r="G62" s="96" t="str">
        <f>IFERROR(IF(VLOOKUP($A62,'Annex 2 Designated EHV charges'!$D:$P,COLUMN(G62)+5,FALSE)=0,"",VLOOKUP($A62,'Annex 2 Designated EHV charges'!$D:$P,COLUMN(G62)+5,FALSE)),"")</f>
        <v/>
      </c>
      <c r="H62" s="96" t="str">
        <f>IFERROR(IF(VLOOKUP($A62,'Annex 2 Designated EHV charges'!$D:$P,COLUMN(H62)+5,FALSE)=0,"",VLOOKUP($A62,'Annex 2 Designated EHV charges'!$D:$P,COLUMN(H62)+5,FALSE)),"")</f>
        <v/>
      </c>
    </row>
    <row r="63" spans="1:8" x14ac:dyDescent="0.2">
      <c r="A63" s="95" t="str">
        <f t="array" ref="A63">IFERROR(INDEX('Annex 2 Designated EHV charges'!$D$11:$D$260, MATCH(0, IF(ISBLANK('Annex 2 Designated EHV charges'!$D$11:$D$260),1, COUNTIF(A$4:$A62, 'Annex 2 Designated EHV charges'!$D$11:$D$260)), 0)),"")</f>
        <v/>
      </c>
      <c r="B63" s="94" t="str">
        <f>IF($A63="","",VLOOKUP($A63,'Annex 2 Designated EHV charges'!$D:$O,2,0))</f>
        <v/>
      </c>
      <c r="C63" s="95" t="str">
        <f>IF($A63="","",VLOOKUP($A63,'Annex 2 Designated EHV charges'!$D:$O,3,0))</f>
        <v/>
      </c>
      <c r="D63" s="94" t="str">
        <f>IF($A63="","",VLOOKUP($A63,'Annex 2 Designated EHV charges'!$D:$O,4,0))</f>
        <v/>
      </c>
      <c r="E63" s="96" t="str">
        <f>IFERROR(IF(VLOOKUP($A63,'Annex 2 Designated EHV charges'!$D:$P,COLUMN(E63)+5,FALSE)=0,"",VLOOKUP($A63,'Annex 2 Designated EHV charges'!$D:$P,COLUMN(E63)+5,FALSE)),"")</f>
        <v/>
      </c>
      <c r="F63" s="96" t="str">
        <f>IFERROR(IF(VLOOKUP($A63,'Annex 2 Designated EHV charges'!$D:$P,COLUMN(F63)+5,FALSE)=0,"",VLOOKUP($A63,'Annex 2 Designated EHV charges'!$D:$P,COLUMN(F63)+5,FALSE)),"")</f>
        <v/>
      </c>
      <c r="G63" s="96" t="str">
        <f>IFERROR(IF(VLOOKUP($A63,'Annex 2 Designated EHV charges'!$D:$P,COLUMN(G63)+5,FALSE)=0,"",VLOOKUP($A63,'Annex 2 Designated EHV charges'!$D:$P,COLUMN(G63)+5,FALSE)),"")</f>
        <v/>
      </c>
      <c r="H63" s="96" t="str">
        <f>IFERROR(IF(VLOOKUP($A63,'Annex 2 Designated EHV charges'!$D:$P,COLUMN(H63)+5,FALSE)=0,"",VLOOKUP($A63,'Annex 2 Designated EHV charges'!$D:$P,COLUMN(H63)+5,FALSE)),"")</f>
        <v/>
      </c>
    </row>
    <row r="64" spans="1:8" x14ac:dyDescent="0.2">
      <c r="A64" s="95" t="str">
        <f t="array" ref="A64">IFERROR(INDEX('Annex 2 Designated EHV charges'!$D$11:$D$260, MATCH(0, IF(ISBLANK('Annex 2 Designated EHV charges'!$D$11:$D$260),1, COUNTIF(A$4:$A63, 'Annex 2 Designated EHV charges'!$D$11:$D$260)), 0)),"")</f>
        <v/>
      </c>
      <c r="B64" s="94" t="str">
        <f>IF($A64="","",VLOOKUP($A64,'Annex 2 Designated EHV charges'!$D:$O,2,0))</f>
        <v/>
      </c>
      <c r="C64" s="95" t="str">
        <f>IF($A64="","",VLOOKUP($A64,'Annex 2 Designated EHV charges'!$D:$O,3,0))</f>
        <v/>
      </c>
      <c r="D64" s="94" t="str">
        <f>IF($A64="","",VLOOKUP($A64,'Annex 2 Designated EHV charges'!$D:$O,4,0))</f>
        <v/>
      </c>
      <c r="E64" s="96" t="str">
        <f>IFERROR(IF(VLOOKUP($A64,'Annex 2 Designated EHV charges'!$D:$P,COLUMN(E64)+5,FALSE)=0,"",VLOOKUP($A64,'Annex 2 Designated EHV charges'!$D:$P,COLUMN(E64)+5,FALSE)),"")</f>
        <v/>
      </c>
      <c r="F64" s="96" t="str">
        <f>IFERROR(IF(VLOOKUP($A64,'Annex 2 Designated EHV charges'!$D:$P,COLUMN(F64)+5,FALSE)=0,"",VLOOKUP($A64,'Annex 2 Designated EHV charges'!$D:$P,COLUMN(F64)+5,FALSE)),"")</f>
        <v/>
      </c>
      <c r="G64" s="96" t="str">
        <f>IFERROR(IF(VLOOKUP($A64,'Annex 2 Designated EHV charges'!$D:$P,COLUMN(G64)+5,FALSE)=0,"",VLOOKUP($A64,'Annex 2 Designated EHV charges'!$D:$P,COLUMN(G64)+5,FALSE)),"")</f>
        <v/>
      </c>
      <c r="H64" s="96" t="str">
        <f>IFERROR(IF(VLOOKUP($A64,'Annex 2 Designated EHV charges'!$D:$P,COLUMN(H64)+5,FALSE)=0,"",VLOOKUP($A64,'Annex 2 Designated EHV charges'!$D:$P,COLUMN(H64)+5,FALSE)),"")</f>
        <v/>
      </c>
    </row>
    <row r="65" spans="1:8" x14ac:dyDescent="0.2">
      <c r="A65" s="95" t="str">
        <f t="array" ref="A65">IFERROR(INDEX('Annex 2 Designated EHV charges'!$D$11:$D$260, MATCH(0, IF(ISBLANK('Annex 2 Designated EHV charges'!$D$11:$D$260),1, COUNTIF(A$4:$A64, 'Annex 2 Designated EHV charges'!$D$11:$D$260)), 0)),"")</f>
        <v/>
      </c>
      <c r="B65" s="94" t="str">
        <f>IF($A65="","",VLOOKUP($A65,'Annex 2 Designated EHV charges'!$D:$O,2,0))</f>
        <v/>
      </c>
      <c r="C65" s="95" t="str">
        <f>IF($A65="","",VLOOKUP($A65,'Annex 2 Designated EHV charges'!$D:$O,3,0))</f>
        <v/>
      </c>
      <c r="D65" s="94" t="str">
        <f>IF($A65="","",VLOOKUP($A65,'Annex 2 Designated EHV charges'!$D:$O,4,0))</f>
        <v/>
      </c>
      <c r="E65" s="96" t="str">
        <f>IFERROR(IF(VLOOKUP($A65,'Annex 2 Designated EHV charges'!$D:$P,COLUMN(E65)+5,FALSE)=0,"",VLOOKUP($A65,'Annex 2 Designated EHV charges'!$D:$P,COLUMN(E65)+5,FALSE)),"")</f>
        <v/>
      </c>
      <c r="F65" s="96" t="str">
        <f>IFERROR(IF(VLOOKUP($A65,'Annex 2 Designated EHV charges'!$D:$P,COLUMN(F65)+5,FALSE)=0,"",VLOOKUP($A65,'Annex 2 Designated EHV charges'!$D:$P,COLUMN(F65)+5,FALSE)),"")</f>
        <v/>
      </c>
      <c r="G65" s="96" t="str">
        <f>IFERROR(IF(VLOOKUP($A65,'Annex 2 Designated EHV charges'!$D:$P,COLUMN(G65)+5,FALSE)=0,"",VLOOKUP($A65,'Annex 2 Designated EHV charges'!$D:$P,COLUMN(G65)+5,FALSE)),"")</f>
        <v/>
      </c>
      <c r="H65" s="96" t="str">
        <f>IFERROR(IF(VLOOKUP($A65,'Annex 2 Designated EHV charges'!$D:$P,COLUMN(H65)+5,FALSE)=0,"",VLOOKUP($A65,'Annex 2 Designated EHV charges'!$D:$P,COLUMN(H65)+5,FALSE)),"")</f>
        <v/>
      </c>
    </row>
    <row r="66" spans="1:8" x14ac:dyDescent="0.2">
      <c r="A66" s="95" t="str">
        <f t="array" ref="A66">IFERROR(INDEX('Annex 2 Designated EHV charges'!$D$11:$D$260, MATCH(0, IF(ISBLANK('Annex 2 Designated EHV charges'!$D$11:$D$260),1, COUNTIF(A$4:$A65, 'Annex 2 Designated EHV charges'!$D$11:$D$260)), 0)),"")</f>
        <v/>
      </c>
      <c r="B66" s="94" t="str">
        <f>IF($A66="","",VLOOKUP($A66,'Annex 2 Designated EHV charges'!$D:$O,2,0))</f>
        <v/>
      </c>
      <c r="C66" s="95" t="str">
        <f>IF($A66="","",VLOOKUP($A66,'Annex 2 Designated EHV charges'!$D:$O,3,0))</f>
        <v/>
      </c>
      <c r="D66" s="94" t="str">
        <f>IF($A66="","",VLOOKUP($A66,'Annex 2 Designated EHV charges'!$D:$O,4,0))</f>
        <v/>
      </c>
      <c r="E66" s="96" t="str">
        <f>IFERROR(IF(VLOOKUP($A66,'Annex 2 Designated EHV charges'!$D:$P,COLUMN(E66)+5,FALSE)=0,"",VLOOKUP($A66,'Annex 2 Designated EHV charges'!$D:$P,COLUMN(E66)+5,FALSE)),"")</f>
        <v/>
      </c>
      <c r="F66" s="96" t="str">
        <f>IFERROR(IF(VLOOKUP($A66,'Annex 2 Designated EHV charges'!$D:$P,COLUMN(F66)+5,FALSE)=0,"",VLOOKUP($A66,'Annex 2 Designated EHV charges'!$D:$P,COLUMN(F66)+5,FALSE)),"")</f>
        <v/>
      </c>
      <c r="G66" s="96" t="str">
        <f>IFERROR(IF(VLOOKUP($A66,'Annex 2 Designated EHV charges'!$D:$P,COLUMN(G66)+5,FALSE)=0,"",VLOOKUP($A66,'Annex 2 Designated EHV charges'!$D:$P,COLUMN(G66)+5,FALSE)),"")</f>
        <v/>
      </c>
      <c r="H66" s="96" t="str">
        <f>IFERROR(IF(VLOOKUP($A66,'Annex 2 Designated EHV charges'!$D:$P,COLUMN(H66)+5,FALSE)=0,"",VLOOKUP($A66,'Annex 2 Designated EHV charges'!$D:$P,COLUMN(H66)+5,FALSE)),"")</f>
        <v/>
      </c>
    </row>
    <row r="67" spans="1:8" x14ac:dyDescent="0.2">
      <c r="A67" s="95" t="str">
        <f t="array" ref="A67">IFERROR(INDEX('Annex 2 Designated EHV charges'!$D$11:$D$260, MATCH(0, IF(ISBLANK('Annex 2 Designated EHV charges'!$D$11:$D$260),1, COUNTIF(A$4:$A66, 'Annex 2 Designated EHV charges'!$D$11:$D$260)), 0)),"")</f>
        <v/>
      </c>
      <c r="B67" s="94" t="str">
        <f>IF($A67="","",VLOOKUP($A67,'Annex 2 Designated EHV charges'!$D:$O,2,0))</f>
        <v/>
      </c>
      <c r="C67" s="95" t="str">
        <f>IF($A67="","",VLOOKUP($A67,'Annex 2 Designated EHV charges'!$D:$O,3,0))</f>
        <v/>
      </c>
      <c r="D67" s="94" t="str">
        <f>IF($A67="","",VLOOKUP($A67,'Annex 2 Designated EHV charges'!$D:$O,4,0))</f>
        <v/>
      </c>
      <c r="E67" s="96" t="str">
        <f>IFERROR(IF(VLOOKUP($A67,'Annex 2 Designated EHV charges'!$D:$P,COLUMN(E67)+5,FALSE)=0,"",VLOOKUP($A67,'Annex 2 Designated EHV charges'!$D:$P,COLUMN(E67)+5,FALSE)),"")</f>
        <v/>
      </c>
      <c r="F67" s="96" t="str">
        <f>IFERROR(IF(VLOOKUP($A67,'Annex 2 Designated EHV charges'!$D:$P,COLUMN(F67)+5,FALSE)=0,"",VLOOKUP($A67,'Annex 2 Designated EHV charges'!$D:$P,COLUMN(F67)+5,FALSE)),"")</f>
        <v/>
      </c>
      <c r="G67" s="96" t="str">
        <f>IFERROR(IF(VLOOKUP($A67,'Annex 2 Designated EHV charges'!$D:$P,COLUMN(G67)+5,FALSE)=0,"",VLOOKUP($A67,'Annex 2 Designated EHV charges'!$D:$P,COLUMN(G67)+5,FALSE)),"")</f>
        <v/>
      </c>
      <c r="H67" s="96" t="str">
        <f>IFERROR(IF(VLOOKUP($A67,'Annex 2 Designated EHV charges'!$D:$P,COLUMN(H67)+5,FALSE)=0,"",VLOOKUP($A67,'Annex 2 Designated EHV charges'!$D:$P,COLUMN(H67)+5,FALSE)),"")</f>
        <v/>
      </c>
    </row>
    <row r="68" spans="1:8" x14ac:dyDescent="0.2">
      <c r="A68" s="95" t="str">
        <f t="array" ref="A68">IFERROR(INDEX('Annex 2 Designated EHV charges'!$D$11:$D$260, MATCH(0, IF(ISBLANK('Annex 2 Designated EHV charges'!$D$11:$D$260),1, COUNTIF(A$4:$A67, 'Annex 2 Designated EHV charges'!$D$11:$D$260)), 0)),"")</f>
        <v/>
      </c>
      <c r="B68" s="94" t="str">
        <f>IF($A68="","",VLOOKUP($A68,'Annex 2 Designated EHV charges'!$D:$O,2,0))</f>
        <v/>
      </c>
      <c r="C68" s="95" t="str">
        <f>IF($A68="","",VLOOKUP($A68,'Annex 2 Designated EHV charges'!$D:$O,3,0))</f>
        <v/>
      </c>
      <c r="D68" s="94" t="str">
        <f>IF($A68="","",VLOOKUP($A68,'Annex 2 Designated EHV charges'!$D:$O,4,0))</f>
        <v/>
      </c>
      <c r="E68" s="96" t="str">
        <f>IFERROR(IF(VLOOKUP($A68,'Annex 2 Designated EHV charges'!$D:$P,COLUMN(E68)+5,FALSE)=0,"",VLOOKUP($A68,'Annex 2 Designated EHV charges'!$D:$P,COLUMN(E68)+5,FALSE)),"")</f>
        <v/>
      </c>
      <c r="F68" s="96" t="str">
        <f>IFERROR(IF(VLOOKUP($A68,'Annex 2 Designated EHV charges'!$D:$P,COLUMN(F68)+5,FALSE)=0,"",VLOOKUP($A68,'Annex 2 Designated EHV charges'!$D:$P,COLUMN(F68)+5,FALSE)),"")</f>
        <v/>
      </c>
      <c r="G68" s="96" t="str">
        <f>IFERROR(IF(VLOOKUP($A68,'Annex 2 Designated EHV charges'!$D:$P,COLUMN(G68)+5,FALSE)=0,"",VLOOKUP($A68,'Annex 2 Designated EHV charges'!$D:$P,COLUMN(G68)+5,FALSE)),"")</f>
        <v/>
      </c>
      <c r="H68" s="96" t="str">
        <f>IFERROR(IF(VLOOKUP($A68,'Annex 2 Designated EHV charges'!$D:$P,COLUMN(H68)+5,FALSE)=0,"",VLOOKUP($A68,'Annex 2 Designated EHV charges'!$D:$P,COLUMN(H68)+5,FALSE)),"")</f>
        <v/>
      </c>
    </row>
    <row r="69" spans="1:8" x14ac:dyDescent="0.2">
      <c r="A69" s="95" t="str">
        <f t="array" ref="A69">IFERROR(INDEX('Annex 2 Designated EHV charges'!$D$11:$D$260, MATCH(0, IF(ISBLANK('Annex 2 Designated EHV charges'!$D$11:$D$260),1, COUNTIF(A$4:$A68, 'Annex 2 Designated EHV charges'!$D$11:$D$260)), 0)),"")</f>
        <v/>
      </c>
      <c r="B69" s="94" t="str">
        <f>IF($A69="","",VLOOKUP($A69,'Annex 2 Designated EHV charges'!$D:$O,2,0))</f>
        <v/>
      </c>
      <c r="C69" s="95" t="str">
        <f>IF($A69="","",VLOOKUP($A69,'Annex 2 Designated EHV charges'!$D:$O,3,0))</f>
        <v/>
      </c>
      <c r="D69" s="94" t="str">
        <f>IF($A69="","",VLOOKUP($A69,'Annex 2 Designated EHV charges'!$D:$O,4,0))</f>
        <v/>
      </c>
      <c r="E69" s="96" t="str">
        <f>IFERROR(IF(VLOOKUP($A69,'Annex 2 Designated EHV charges'!$D:$P,COLUMN(E69)+5,FALSE)=0,"",VLOOKUP($A69,'Annex 2 Designated EHV charges'!$D:$P,COLUMN(E69)+5,FALSE)),"")</f>
        <v/>
      </c>
      <c r="F69" s="96" t="str">
        <f>IFERROR(IF(VLOOKUP($A69,'Annex 2 Designated EHV charges'!$D:$P,COLUMN(F69)+5,FALSE)=0,"",VLOOKUP($A69,'Annex 2 Designated EHV charges'!$D:$P,COLUMN(F69)+5,FALSE)),"")</f>
        <v/>
      </c>
      <c r="G69" s="96" t="str">
        <f>IFERROR(IF(VLOOKUP($A69,'Annex 2 Designated EHV charges'!$D:$P,COLUMN(G69)+5,FALSE)=0,"",VLOOKUP($A69,'Annex 2 Designated EHV charges'!$D:$P,COLUMN(G69)+5,FALSE)),"")</f>
        <v/>
      </c>
      <c r="H69" s="96" t="str">
        <f>IFERROR(IF(VLOOKUP($A69,'Annex 2 Designated EHV charges'!$D:$P,COLUMN(H69)+5,FALSE)=0,"",VLOOKUP($A69,'Annex 2 Designated EHV charges'!$D:$P,COLUMN(H69)+5,FALSE)),"")</f>
        <v/>
      </c>
    </row>
    <row r="70" spans="1:8" x14ac:dyDescent="0.2">
      <c r="A70" s="95" t="str">
        <f t="array" ref="A70">IFERROR(INDEX('Annex 2 Designated EHV charges'!$D$11:$D$260, MATCH(0, IF(ISBLANK('Annex 2 Designated EHV charges'!$D$11:$D$260),1, COUNTIF(A$4:$A69, 'Annex 2 Designated EHV charges'!$D$11:$D$260)), 0)),"")</f>
        <v/>
      </c>
      <c r="B70" s="94" t="str">
        <f>IF($A70="","",VLOOKUP($A70,'Annex 2 Designated EHV charges'!$D:$O,2,0))</f>
        <v/>
      </c>
      <c r="C70" s="95" t="str">
        <f>IF($A70="","",VLOOKUP($A70,'Annex 2 Designated EHV charges'!$D:$O,3,0))</f>
        <v/>
      </c>
      <c r="D70" s="94" t="str">
        <f>IF($A70="","",VLOOKUP($A70,'Annex 2 Designated EHV charges'!$D:$O,4,0))</f>
        <v/>
      </c>
      <c r="E70" s="96" t="str">
        <f>IFERROR(IF(VLOOKUP($A70,'Annex 2 Designated EHV charges'!$D:$P,COLUMN(E70)+5,FALSE)=0,"",VLOOKUP($A70,'Annex 2 Designated EHV charges'!$D:$P,COLUMN(E70)+5,FALSE)),"")</f>
        <v/>
      </c>
      <c r="F70" s="96" t="str">
        <f>IFERROR(IF(VLOOKUP($A70,'Annex 2 Designated EHV charges'!$D:$P,COLUMN(F70)+5,FALSE)=0,"",VLOOKUP($A70,'Annex 2 Designated EHV charges'!$D:$P,COLUMN(F70)+5,FALSE)),"")</f>
        <v/>
      </c>
      <c r="G70" s="96" t="str">
        <f>IFERROR(IF(VLOOKUP($A70,'Annex 2 Designated EHV charges'!$D:$P,COLUMN(G70)+5,FALSE)=0,"",VLOOKUP($A70,'Annex 2 Designated EHV charges'!$D:$P,COLUMN(G70)+5,FALSE)),"")</f>
        <v/>
      </c>
      <c r="H70" s="96" t="str">
        <f>IFERROR(IF(VLOOKUP($A70,'Annex 2 Designated EHV charges'!$D:$P,COLUMN(H70)+5,FALSE)=0,"",VLOOKUP($A70,'Annex 2 Designated EHV charges'!$D:$P,COLUMN(H70)+5,FALSE)),"")</f>
        <v/>
      </c>
    </row>
    <row r="71" spans="1:8" x14ac:dyDescent="0.2">
      <c r="A71" s="95" t="str">
        <f t="array" ref="A71">IFERROR(INDEX('Annex 2 Designated EHV charges'!$D$11:$D$260, MATCH(0, IF(ISBLANK('Annex 2 Designated EHV charges'!$D$11:$D$260),1, COUNTIF(A$4:$A70, 'Annex 2 Designated EHV charges'!$D$11:$D$260)), 0)),"")</f>
        <v/>
      </c>
      <c r="B71" s="94" t="str">
        <f>IF($A71="","",VLOOKUP($A71,'Annex 2 Designated EHV charges'!$D:$O,2,0))</f>
        <v/>
      </c>
      <c r="C71" s="95" t="str">
        <f>IF($A71="","",VLOOKUP($A71,'Annex 2 Designated EHV charges'!$D:$O,3,0))</f>
        <v/>
      </c>
      <c r="D71" s="94" t="str">
        <f>IF($A71="","",VLOOKUP($A71,'Annex 2 Designated EHV charges'!$D:$O,4,0))</f>
        <v/>
      </c>
      <c r="E71" s="96" t="str">
        <f>IFERROR(IF(VLOOKUP($A71,'Annex 2 Designated EHV charges'!$D:$P,COLUMN(E71)+5,FALSE)=0,"",VLOOKUP($A71,'Annex 2 Designated EHV charges'!$D:$P,COLUMN(E71)+5,FALSE)),"")</f>
        <v/>
      </c>
      <c r="F71" s="96" t="str">
        <f>IFERROR(IF(VLOOKUP($A71,'Annex 2 Designated EHV charges'!$D:$P,COLUMN(F71)+5,FALSE)=0,"",VLOOKUP($A71,'Annex 2 Designated EHV charges'!$D:$P,COLUMN(F71)+5,FALSE)),"")</f>
        <v/>
      </c>
      <c r="G71" s="96" t="str">
        <f>IFERROR(IF(VLOOKUP($A71,'Annex 2 Designated EHV charges'!$D:$P,COLUMN(G71)+5,FALSE)=0,"",VLOOKUP($A71,'Annex 2 Designated EHV charges'!$D:$P,COLUMN(G71)+5,FALSE)),"")</f>
        <v/>
      </c>
      <c r="H71" s="96" t="str">
        <f>IFERROR(IF(VLOOKUP($A71,'Annex 2 Designated EHV charges'!$D:$P,COLUMN(H71)+5,FALSE)=0,"",VLOOKUP($A71,'Annex 2 Designated EHV charges'!$D:$P,COLUMN(H71)+5,FALSE)),"")</f>
        <v/>
      </c>
    </row>
    <row r="72" spans="1:8" x14ac:dyDescent="0.2">
      <c r="A72" s="95" t="str">
        <f t="array" ref="A72">IFERROR(INDEX('Annex 2 Designated EHV charges'!$D$11:$D$260, MATCH(0, IF(ISBLANK('Annex 2 Designated EHV charges'!$D$11:$D$260),1, COUNTIF(A$4:$A71, 'Annex 2 Designated EHV charges'!$D$11:$D$260)), 0)),"")</f>
        <v/>
      </c>
      <c r="B72" s="94" t="str">
        <f>IF($A72="","",VLOOKUP($A72,'Annex 2 Designated EHV charges'!$D:$O,2,0))</f>
        <v/>
      </c>
      <c r="C72" s="95" t="str">
        <f>IF($A72="","",VLOOKUP($A72,'Annex 2 Designated EHV charges'!$D:$O,3,0))</f>
        <v/>
      </c>
      <c r="D72" s="94" t="str">
        <f>IF($A72="","",VLOOKUP($A72,'Annex 2 Designated EHV charges'!$D:$O,4,0))</f>
        <v/>
      </c>
      <c r="E72" s="96" t="str">
        <f>IFERROR(IF(VLOOKUP($A72,'Annex 2 Designated EHV charges'!$D:$P,COLUMN(E72)+5,FALSE)=0,"",VLOOKUP($A72,'Annex 2 Designated EHV charges'!$D:$P,COLUMN(E72)+5,FALSE)),"")</f>
        <v/>
      </c>
      <c r="F72" s="96" t="str">
        <f>IFERROR(IF(VLOOKUP($A72,'Annex 2 Designated EHV charges'!$D:$P,COLUMN(F72)+5,FALSE)=0,"",VLOOKUP($A72,'Annex 2 Designated EHV charges'!$D:$P,COLUMN(F72)+5,FALSE)),"")</f>
        <v/>
      </c>
      <c r="G72" s="96" t="str">
        <f>IFERROR(IF(VLOOKUP($A72,'Annex 2 Designated EHV charges'!$D:$P,COLUMN(G72)+5,FALSE)=0,"",VLOOKUP($A72,'Annex 2 Designated EHV charges'!$D:$P,COLUMN(G72)+5,FALSE)),"")</f>
        <v/>
      </c>
      <c r="H72" s="96" t="str">
        <f>IFERROR(IF(VLOOKUP($A72,'Annex 2 Designated EHV charges'!$D:$P,COLUMN(H72)+5,FALSE)=0,"",VLOOKUP($A72,'Annex 2 Designated EHV charges'!$D:$P,COLUMN(H72)+5,FALSE)),"")</f>
        <v/>
      </c>
    </row>
    <row r="73" spans="1:8" x14ac:dyDescent="0.2">
      <c r="A73" s="95" t="str">
        <f t="array" ref="A73">IFERROR(INDEX('Annex 2 Designated EHV charges'!$D$11:$D$260, MATCH(0, IF(ISBLANK('Annex 2 Designated EHV charges'!$D$11:$D$260),1, COUNTIF(A$4:$A72, 'Annex 2 Designated EHV charges'!$D$11:$D$260)), 0)),"")</f>
        <v/>
      </c>
      <c r="B73" s="94" t="str">
        <f>IF($A73="","",VLOOKUP($A73,'Annex 2 Designated EHV charges'!$D:$O,2,0))</f>
        <v/>
      </c>
      <c r="C73" s="95" t="str">
        <f>IF($A73="","",VLOOKUP($A73,'Annex 2 Designated EHV charges'!$D:$O,3,0))</f>
        <v/>
      </c>
      <c r="D73" s="94" t="str">
        <f>IF($A73="","",VLOOKUP($A73,'Annex 2 Designated EHV charges'!$D:$O,4,0))</f>
        <v/>
      </c>
      <c r="E73" s="96" t="str">
        <f>IFERROR(IF(VLOOKUP($A73,'Annex 2 Designated EHV charges'!$D:$P,COLUMN(E73)+5,FALSE)=0,"",VLOOKUP($A73,'Annex 2 Designated EHV charges'!$D:$P,COLUMN(E73)+5,FALSE)),"")</f>
        <v/>
      </c>
      <c r="F73" s="96" t="str">
        <f>IFERROR(IF(VLOOKUP($A73,'Annex 2 Designated EHV charges'!$D:$P,COLUMN(F73)+5,FALSE)=0,"",VLOOKUP($A73,'Annex 2 Designated EHV charges'!$D:$P,COLUMN(F73)+5,FALSE)),"")</f>
        <v/>
      </c>
      <c r="G73" s="96" t="str">
        <f>IFERROR(IF(VLOOKUP($A73,'Annex 2 Designated EHV charges'!$D:$P,COLUMN(G73)+5,FALSE)=0,"",VLOOKUP($A73,'Annex 2 Designated EHV charges'!$D:$P,COLUMN(G73)+5,FALSE)),"")</f>
        <v/>
      </c>
      <c r="H73" s="96" t="str">
        <f>IFERROR(IF(VLOOKUP($A73,'Annex 2 Designated EHV charges'!$D:$P,COLUMN(H73)+5,FALSE)=0,"",VLOOKUP($A73,'Annex 2 Designated EHV charges'!$D:$P,COLUMN(H73)+5,FALSE)),"")</f>
        <v/>
      </c>
    </row>
    <row r="74" spans="1:8" x14ac:dyDescent="0.2">
      <c r="A74" s="95" t="str">
        <f t="array" ref="A74">IFERROR(INDEX('Annex 2 Designated EHV charges'!$D$11:$D$260, MATCH(0, IF(ISBLANK('Annex 2 Designated EHV charges'!$D$11:$D$260),1, COUNTIF(A$4:$A73, 'Annex 2 Designated EHV charges'!$D$11:$D$260)), 0)),"")</f>
        <v/>
      </c>
      <c r="B74" s="94" t="str">
        <f>IF($A74="","",VLOOKUP($A74,'Annex 2 Designated EHV charges'!$D:$O,2,0))</f>
        <v/>
      </c>
      <c r="C74" s="95" t="str">
        <f>IF($A74="","",VLOOKUP($A74,'Annex 2 Designated EHV charges'!$D:$O,3,0))</f>
        <v/>
      </c>
      <c r="D74" s="94" t="str">
        <f>IF($A74="","",VLOOKUP($A74,'Annex 2 Designated EHV charges'!$D:$O,4,0))</f>
        <v/>
      </c>
      <c r="E74" s="96" t="str">
        <f>IFERROR(IF(VLOOKUP($A74,'Annex 2 Designated EHV charges'!$D:$P,COLUMN(E74)+5,FALSE)=0,"",VLOOKUP($A74,'Annex 2 Designated EHV charges'!$D:$P,COLUMN(E74)+5,FALSE)),"")</f>
        <v/>
      </c>
      <c r="F74" s="96" t="str">
        <f>IFERROR(IF(VLOOKUP($A74,'Annex 2 Designated EHV charges'!$D:$P,COLUMN(F74)+5,FALSE)=0,"",VLOOKUP($A74,'Annex 2 Designated EHV charges'!$D:$P,COLUMN(F74)+5,FALSE)),"")</f>
        <v/>
      </c>
      <c r="G74" s="96" t="str">
        <f>IFERROR(IF(VLOOKUP($A74,'Annex 2 Designated EHV charges'!$D:$P,COLUMN(G74)+5,FALSE)=0,"",VLOOKUP($A74,'Annex 2 Designated EHV charges'!$D:$P,COLUMN(G74)+5,FALSE)),"")</f>
        <v/>
      </c>
      <c r="H74" s="96" t="str">
        <f>IFERROR(IF(VLOOKUP($A74,'Annex 2 Designated EHV charges'!$D:$P,COLUMN(H74)+5,FALSE)=0,"",VLOOKUP($A74,'Annex 2 Designated EHV charges'!$D:$P,COLUMN(H74)+5,FALSE)),"")</f>
        <v/>
      </c>
    </row>
    <row r="75" spans="1:8" x14ac:dyDescent="0.2">
      <c r="A75" s="95" t="str">
        <f t="array" ref="A75">IFERROR(INDEX('Annex 2 Designated EHV charges'!$D$11:$D$260, MATCH(0, IF(ISBLANK('Annex 2 Designated EHV charges'!$D$11:$D$260),1, COUNTIF(A$4:$A74, 'Annex 2 Designated EHV charges'!$D$11:$D$260)), 0)),"")</f>
        <v/>
      </c>
      <c r="B75" s="94" t="str">
        <f>IF($A75="","",VLOOKUP($A75,'Annex 2 Designated EHV charges'!$D:$O,2,0))</f>
        <v/>
      </c>
      <c r="C75" s="95" t="str">
        <f>IF($A75="","",VLOOKUP($A75,'Annex 2 Designated EHV charges'!$D:$O,3,0))</f>
        <v/>
      </c>
      <c r="D75" s="94" t="str">
        <f>IF($A75="","",VLOOKUP($A75,'Annex 2 Designated EHV charges'!$D:$O,4,0))</f>
        <v/>
      </c>
      <c r="E75" s="96" t="str">
        <f>IFERROR(IF(VLOOKUP($A75,'Annex 2 Designated EHV charges'!$D:$P,COLUMN(E75)+5,FALSE)=0,"",VLOOKUP($A75,'Annex 2 Designated EHV charges'!$D:$P,COLUMN(E75)+5,FALSE)),"")</f>
        <v/>
      </c>
      <c r="F75" s="96" t="str">
        <f>IFERROR(IF(VLOOKUP($A75,'Annex 2 Designated EHV charges'!$D:$P,COLUMN(F75)+5,FALSE)=0,"",VLOOKUP($A75,'Annex 2 Designated EHV charges'!$D:$P,COLUMN(F75)+5,FALSE)),"")</f>
        <v/>
      </c>
      <c r="G75" s="96" t="str">
        <f>IFERROR(IF(VLOOKUP($A75,'Annex 2 Designated EHV charges'!$D:$P,COLUMN(G75)+5,FALSE)=0,"",VLOOKUP($A75,'Annex 2 Designated EHV charges'!$D:$P,COLUMN(G75)+5,FALSE)),"")</f>
        <v/>
      </c>
      <c r="H75" s="96" t="str">
        <f>IFERROR(IF(VLOOKUP($A75,'Annex 2 Designated EHV charges'!$D:$P,COLUMN(H75)+5,FALSE)=0,"",VLOOKUP($A75,'Annex 2 Designated EHV charges'!$D:$P,COLUMN(H75)+5,FALSE)),"")</f>
        <v/>
      </c>
    </row>
    <row r="76" spans="1:8" x14ac:dyDescent="0.2">
      <c r="A76" s="95" t="str">
        <f t="array" ref="A76">IFERROR(INDEX('Annex 2 Designated EHV charges'!$D$11:$D$260, MATCH(0, IF(ISBLANK('Annex 2 Designated EHV charges'!$D$11:$D$260),1, COUNTIF(A$4:$A75, 'Annex 2 Designated EHV charges'!$D$11:$D$260)), 0)),"")</f>
        <v/>
      </c>
      <c r="B76" s="94" t="str">
        <f>IF($A76="","",VLOOKUP($A76,'Annex 2 Designated EHV charges'!$D:$O,2,0))</f>
        <v/>
      </c>
      <c r="C76" s="95" t="str">
        <f>IF($A76="","",VLOOKUP($A76,'Annex 2 Designated EHV charges'!$D:$O,3,0))</f>
        <v/>
      </c>
      <c r="D76" s="94" t="str">
        <f>IF($A76="","",VLOOKUP($A76,'Annex 2 Designated EHV charges'!$D:$O,4,0))</f>
        <v/>
      </c>
      <c r="E76" s="96" t="str">
        <f>IFERROR(IF(VLOOKUP($A76,'Annex 2 Designated EHV charges'!$D:$P,COLUMN(E76)+5,FALSE)=0,"",VLOOKUP($A76,'Annex 2 Designated EHV charges'!$D:$P,COLUMN(E76)+5,FALSE)),"")</f>
        <v/>
      </c>
      <c r="F76" s="96" t="str">
        <f>IFERROR(IF(VLOOKUP($A76,'Annex 2 Designated EHV charges'!$D:$P,COLUMN(F76)+5,FALSE)=0,"",VLOOKUP($A76,'Annex 2 Designated EHV charges'!$D:$P,COLUMN(F76)+5,FALSE)),"")</f>
        <v/>
      </c>
      <c r="G76" s="96" t="str">
        <f>IFERROR(IF(VLOOKUP($A76,'Annex 2 Designated EHV charges'!$D:$P,COLUMN(G76)+5,FALSE)=0,"",VLOOKUP($A76,'Annex 2 Designated EHV charges'!$D:$P,COLUMN(G76)+5,FALSE)),"")</f>
        <v/>
      </c>
      <c r="H76" s="96" t="str">
        <f>IFERROR(IF(VLOOKUP($A76,'Annex 2 Designated EHV charges'!$D:$P,COLUMN(H76)+5,FALSE)=0,"",VLOOKUP($A76,'Annex 2 Designated EHV charges'!$D:$P,COLUMN(H76)+5,FALSE)),"")</f>
        <v/>
      </c>
    </row>
    <row r="77" spans="1:8" x14ac:dyDescent="0.2">
      <c r="A77" s="95" t="str">
        <f t="array" ref="A77">IFERROR(INDEX('Annex 2 Designated EHV charges'!$D$11:$D$260, MATCH(0, IF(ISBLANK('Annex 2 Designated EHV charges'!$D$11:$D$260),1, COUNTIF(A$4:$A76, 'Annex 2 Designated EHV charges'!$D$11:$D$260)), 0)),"")</f>
        <v/>
      </c>
      <c r="B77" s="94" t="str">
        <f>IF($A77="","",VLOOKUP($A77,'Annex 2 Designated EHV charges'!$D:$O,2,0))</f>
        <v/>
      </c>
      <c r="C77" s="95" t="str">
        <f>IF($A77="","",VLOOKUP($A77,'Annex 2 Designated EHV charges'!$D:$O,3,0))</f>
        <v/>
      </c>
      <c r="D77" s="94" t="str">
        <f>IF($A77="","",VLOOKUP($A77,'Annex 2 Designated EHV charges'!$D:$O,4,0))</f>
        <v/>
      </c>
      <c r="E77" s="96" t="str">
        <f>IFERROR(IF(VLOOKUP($A77,'Annex 2 Designated EHV charges'!$D:$P,COLUMN(E77)+5,FALSE)=0,"",VLOOKUP($A77,'Annex 2 Designated EHV charges'!$D:$P,COLUMN(E77)+5,FALSE)),"")</f>
        <v/>
      </c>
      <c r="F77" s="96" t="str">
        <f>IFERROR(IF(VLOOKUP($A77,'Annex 2 Designated EHV charges'!$D:$P,COLUMN(F77)+5,FALSE)=0,"",VLOOKUP($A77,'Annex 2 Designated EHV charges'!$D:$P,COLUMN(F77)+5,FALSE)),"")</f>
        <v/>
      </c>
      <c r="G77" s="96" t="str">
        <f>IFERROR(IF(VLOOKUP($A77,'Annex 2 Designated EHV charges'!$D:$P,COLUMN(G77)+5,FALSE)=0,"",VLOOKUP($A77,'Annex 2 Designated EHV charges'!$D:$P,COLUMN(G77)+5,FALSE)),"")</f>
        <v/>
      </c>
      <c r="H77" s="96" t="str">
        <f>IFERROR(IF(VLOOKUP($A77,'Annex 2 Designated EHV charges'!$D:$P,COLUMN(H77)+5,FALSE)=0,"",VLOOKUP($A77,'Annex 2 Designated EHV charges'!$D:$P,COLUMN(H77)+5,FALSE)),"")</f>
        <v/>
      </c>
    </row>
    <row r="78" spans="1:8" x14ac:dyDescent="0.2">
      <c r="A78" s="95" t="str">
        <f t="array" ref="A78">IFERROR(INDEX('Annex 2 Designated EHV charges'!$D$11:$D$260, MATCH(0, IF(ISBLANK('Annex 2 Designated EHV charges'!$D$11:$D$260),1, COUNTIF(A$4:$A77, 'Annex 2 Designated EHV charges'!$D$11:$D$260)), 0)),"")</f>
        <v/>
      </c>
      <c r="B78" s="94" t="str">
        <f>IF($A78="","",VLOOKUP($A78,'Annex 2 Designated EHV charges'!$D:$O,2,0))</f>
        <v/>
      </c>
      <c r="C78" s="95" t="str">
        <f>IF($A78="","",VLOOKUP($A78,'Annex 2 Designated EHV charges'!$D:$O,3,0))</f>
        <v/>
      </c>
      <c r="D78" s="94" t="str">
        <f>IF($A78="","",VLOOKUP($A78,'Annex 2 Designated EHV charges'!$D:$O,4,0))</f>
        <v/>
      </c>
      <c r="E78" s="96" t="str">
        <f>IFERROR(IF(VLOOKUP($A78,'Annex 2 Designated EHV charges'!$D:$P,COLUMN(E78)+5,FALSE)=0,"",VLOOKUP($A78,'Annex 2 Designated EHV charges'!$D:$P,COLUMN(E78)+5,FALSE)),"")</f>
        <v/>
      </c>
      <c r="F78" s="96" t="str">
        <f>IFERROR(IF(VLOOKUP($A78,'Annex 2 Designated EHV charges'!$D:$P,COLUMN(F78)+5,FALSE)=0,"",VLOOKUP($A78,'Annex 2 Designated EHV charges'!$D:$P,COLUMN(F78)+5,FALSE)),"")</f>
        <v/>
      </c>
      <c r="G78" s="96" t="str">
        <f>IFERROR(IF(VLOOKUP($A78,'Annex 2 Designated EHV charges'!$D:$P,COLUMN(G78)+5,FALSE)=0,"",VLOOKUP($A78,'Annex 2 Designated EHV charges'!$D:$P,COLUMN(G78)+5,FALSE)),"")</f>
        <v/>
      </c>
      <c r="H78" s="96" t="str">
        <f>IFERROR(IF(VLOOKUP($A78,'Annex 2 Designated EHV charges'!$D:$P,COLUMN(H78)+5,FALSE)=0,"",VLOOKUP($A78,'Annex 2 Designated EHV charges'!$D:$P,COLUMN(H78)+5,FALSE)),"")</f>
        <v/>
      </c>
    </row>
    <row r="79" spans="1:8" x14ac:dyDescent="0.2">
      <c r="A79" s="95" t="str">
        <f t="array" ref="A79">IFERROR(INDEX('Annex 2 Designated EHV charges'!$D$11:$D$260, MATCH(0, IF(ISBLANK('Annex 2 Designated EHV charges'!$D$11:$D$260),1, COUNTIF(A$4:$A78, 'Annex 2 Designated EHV charges'!$D$11:$D$260)), 0)),"")</f>
        <v/>
      </c>
      <c r="B79" s="94" t="str">
        <f>IF($A79="","",VLOOKUP($A79,'Annex 2 Designated EHV charges'!$D:$O,2,0))</f>
        <v/>
      </c>
      <c r="C79" s="95" t="str">
        <f>IF($A79="","",VLOOKUP($A79,'Annex 2 Designated EHV charges'!$D:$O,3,0))</f>
        <v/>
      </c>
      <c r="D79" s="94" t="str">
        <f>IF($A79="","",VLOOKUP($A79,'Annex 2 Designated EHV charges'!$D:$O,4,0))</f>
        <v/>
      </c>
      <c r="E79" s="96" t="str">
        <f>IFERROR(IF(VLOOKUP($A79,'Annex 2 Designated EHV charges'!$D:$P,COLUMN(E79)+5,FALSE)=0,"",VLOOKUP($A79,'Annex 2 Designated EHV charges'!$D:$P,COLUMN(E79)+5,FALSE)),"")</f>
        <v/>
      </c>
      <c r="F79" s="96" t="str">
        <f>IFERROR(IF(VLOOKUP($A79,'Annex 2 Designated EHV charges'!$D:$P,COLUMN(F79)+5,FALSE)=0,"",VLOOKUP($A79,'Annex 2 Designated EHV charges'!$D:$P,COLUMN(F79)+5,FALSE)),"")</f>
        <v/>
      </c>
      <c r="G79" s="96" t="str">
        <f>IFERROR(IF(VLOOKUP($A79,'Annex 2 Designated EHV charges'!$D:$P,COLUMN(G79)+5,FALSE)=0,"",VLOOKUP($A79,'Annex 2 Designated EHV charges'!$D:$P,COLUMN(G79)+5,FALSE)),"")</f>
        <v/>
      </c>
      <c r="H79" s="96" t="str">
        <f>IFERROR(IF(VLOOKUP($A79,'Annex 2 Designated EHV charges'!$D:$P,COLUMN(H79)+5,FALSE)=0,"",VLOOKUP($A79,'Annex 2 Designated EHV charges'!$D:$P,COLUMN(H79)+5,FALSE)),"")</f>
        <v/>
      </c>
    </row>
    <row r="80" spans="1:8" x14ac:dyDescent="0.2">
      <c r="A80" s="95" t="str">
        <f t="array" ref="A80">IFERROR(INDEX('Annex 2 Designated EHV charges'!$D$11:$D$260, MATCH(0, IF(ISBLANK('Annex 2 Designated EHV charges'!$D$11:$D$260),1, COUNTIF(A$4:$A79, 'Annex 2 Designated EHV charges'!$D$11:$D$260)), 0)),"")</f>
        <v/>
      </c>
      <c r="B80" s="94" t="str">
        <f>IF($A80="","",VLOOKUP($A80,'Annex 2 Designated EHV charges'!$D:$O,2,0))</f>
        <v/>
      </c>
      <c r="C80" s="95" t="str">
        <f>IF($A80="","",VLOOKUP($A80,'Annex 2 Designated EHV charges'!$D:$O,3,0))</f>
        <v/>
      </c>
      <c r="D80" s="94" t="str">
        <f>IF($A80="","",VLOOKUP($A80,'Annex 2 Designated EHV charges'!$D:$O,4,0))</f>
        <v/>
      </c>
      <c r="E80" s="96" t="str">
        <f>IFERROR(IF(VLOOKUP($A80,'Annex 2 Designated EHV charges'!$D:$P,COLUMN(E80)+5,FALSE)=0,"",VLOOKUP($A80,'Annex 2 Designated EHV charges'!$D:$P,COLUMN(E80)+5,FALSE)),"")</f>
        <v/>
      </c>
      <c r="F80" s="96" t="str">
        <f>IFERROR(IF(VLOOKUP($A80,'Annex 2 Designated EHV charges'!$D:$P,COLUMN(F80)+5,FALSE)=0,"",VLOOKUP($A80,'Annex 2 Designated EHV charges'!$D:$P,COLUMN(F80)+5,FALSE)),"")</f>
        <v/>
      </c>
      <c r="G80" s="96" t="str">
        <f>IFERROR(IF(VLOOKUP($A80,'Annex 2 Designated EHV charges'!$D:$P,COLUMN(G80)+5,FALSE)=0,"",VLOOKUP($A80,'Annex 2 Designated EHV charges'!$D:$P,COLUMN(G80)+5,FALSE)),"")</f>
        <v/>
      </c>
      <c r="H80" s="96" t="str">
        <f>IFERROR(IF(VLOOKUP($A80,'Annex 2 Designated EHV charges'!$D:$P,COLUMN(H80)+5,FALSE)=0,"",VLOOKUP($A80,'Annex 2 Designated EHV charges'!$D:$P,COLUMN(H80)+5,FALSE)),"")</f>
        <v/>
      </c>
    </row>
    <row r="81" spans="1:8" x14ac:dyDescent="0.2">
      <c r="A81" s="95" t="str">
        <f t="array" ref="A81">IFERROR(INDEX('Annex 2 Designated EHV charges'!$D$11:$D$260, MATCH(0, IF(ISBLANK('Annex 2 Designated EHV charges'!$D$11:$D$260),1, COUNTIF(A$4:$A80, 'Annex 2 Designated EHV charges'!$D$11:$D$260)), 0)),"")</f>
        <v/>
      </c>
      <c r="B81" s="94" t="str">
        <f>IF($A81="","",VLOOKUP($A81,'Annex 2 Designated EHV charges'!$D:$O,2,0))</f>
        <v/>
      </c>
      <c r="C81" s="95" t="str">
        <f>IF($A81="","",VLOOKUP($A81,'Annex 2 Designated EHV charges'!$D:$O,3,0))</f>
        <v/>
      </c>
      <c r="D81" s="94" t="str">
        <f>IF($A81="","",VLOOKUP($A81,'Annex 2 Designated EHV charges'!$D:$O,4,0))</f>
        <v/>
      </c>
      <c r="E81" s="96" t="str">
        <f>IFERROR(IF(VLOOKUP($A81,'Annex 2 Designated EHV charges'!$D:$P,COLUMN(E81)+5,FALSE)=0,"",VLOOKUP($A81,'Annex 2 Designated EHV charges'!$D:$P,COLUMN(E81)+5,FALSE)),"")</f>
        <v/>
      </c>
      <c r="F81" s="96" t="str">
        <f>IFERROR(IF(VLOOKUP($A81,'Annex 2 Designated EHV charges'!$D:$P,COLUMN(F81)+5,FALSE)=0,"",VLOOKUP($A81,'Annex 2 Designated EHV charges'!$D:$P,COLUMN(F81)+5,FALSE)),"")</f>
        <v/>
      </c>
      <c r="G81" s="96" t="str">
        <f>IFERROR(IF(VLOOKUP($A81,'Annex 2 Designated EHV charges'!$D:$P,COLUMN(G81)+5,FALSE)=0,"",VLOOKUP($A81,'Annex 2 Designated EHV charges'!$D:$P,COLUMN(G81)+5,FALSE)),"")</f>
        <v/>
      </c>
      <c r="H81" s="96" t="str">
        <f>IFERROR(IF(VLOOKUP($A81,'Annex 2 Designated EHV charges'!$D:$P,COLUMN(H81)+5,FALSE)=0,"",VLOOKUP($A81,'Annex 2 Designated EHV charges'!$D:$P,COLUMN(H81)+5,FALSE)),"")</f>
        <v/>
      </c>
    </row>
    <row r="82" spans="1:8" x14ac:dyDescent="0.2">
      <c r="A82" s="95" t="str">
        <f t="array" ref="A82">IFERROR(INDEX('Annex 2 Designated EHV charges'!$D$11:$D$260, MATCH(0, IF(ISBLANK('Annex 2 Designated EHV charges'!$D$11:$D$260),1, COUNTIF(A$4:$A81, 'Annex 2 Designated EHV charges'!$D$11:$D$260)), 0)),"")</f>
        <v/>
      </c>
      <c r="B82" s="94" t="str">
        <f>IF($A82="","",VLOOKUP($A82,'Annex 2 Designated EHV charges'!$D:$O,2,0))</f>
        <v/>
      </c>
      <c r="C82" s="95" t="str">
        <f>IF($A82="","",VLOOKUP($A82,'Annex 2 Designated EHV charges'!$D:$O,3,0))</f>
        <v/>
      </c>
      <c r="D82" s="94" t="str">
        <f>IF($A82="","",VLOOKUP($A82,'Annex 2 Designated EHV charges'!$D:$O,4,0))</f>
        <v/>
      </c>
      <c r="E82" s="96" t="str">
        <f>IFERROR(IF(VLOOKUP($A82,'Annex 2 Designated EHV charges'!$D:$P,COLUMN(E82)+5,FALSE)=0,"",VLOOKUP($A82,'Annex 2 Designated EHV charges'!$D:$P,COLUMN(E82)+5,FALSE)),"")</f>
        <v/>
      </c>
      <c r="F82" s="96" t="str">
        <f>IFERROR(IF(VLOOKUP($A82,'Annex 2 Designated EHV charges'!$D:$P,COLUMN(F82)+5,FALSE)=0,"",VLOOKUP($A82,'Annex 2 Designated EHV charges'!$D:$P,COLUMN(F82)+5,FALSE)),"")</f>
        <v/>
      </c>
      <c r="G82" s="96" t="str">
        <f>IFERROR(IF(VLOOKUP($A82,'Annex 2 Designated EHV charges'!$D:$P,COLUMN(G82)+5,FALSE)=0,"",VLOOKUP($A82,'Annex 2 Designated EHV charges'!$D:$P,COLUMN(G82)+5,FALSE)),"")</f>
        <v/>
      </c>
      <c r="H82" s="96" t="str">
        <f>IFERROR(IF(VLOOKUP($A82,'Annex 2 Designated EHV charges'!$D:$P,COLUMN(H82)+5,FALSE)=0,"",VLOOKUP($A82,'Annex 2 Designated EHV charges'!$D:$P,COLUMN(H82)+5,FALSE)),"")</f>
        <v/>
      </c>
    </row>
    <row r="83" spans="1:8" x14ac:dyDescent="0.2">
      <c r="A83" s="95" t="str">
        <f t="array" ref="A83">IFERROR(INDEX('Annex 2 Designated EHV charges'!$D$11:$D$260, MATCH(0, IF(ISBLANK('Annex 2 Designated EHV charges'!$D$11:$D$260),1, COUNTIF(A$4:$A82, 'Annex 2 Designated EHV charges'!$D$11:$D$260)), 0)),"")</f>
        <v/>
      </c>
      <c r="B83" s="94" t="str">
        <f>IF($A83="","",VLOOKUP($A83,'Annex 2 Designated EHV charges'!$D:$O,2,0))</f>
        <v/>
      </c>
      <c r="C83" s="95" t="str">
        <f>IF($A83="","",VLOOKUP($A83,'Annex 2 Designated EHV charges'!$D:$O,3,0))</f>
        <v/>
      </c>
      <c r="D83" s="94" t="str">
        <f>IF($A83="","",VLOOKUP($A83,'Annex 2 Designated EHV charges'!$D:$O,4,0))</f>
        <v/>
      </c>
      <c r="E83" s="96" t="str">
        <f>IFERROR(IF(VLOOKUP($A83,'Annex 2 Designated EHV charges'!$D:$P,COLUMN(E83)+5,FALSE)=0,"",VLOOKUP($A83,'Annex 2 Designated EHV charges'!$D:$P,COLUMN(E83)+5,FALSE)),"")</f>
        <v/>
      </c>
      <c r="F83" s="96" t="str">
        <f>IFERROR(IF(VLOOKUP($A83,'Annex 2 Designated EHV charges'!$D:$P,COLUMN(F83)+5,FALSE)=0,"",VLOOKUP($A83,'Annex 2 Designated EHV charges'!$D:$P,COLUMN(F83)+5,FALSE)),"")</f>
        <v/>
      </c>
      <c r="G83" s="96" t="str">
        <f>IFERROR(IF(VLOOKUP($A83,'Annex 2 Designated EHV charges'!$D:$P,COLUMN(G83)+5,FALSE)=0,"",VLOOKUP($A83,'Annex 2 Designated EHV charges'!$D:$P,COLUMN(G83)+5,FALSE)),"")</f>
        <v/>
      </c>
      <c r="H83" s="96" t="str">
        <f>IFERROR(IF(VLOOKUP($A83,'Annex 2 Designated EHV charges'!$D:$P,COLUMN(H83)+5,FALSE)=0,"",VLOOKUP($A83,'Annex 2 Designated EHV charges'!$D:$P,COLUMN(H83)+5,FALSE)),"")</f>
        <v/>
      </c>
    </row>
    <row r="84" spans="1:8" x14ac:dyDescent="0.2">
      <c r="A84" s="95" t="str">
        <f t="array" ref="A84">IFERROR(INDEX('Annex 2 Designated EHV charges'!$D$11:$D$260, MATCH(0, IF(ISBLANK('Annex 2 Designated EHV charges'!$D$11:$D$260),1, COUNTIF(A$4:$A83, 'Annex 2 Designated EHV charges'!$D$11:$D$260)), 0)),"")</f>
        <v/>
      </c>
      <c r="B84" s="94" t="str">
        <f>IF($A84="","",VLOOKUP($A84,'Annex 2 Designated EHV charges'!$D:$O,2,0))</f>
        <v/>
      </c>
      <c r="C84" s="95" t="str">
        <f>IF($A84="","",VLOOKUP($A84,'Annex 2 Designated EHV charges'!$D:$O,3,0))</f>
        <v/>
      </c>
      <c r="D84" s="94" t="str">
        <f>IF($A84="","",VLOOKUP($A84,'Annex 2 Designated EHV charges'!$D:$O,4,0))</f>
        <v/>
      </c>
      <c r="E84" s="96" t="str">
        <f>IFERROR(IF(VLOOKUP($A84,'Annex 2 Designated EHV charges'!$D:$P,COLUMN(E84)+5,FALSE)=0,"",VLOOKUP($A84,'Annex 2 Designated EHV charges'!$D:$P,COLUMN(E84)+5,FALSE)),"")</f>
        <v/>
      </c>
      <c r="F84" s="96" t="str">
        <f>IFERROR(IF(VLOOKUP($A84,'Annex 2 Designated EHV charges'!$D:$P,COLUMN(F84)+5,FALSE)=0,"",VLOOKUP($A84,'Annex 2 Designated EHV charges'!$D:$P,COLUMN(F84)+5,FALSE)),"")</f>
        <v/>
      </c>
      <c r="G84" s="96" t="str">
        <f>IFERROR(IF(VLOOKUP($A84,'Annex 2 Designated EHV charges'!$D:$P,COLUMN(G84)+5,FALSE)=0,"",VLOOKUP($A84,'Annex 2 Designated EHV charges'!$D:$P,COLUMN(G84)+5,FALSE)),"")</f>
        <v/>
      </c>
      <c r="H84" s="96" t="str">
        <f>IFERROR(IF(VLOOKUP($A84,'Annex 2 Designated EHV charges'!$D:$P,COLUMN(H84)+5,FALSE)=0,"",VLOOKUP($A84,'Annex 2 Designated EHV charges'!$D:$P,COLUMN(H84)+5,FALSE)),"")</f>
        <v/>
      </c>
    </row>
    <row r="85" spans="1:8" x14ac:dyDescent="0.2">
      <c r="A85" s="95" t="str">
        <f t="array" ref="A85">IFERROR(INDEX('Annex 2 Designated EHV charges'!$D$11:$D$260, MATCH(0, IF(ISBLANK('Annex 2 Designated EHV charges'!$D$11:$D$260),1, COUNTIF(A$4:$A84, 'Annex 2 Designated EHV charges'!$D$11:$D$260)), 0)),"")</f>
        <v/>
      </c>
      <c r="B85" s="94" t="str">
        <f>IF($A85="","",VLOOKUP($A85,'Annex 2 Designated EHV charges'!$D:$O,2,0))</f>
        <v/>
      </c>
      <c r="C85" s="95" t="str">
        <f>IF($A85="","",VLOOKUP($A85,'Annex 2 Designated EHV charges'!$D:$O,3,0))</f>
        <v/>
      </c>
      <c r="D85" s="94" t="str">
        <f>IF($A85="","",VLOOKUP($A85,'Annex 2 Designated EHV charges'!$D:$O,4,0))</f>
        <v/>
      </c>
      <c r="E85" s="96" t="str">
        <f>IFERROR(IF(VLOOKUP($A85,'Annex 2 Designated EHV charges'!$D:$P,COLUMN(E85)+5,FALSE)=0,"",VLOOKUP($A85,'Annex 2 Designated EHV charges'!$D:$P,COLUMN(E85)+5,FALSE)),"")</f>
        <v/>
      </c>
      <c r="F85" s="96" t="str">
        <f>IFERROR(IF(VLOOKUP($A85,'Annex 2 Designated EHV charges'!$D:$P,COLUMN(F85)+5,FALSE)=0,"",VLOOKUP($A85,'Annex 2 Designated EHV charges'!$D:$P,COLUMN(F85)+5,FALSE)),"")</f>
        <v/>
      </c>
      <c r="G85" s="96" t="str">
        <f>IFERROR(IF(VLOOKUP($A85,'Annex 2 Designated EHV charges'!$D:$P,COLUMN(G85)+5,FALSE)=0,"",VLOOKUP($A85,'Annex 2 Designated EHV charges'!$D:$P,COLUMN(G85)+5,FALSE)),"")</f>
        <v/>
      </c>
      <c r="H85" s="96" t="str">
        <f>IFERROR(IF(VLOOKUP($A85,'Annex 2 Designated EHV charges'!$D:$P,COLUMN(H85)+5,FALSE)=0,"",VLOOKUP($A85,'Annex 2 Designated EHV charges'!$D:$P,COLUMN(H85)+5,FALSE)),"")</f>
        <v/>
      </c>
    </row>
    <row r="86" spans="1:8" x14ac:dyDescent="0.2">
      <c r="A86" s="95" t="str">
        <f t="array" ref="A86">IFERROR(INDEX('Annex 2 Designated EHV charges'!$D$11:$D$260, MATCH(0, IF(ISBLANK('Annex 2 Designated EHV charges'!$D$11:$D$260),1, COUNTIF(A$4:$A85, 'Annex 2 Designated EHV charges'!$D$11:$D$260)), 0)),"")</f>
        <v/>
      </c>
      <c r="B86" s="94" t="str">
        <f>IF($A86="","",VLOOKUP($A86,'Annex 2 Designated EHV charges'!$D:$O,2,0))</f>
        <v/>
      </c>
      <c r="C86" s="95" t="str">
        <f>IF($A86="","",VLOOKUP($A86,'Annex 2 Designated EHV charges'!$D:$O,3,0))</f>
        <v/>
      </c>
      <c r="D86" s="94" t="str">
        <f>IF($A86="","",VLOOKUP($A86,'Annex 2 Designated EHV charges'!$D:$O,4,0))</f>
        <v/>
      </c>
      <c r="E86" s="96" t="str">
        <f>IFERROR(IF(VLOOKUP($A86,'Annex 2 Designated EHV charges'!$D:$P,COLUMN(E86)+5,FALSE)=0,"",VLOOKUP($A86,'Annex 2 Designated EHV charges'!$D:$P,COLUMN(E86)+5,FALSE)),"")</f>
        <v/>
      </c>
      <c r="F86" s="96" t="str">
        <f>IFERROR(IF(VLOOKUP($A86,'Annex 2 Designated EHV charges'!$D:$P,COLUMN(F86)+5,FALSE)=0,"",VLOOKUP($A86,'Annex 2 Designated EHV charges'!$D:$P,COLUMN(F86)+5,FALSE)),"")</f>
        <v/>
      </c>
      <c r="G86" s="96" t="str">
        <f>IFERROR(IF(VLOOKUP($A86,'Annex 2 Designated EHV charges'!$D:$P,COLUMN(G86)+5,FALSE)=0,"",VLOOKUP($A86,'Annex 2 Designated EHV charges'!$D:$P,COLUMN(G86)+5,FALSE)),"")</f>
        <v/>
      </c>
      <c r="H86" s="96" t="str">
        <f>IFERROR(IF(VLOOKUP($A86,'Annex 2 Designated EHV charges'!$D:$P,COLUMN(H86)+5,FALSE)=0,"",VLOOKUP($A86,'Annex 2 Designated EHV charges'!$D:$P,COLUMN(H86)+5,FALSE)),"")</f>
        <v/>
      </c>
    </row>
    <row r="87" spans="1:8" x14ac:dyDescent="0.2">
      <c r="A87" s="95" t="str">
        <f t="array" ref="A87">IFERROR(INDEX('Annex 2 Designated EHV charges'!$D$11:$D$260, MATCH(0, IF(ISBLANK('Annex 2 Designated EHV charges'!$D$11:$D$260),1, COUNTIF(A$4:$A86, 'Annex 2 Designated EHV charges'!$D$11:$D$260)), 0)),"")</f>
        <v/>
      </c>
      <c r="B87" s="94" t="str">
        <f>IF($A87="","",VLOOKUP($A87,'Annex 2 Designated EHV charges'!$D:$O,2,0))</f>
        <v/>
      </c>
      <c r="C87" s="95" t="str">
        <f>IF($A87="","",VLOOKUP($A87,'Annex 2 Designated EHV charges'!$D:$O,3,0))</f>
        <v/>
      </c>
      <c r="D87" s="94" t="str">
        <f>IF($A87="","",VLOOKUP($A87,'Annex 2 Designated EHV charges'!$D:$O,4,0))</f>
        <v/>
      </c>
      <c r="E87" s="96" t="str">
        <f>IFERROR(IF(VLOOKUP($A87,'Annex 2 Designated EHV charges'!$D:$P,COLUMN(E87)+5,FALSE)=0,"",VLOOKUP($A87,'Annex 2 Designated EHV charges'!$D:$P,COLUMN(E87)+5,FALSE)),"")</f>
        <v/>
      </c>
      <c r="F87" s="96" t="str">
        <f>IFERROR(IF(VLOOKUP($A87,'Annex 2 Designated EHV charges'!$D:$P,COLUMN(F87)+5,FALSE)=0,"",VLOOKUP($A87,'Annex 2 Designated EHV charges'!$D:$P,COLUMN(F87)+5,FALSE)),"")</f>
        <v/>
      </c>
      <c r="G87" s="96" t="str">
        <f>IFERROR(IF(VLOOKUP($A87,'Annex 2 Designated EHV charges'!$D:$P,COLUMN(G87)+5,FALSE)=0,"",VLOOKUP($A87,'Annex 2 Designated EHV charges'!$D:$P,COLUMN(G87)+5,FALSE)),"")</f>
        <v/>
      </c>
      <c r="H87" s="96" t="str">
        <f>IFERROR(IF(VLOOKUP($A87,'Annex 2 Designated EHV charges'!$D:$P,COLUMN(H87)+5,FALSE)=0,"",VLOOKUP($A87,'Annex 2 Designated EHV charges'!$D:$P,COLUMN(H87)+5,FALSE)),"")</f>
        <v/>
      </c>
    </row>
    <row r="88" spans="1:8" x14ac:dyDescent="0.2">
      <c r="A88" s="95" t="str">
        <f t="array" ref="A88">IFERROR(INDEX('Annex 2 Designated EHV charges'!$D$11:$D$260, MATCH(0, IF(ISBLANK('Annex 2 Designated EHV charges'!$D$11:$D$260),1, COUNTIF(A$4:$A87, 'Annex 2 Designated EHV charges'!$D$11:$D$260)), 0)),"")</f>
        <v/>
      </c>
      <c r="B88" s="94" t="str">
        <f>IF($A88="","",VLOOKUP($A88,'Annex 2 Designated EHV charges'!$D:$O,2,0))</f>
        <v/>
      </c>
      <c r="C88" s="95" t="str">
        <f>IF($A88="","",VLOOKUP($A88,'Annex 2 Designated EHV charges'!$D:$O,3,0))</f>
        <v/>
      </c>
      <c r="D88" s="94" t="str">
        <f>IF($A88="","",VLOOKUP($A88,'Annex 2 Designated EHV charges'!$D:$O,4,0))</f>
        <v/>
      </c>
      <c r="E88" s="96" t="str">
        <f>IFERROR(IF(VLOOKUP($A88,'Annex 2 Designated EHV charges'!$D:$P,COLUMN(E88)+5,FALSE)=0,"",VLOOKUP($A88,'Annex 2 Designated EHV charges'!$D:$P,COLUMN(E88)+5,FALSE)),"")</f>
        <v/>
      </c>
      <c r="F88" s="96" t="str">
        <f>IFERROR(IF(VLOOKUP($A88,'Annex 2 Designated EHV charges'!$D:$P,COLUMN(F88)+5,FALSE)=0,"",VLOOKUP($A88,'Annex 2 Designated EHV charges'!$D:$P,COLUMN(F88)+5,FALSE)),"")</f>
        <v/>
      </c>
      <c r="G88" s="96" t="str">
        <f>IFERROR(IF(VLOOKUP($A88,'Annex 2 Designated EHV charges'!$D:$P,COLUMN(G88)+5,FALSE)=0,"",VLOOKUP($A88,'Annex 2 Designated EHV charges'!$D:$P,COLUMN(G88)+5,FALSE)),"")</f>
        <v/>
      </c>
      <c r="H88" s="96" t="str">
        <f>IFERROR(IF(VLOOKUP($A88,'Annex 2 Designated EHV charges'!$D:$P,COLUMN(H88)+5,FALSE)=0,"",VLOOKUP($A88,'Annex 2 Designated EHV charges'!$D:$P,COLUMN(H88)+5,FALSE)),"")</f>
        <v/>
      </c>
    </row>
    <row r="89" spans="1:8" x14ac:dyDescent="0.2">
      <c r="A89" s="95" t="str">
        <f t="array" ref="A89">IFERROR(INDEX('Annex 2 Designated EHV charges'!$D$11:$D$260, MATCH(0, IF(ISBLANK('Annex 2 Designated EHV charges'!$D$11:$D$260),1, COUNTIF(A$4:$A88, 'Annex 2 Designated EHV charges'!$D$11:$D$260)), 0)),"")</f>
        <v/>
      </c>
      <c r="B89" s="94" t="str">
        <f>IF($A89="","",VLOOKUP($A89,'Annex 2 Designated EHV charges'!$D:$O,2,0))</f>
        <v/>
      </c>
      <c r="C89" s="95" t="str">
        <f>IF($A89="","",VLOOKUP($A89,'Annex 2 Designated EHV charges'!$D:$O,3,0))</f>
        <v/>
      </c>
      <c r="D89" s="94" t="str">
        <f>IF($A89="","",VLOOKUP($A89,'Annex 2 Designated EHV charges'!$D:$O,4,0))</f>
        <v/>
      </c>
      <c r="E89" s="96" t="str">
        <f>IFERROR(IF(VLOOKUP($A89,'Annex 2 Designated EHV charges'!$D:$P,COLUMN(E89)+5,FALSE)=0,"",VLOOKUP($A89,'Annex 2 Designated EHV charges'!$D:$P,COLUMN(E89)+5,FALSE)),"")</f>
        <v/>
      </c>
      <c r="F89" s="96" t="str">
        <f>IFERROR(IF(VLOOKUP($A89,'Annex 2 Designated EHV charges'!$D:$P,COLUMN(F89)+5,FALSE)=0,"",VLOOKUP($A89,'Annex 2 Designated EHV charges'!$D:$P,COLUMN(F89)+5,FALSE)),"")</f>
        <v/>
      </c>
      <c r="G89" s="96" t="str">
        <f>IFERROR(IF(VLOOKUP($A89,'Annex 2 Designated EHV charges'!$D:$P,COLUMN(G89)+5,FALSE)=0,"",VLOOKUP($A89,'Annex 2 Designated EHV charges'!$D:$P,COLUMN(G89)+5,FALSE)),"")</f>
        <v/>
      </c>
      <c r="H89" s="96" t="str">
        <f>IFERROR(IF(VLOOKUP($A89,'Annex 2 Designated EHV charges'!$D:$P,COLUMN(H89)+5,FALSE)=0,"",VLOOKUP($A89,'Annex 2 Designated EHV charges'!$D:$P,COLUMN(H89)+5,FALSE)),"")</f>
        <v/>
      </c>
    </row>
    <row r="90" spans="1:8" x14ac:dyDescent="0.2">
      <c r="A90" s="95" t="str">
        <f t="array" ref="A90">IFERROR(INDEX('Annex 2 Designated EHV charges'!$D$11:$D$260, MATCH(0, IF(ISBLANK('Annex 2 Designated EHV charges'!$D$11:$D$260),1, COUNTIF(A$4:$A89, 'Annex 2 Designated EHV charges'!$D$11:$D$260)), 0)),"")</f>
        <v/>
      </c>
      <c r="B90" s="94" t="str">
        <f>IF($A90="","",VLOOKUP($A90,'Annex 2 Designated EHV charges'!$D:$O,2,0))</f>
        <v/>
      </c>
      <c r="C90" s="95" t="str">
        <f>IF($A90="","",VLOOKUP($A90,'Annex 2 Designated EHV charges'!$D:$O,3,0))</f>
        <v/>
      </c>
      <c r="D90" s="94" t="str">
        <f>IF($A90="","",VLOOKUP($A90,'Annex 2 Designated EHV charges'!$D:$O,4,0))</f>
        <v/>
      </c>
      <c r="E90" s="96" t="str">
        <f>IFERROR(IF(VLOOKUP($A90,'Annex 2 Designated EHV charges'!$D:$P,COLUMN(E90)+5,FALSE)=0,"",VLOOKUP($A90,'Annex 2 Designated EHV charges'!$D:$P,COLUMN(E90)+5,FALSE)),"")</f>
        <v/>
      </c>
      <c r="F90" s="96" t="str">
        <f>IFERROR(IF(VLOOKUP($A90,'Annex 2 Designated EHV charges'!$D:$P,COLUMN(F90)+5,FALSE)=0,"",VLOOKUP($A90,'Annex 2 Designated EHV charges'!$D:$P,COLUMN(F90)+5,FALSE)),"")</f>
        <v/>
      </c>
      <c r="G90" s="96" t="str">
        <f>IFERROR(IF(VLOOKUP($A90,'Annex 2 Designated EHV charges'!$D:$P,COLUMN(G90)+5,FALSE)=0,"",VLOOKUP($A90,'Annex 2 Designated EHV charges'!$D:$P,COLUMN(G90)+5,FALSE)),"")</f>
        <v/>
      </c>
      <c r="H90" s="96" t="str">
        <f>IFERROR(IF(VLOOKUP($A90,'Annex 2 Designated EHV charges'!$D:$P,COLUMN(H90)+5,FALSE)=0,"",VLOOKUP($A90,'Annex 2 Designated EHV charges'!$D:$P,COLUMN(H90)+5,FALSE)),"")</f>
        <v/>
      </c>
    </row>
    <row r="91" spans="1:8" x14ac:dyDescent="0.2">
      <c r="A91" s="95" t="str">
        <f t="array" ref="A91">IFERROR(INDEX('Annex 2 Designated EHV charges'!$D$11:$D$260, MATCH(0, IF(ISBLANK('Annex 2 Designated EHV charges'!$D$11:$D$260),1, COUNTIF(A$4:$A90, 'Annex 2 Designated EHV charges'!$D$11:$D$260)), 0)),"")</f>
        <v/>
      </c>
      <c r="B91" s="94" t="str">
        <f>IF($A91="","",VLOOKUP($A91,'Annex 2 Designated EHV charges'!$D:$O,2,0))</f>
        <v/>
      </c>
      <c r="C91" s="95" t="str">
        <f>IF($A91="","",VLOOKUP($A91,'Annex 2 Designated EHV charges'!$D:$O,3,0))</f>
        <v/>
      </c>
      <c r="D91" s="94" t="str">
        <f>IF($A91="","",VLOOKUP($A91,'Annex 2 Designated EHV charges'!$D:$O,4,0))</f>
        <v/>
      </c>
      <c r="E91" s="96" t="str">
        <f>IFERROR(IF(VLOOKUP($A91,'Annex 2 Designated EHV charges'!$D:$P,COLUMN(E91)+5,FALSE)=0,"",VLOOKUP($A91,'Annex 2 Designated EHV charges'!$D:$P,COLUMN(E91)+5,FALSE)),"")</f>
        <v/>
      </c>
      <c r="F91" s="96" t="str">
        <f>IFERROR(IF(VLOOKUP($A91,'Annex 2 Designated EHV charges'!$D:$P,COLUMN(F91)+5,FALSE)=0,"",VLOOKUP($A91,'Annex 2 Designated EHV charges'!$D:$P,COLUMN(F91)+5,FALSE)),"")</f>
        <v/>
      </c>
      <c r="G91" s="96" t="str">
        <f>IFERROR(IF(VLOOKUP($A91,'Annex 2 Designated EHV charges'!$D:$P,COLUMN(G91)+5,FALSE)=0,"",VLOOKUP($A91,'Annex 2 Designated EHV charges'!$D:$P,COLUMN(G91)+5,FALSE)),"")</f>
        <v/>
      </c>
      <c r="H91" s="96" t="str">
        <f>IFERROR(IF(VLOOKUP($A91,'Annex 2 Designated EHV charges'!$D:$P,COLUMN(H91)+5,FALSE)=0,"",VLOOKUP($A91,'Annex 2 Designated EHV charges'!$D:$P,COLUMN(H91)+5,FALSE)),"")</f>
        <v/>
      </c>
    </row>
    <row r="92" spans="1:8" x14ac:dyDescent="0.2">
      <c r="A92" s="95" t="str">
        <f t="array" ref="A92">IFERROR(INDEX('Annex 2 Designated EHV charges'!$D$11:$D$260, MATCH(0, IF(ISBLANK('Annex 2 Designated EHV charges'!$D$11:$D$260),1, COUNTIF(A$4:$A91, 'Annex 2 Designated EHV charges'!$D$11:$D$260)), 0)),"")</f>
        <v/>
      </c>
      <c r="B92" s="94" t="str">
        <f>IF($A92="","",VLOOKUP($A92,'Annex 2 Designated EHV charges'!$D:$O,2,0))</f>
        <v/>
      </c>
      <c r="C92" s="95" t="str">
        <f>IF($A92="","",VLOOKUP($A92,'Annex 2 Designated EHV charges'!$D:$O,3,0))</f>
        <v/>
      </c>
      <c r="D92" s="94" t="str">
        <f>IF($A92="","",VLOOKUP($A92,'Annex 2 Designated EHV charges'!$D:$O,4,0))</f>
        <v/>
      </c>
      <c r="E92" s="96" t="str">
        <f>IFERROR(IF(VLOOKUP($A92,'Annex 2 Designated EHV charges'!$D:$P,COLUMN(E92)+5,FALSE)=0,"",VLOOKUP($A92,'Annex 2 Designated EHV charges'!$D:$P,COLUMN(E92)+5,FALSE)),"")</f>
        <v/>
      </c>
      <c r="F92" s="96" t="str">
        <f>IFERROR(IF(VLOOKUP($A92,'Annex 2 Designated EHV charges'!$D:$P,COLUMN(F92)+5,FALSE)=0,"",VLOOKUP($A92,'Annex 2 Designated EHV charges'!$D:$P,COLUMN(F92)+5,FALSE)),"")</f>
        <v/>
      </c>
      <c r="G92" s="96" t="str">
        <f>IFERROR(IF(VLOOKUP($A92,'Annex 2 Designated EHV charges'!$D:$P,COLUMN(G92)+5,FALSE)=0,"",VLOOKUP($A92,'Annex 2 Designated EHV charges'!$D:$P,COLUMN(G92)+5,FALSE)),"")</f>
        <v/>
      </c>
      <c r="H92" s="96" t="str">
        <f>IFERROR(IF(VLOOKUP($A92,'Annex 2 Designated EHV charges'!$D:$P,COLUMN(H92)+5,FALSE)=0,"",VLOOKUP($A92,'Annex 2 Designated EHV charges'!$D:$P,COLUMN(H92)+5,FALSE)),"")</f>
        <v/>
      </c>
    </row>
    <row r="93" spans="1:8" x14ac:dyDescent="0.2">
      <c r="A93" s="95" t="str">
        <f t="array" ref="A93">IFERROR(INDEX('Annex 2 Designated EHV charges'!$D$11:$D$260, MATCH(0, IF(ISBLANK('Annex 2 Designated EHV charges'!$D$11:$D$260),1, COUNTIF(A$4:$A92, 'Annex 2 Designated EHV charges'!$D$11:$D$260)), 0)),"")</f>
        <v/>
      </c>
      <c r="B93" s="94" t="str">
        <f>IF($A93="","",VLOOKUP($A93,'Annex 2 Designated EHV charges'!$D:$O,2,0))</f>
        <v/>
      </c>
      <c r="C93" s="95" t="str">
        <f>IF($A93="","",VLOOKUP($A93,'Annex 2 Designated EHV charges'!$D:$O,3,0))</f>
        <v/>
      </c>
      <c r="D93" s="94" t="str">
        <f>IF($A93="","",VLOOKUP($A93,'Annex 2 Designated EHV charges'!$D:$O,4,0))</f>
        <v/>
      </c>
      <c r="E93" s="96" t="str">
        <f>IFERROR(IF(VLOOKUP($A93,'Annex 2 Designated EHV charges'!$D:$P,COLUMN(E93)+5,FALSE)=0,"",VLOOKUP($A93,'Annex 2 Designated EHV charges'!$D:$P,COLUMN(E93)+5,FALSE)),"")</f>
        <v/>
      </c>
      <c r="F93" s="96" t="str">
        <f>IFERROR(IF(VLOOKUP($A93,'Annex 2 Designated EHV charges'!$D:$P,COLUMN(F93)+5,FALSE)=0,"",VLOOKUP($A93,'Annex 2 Designated EHV charges'!$D:$P,COLUMN(F93)+5,FALSE)),"")</f>
        <v/>
      </c>
      <c r="G93" s="96" t="str">
        <f>IFERROR(IF(VLOOKUP($A93,'Annex 2 Designated EHV charges'!$D:$P,COLUMN(G93)+5,FALSE)=0,"",VLOOKUP($A93,'Annex 2 Designated EHV charges'!$D:$P,COLUMN(G93)+5,FALSE)),"")</f>
        <v/>
      </c>
      <c r="H93" s="96" t="str">
        <f>IFERROR(IF(VLOOKUP($A93,'Annex 2 Designated EHV charges'!$D:$P,COLUMN(H93)+5,FALSE)=0,"",VLOOKUP($A93,'Annex 2 Designated EHV charges'!$D:$P,COLUMN(H93)+5,FALSE)),"")</f>
        <v/>
      </c>
    </row>
    <row r="94" spans="1:8" x14ac:dyDescent="0.2">
      <c r="A94" s="95" t="str">
        <f t="array" ref="A94">IFERROR(INDEX('Annex 2 Designated EHV charges'!$D$11:$D$260, MATCH(0, IF(ISBLANK('Annex 2 Designated EHV charges'!$D$11:$D$260),1, COUNTIF(A$4:$A93, 'Annex 2 Designated EHV charges'!$D$11:$D$260)), 0)),"")</f>
        <v/>
      </c>
      <c r="B94" s="94" t="str">
        <f>IF($A94="","",VLOOKUP($A94,'Annex 2 Designated EHV charges'!$D:$O,2,0))</f>
        <v/>
      </c>
      <c r="C94" s="95" t="str">
        <f>IF($A94="","",VLOOKUP($A94,'Annex 2 Designated EHV charges'!$D:$O,3,0))</f>
        <v/>
      </c>
      <c r="D94" s="94" t="str">
        <f>IF($A94="","",VLOOKUP($A94,'Annex 2 Designated EHV charges'!$D:$O,4,0))</f>
        <v/>
      </c>
      <c r="E94" s="96" t="str">
        <f>IFERROR(IF(VLOOKUP($A94,'Annex 2 Designated EHV charges'!$D:$P,COLUMN(E94)+5,FALSE)=0,"",VLOOKUP($A94,'Annex 2 Designated EHV charges'!$D:$P,COLUMN(E94)+5,FALSE)),"")</f>
        <v/>
      </c>
      <c r="F94" s="96" t="str">
        <f>IFERROR(IF(VLOOKUP($A94,'Annex 2 Designated EHV charges'!$D:$P,COLUMN(F94)+5,FALSE)=0,"",VLOOKUP($A94,'Annex 2 Designated EHV charges'!$D:$P,COLUMN(F94)+5,FALSE)),"")</f>
        <v/>
      </c>
      <c r="G94" s="96" t="str">
        <f>IFERROR(IF(VLOOKUP($A94,'Annex 2 Designated EHV charges'!$D:$P,COLUMN(G94)+5,FALSE)=0,"",VLOOKUP($A94,'Annex 2 Designated EHV charges'!$D:$P,COLUMN(G94)+5,FALSE)),"")</f>
        <v/>
      </c>
      <c r="H94" s="96" t="str">
        <f>IFERROR(IF(VLOOKUP($A94,'Annex 2 Designated EHV charges'!$D:$P,COLUMN(H94)+5,FALSE)=0,"",VLOOKUP($A94,'Annex 2 Designated EHV charges'!$D:$P,COLUMN(H94)+5,FALSE)),"")</f>
        <v/>
      </c>
    </row>
    <row r="95" spans="1:8" x14ac:dyDescent="0.2">
      <c r="A95" s="95" t="str">
        <f t="array" ref="A95">IFERROR(INDEX('Annex 2 Designated EHV charges'!$D$11:$D$260, MATCH(0, IF(ISBLANK('Annex 2 Designated EHV charges'!$D$11:$D$260),1, COUNTIF(A$4:$A94, 'Annex 2 Designated EHV charges'!$D$11:$D$260)), 0)),"")</f>
        <v/>
      </c>
      <c r="B95" s="94" t="str">
        <f>IF($A95="","",VLOOKUP($A95,'Annex 2 Designated EHV charges'!$D:$O,2,0))</f>
        <v/>
      </c>
      <c r="C95" s="95" t="str">
        <f>IF($A95="","",VLOOKUP($A95,'Annex 2 Designated EHV charges'!$D:$O,3,0))</f>
        <v/>
      </c>
      <c r="D95" s="94" t="str">
        <f>IF($A95="","",VLOOKUP($A95,'Annex 2 Designated EHV charges'!$D:$O,4,0))</f>
        <v/>
      </c>
      <c r="E95" s="96" t="str">
        <f>IFERROR(IF(VLOOKUP($A95,'Annex 2 Designated EHV charges'!$D:$P,COLUMN(E95)+5,FALSE)=0,"",VLOOKUP($A95,'Annex 2 Designated EHV charges'!$D:$P,COLUMN(E95)+5,FALSE)),"")</f>
        <v/>
      </c>
      <c r="F95" s="96" t="str">
        <f>IFERROR(IF(VLOOKUP($A95,'Annex 2 Designated EHV charges'!$D:$P,COLUMN(F95)+5,FALSE)=0,"",VLOOKUP($A95,'Annex 2 Designated EHV charges'!$D:$P,COLUMN(F95)+5,FALSE)),"")</f>
        <v/>
      </c>
      <c r="G95" s="96" t="str">
        <f>IFERROR(IF(VLOOKUP($A95,'Annex 2 Designated EHV charges'!$D:$P,COLUMN(G95)+5,FALSE)=0,"",VLOOKUP($A95,'Annex 2 Designated EHV charges'!$D:$P,COLUMN(G95)+5,FALSE)),"")</f>
        <v/>
      </c>
      <c r="H95" s="96" t="str">
        <f>IFERROR(IF(VLOOKUP($A95,'Annex 2 Designated EHV charges'!$D:$P,COLUMN(H95)+5,FALSE)=0,"",VLOOKUP($A95,'Annex 2 Designated EHV charges'!$D:$P,COLUMN(H95)+5,FALSE)),"")</f>
        <v/>
      </c>
    </row>
    <row r="96" spans="1:8" x14ac:dyDescent="0.2">
      <c r="A96" s="95" t="str">
        <f t="array" ref="A96">IFERROR(INDEX('Annex 2 Designated EHV charges'!$D$11:$D$260, MATCH(0, IF(ISBLANK('Annex 2 Designated EHV charges'!$D$11:$D$260),1, COUNTIF(A$4:$A95, 'Annex 2 Designated EHV charges'!$D$11:$D$260)), 0)),"")</f>
        <v/>
      </c>
      <c r="B96" s="94" t="str">
        <f>IF($A96="","",VLOOKUP($A96,'Annex 2 Designated EHV charges'!$D:$O,2,0))</f>
        <v/>
      </c>
      <c r="C96" s="95" t="str">
        <f>IF($A96="","",VLOOKUP($A96,'Annex 2 Designated EHV charges'!$D:$O,3,0))</f>
        <v/>
      </c>
      <c r="D96" s="94" t="str">
        <f>IF($A96="","",VLOOKUP($A96,'Annex 2 Designated EHV charges'!$D:$O,4,0))</f>
        <v/>
      </c>
      <c r="E96" s="96" t="str">
        <f>IFERROR(IF(VLOOKUP($A96,'Annex 2 Designated EHV charges'!$D:$P,COLUMN(E96)+5,FALSE)=0,"",VLOOKUP($A96,'Annex 2 Designated EHV charges'!$D:$P,COLUMN(E96)+5,FALSE)),"")</f>
        <v/>
      </c>
      <c r="F96" s="96" t="str">
        <f>IFERROR(IF(VLOOKUP($A96,'Annex 2 Designated EHV charges'!$D:$P,COLUMN(F96)+5,FALSE)=0,"",VLOOKUP($A96,'Annex 2 Designated EHV charges'!$D:$P,COLUMN(F96)+5,FALSE)),"")</f>
        <v/>
      </c>
      <c r="G96" s="96" t="str">
        <f>IFERROR(IF(VLOOKUP($A96,'Annex 2 Designated EHV charges'!$D:$P,COLUMN(G96)+5,FALSE)=0,"",VLOOKUP($A96,'Annex 2 Designated EHV charges'!$D:$P,COLUMN(G96)+5,FALSE)),"")</f>
        <v/>
      </c>
      <c r="H96" s="96" t="str">
        <f>IFERROR(IF(VLOOKUP($A96,'Annex 2 Designated EHV charges'!$D:$P,COLUMN(H96)+5,FALSE)=0,"",VLOOKUP($A96,'Annex 2 Designated EHV charges'!$D:$P,COLUMN(H96)+5,FALSE)),"")</f>
        <v/>
      </c>
    </row>
    <row r="97" spans="1:8" x14ac:dyDescent="0.2">
      <c r="A97" s="95" t="str">
        <f t="array" ref="A97">IFERROR(INDEX('Annex 2 Designated EHV charges'!$D$11:$D$260, MATCH(0, IF(ISBLANK('Annex 2 Designated EHV charges'!$D$11:$D$260),1, COUNTIF(A$4:$A96, 'Annex 2 Designated EHV charges'!$D$11:$D$260)), 0)),"")</f>
        <v/>
      </c>
      <c r="B97" s="94" t="str">
        <f>IF($A97="","",VLOOKUP($A97,'Annex 2 Designated EHV charges'!$D:$O,2,0))</f>
        <v/>
      </c>
      <c r="C97" s="95" t="str">
        <f>IF($A97="","",VLOOKUP($A97,'Annex 2 Designated EHV charges'!$D:$O,3,0))</f>
        <v/>
      </c>
      <c r="D97" s="94" t="str">
        <f>IF($A97="","",VLOOKUP($A97,'Annex 2 Designated EHV charges'!$D:$O,4,0))</f>
        <v/>
      </c>
      <c r="E97" s="96" t="str">
        <f>IFERROR(IF(VLOOKUP($A97,'Annex 2 Designated EHV charges'!$D:$P,COLUMN(E97)+5,FALSE)=0,"",VLOOKUP($A97,'Annex 2 Designated EHV charges'!$D:$P,COLUMN(E97)+5,FALSE)),"")</f>
        <v/>
      </c>
      <c r="F97" s="96" t="str">
        <f>IFERROR(IF(VLOOKUP($A97,'Annex 2 Designated EHV charges'!$D:$P,COLUMN(F97)+5,FALSE)=0,"",VLOOKUP($A97,'Annex 2 Designated EHV charges'!$D:$P,COLUMN(F97)+5,FALSE)),"")</f>
        <v/>
      </c>
      <c r="G97" s="96" t="str">
        <f>IFERROR(IF(VLOOKUP($A97,'Annex 2 Designated EHV charges'!$D:$P,COLUMN(G97)+5,FALSE)=0,"",VLOOKUP($A97,'Annex 2 Designated EHV charges'!$D:$P,COLUMN(G97)+5,FALSE)),"")</f>
        <v/>
      </c>
      <c r="H97" s="96" t="str">
        <f>IFERROR(IF(VLOOKUP($A97,'Annex 2 Designated EHV charges'!$D:$P,COLUMN(H97)+5,FALSE)=0,"",VLOOKUP($A97,'Annex 2 Designated EHV charges'!$D:$P,COLUMN(H97)+5,FALSE)),"")</f>
        <v/>
      </c>
    </row>
    <row r="98" spans="1:8" x14ac:dyDescent="0.2">
      <c r="A98" s="95" t="str">
        <f t="array" ref="A98">IFERROR(INDEX('Annex 2 Designated EHV charges'!$D$11:$D$260, MATCH(0, IF(ISBLANK('Annex 2 Designated EHV charges'!$D$11:$D$260),1, COUNTIF(A$4:$A97, 'Annex 2 Designated EHV charges'!$D$11:$D$260)), 0)),"")</f>
        <v/>
      </c>
      <c r="B98" s="94" t="str">
        <f>IF($A98="","",VLOOKUP($A98,'Annex 2 Designated EHV charges'!$D:$O,2,0))</f>
        <v/>
      </c>
      <c r="C98" s="95" t="str">
        <f>IF($A98="","",VLOOKUP($A98,'Annex 2 Designated EHV charges'!$D:$O,3,0))</f>
        <v/>
      </c>
      <c r="D98" s="94" t="str">
        <f>IF($A98="","",VLOOKUP($A98,'Annex 2 Designated EHV charges'!$D:$O,4,0))</f>
        <v/>
      </c>
      <c r="E98" s="96" t="str">
        <f>IFERROR(IF(VLOOKUP($A98,'Annex 2 Designated EHV charges'!$D:$P,COLUMN(E98)+5,FALSE)=0,"",VLOOKUP($A98,'Annex 2 Designated EHV charges'!$D:$P,COLUMN(E98)+5,FALSE)),"")</f>
        <v/>
      </c>
      <c r="F98" s="96" t="str">
        <f>IFERROR(IF(VLOOKUP($A98,'Annex 2 Designated EHV charges'!$D:$P,COLUMN(F98)+5,FALSE)=0,"",VLOOKUP($A98,'Annex 2 Designated EHV charges'!$D:$P,COLUMN(F98)+5,FALSE)),"")</f>
        <v/>
      </c>
      <c r="G98" s="96" t="str">
        <f>IFERROR(IF(VLOOKUP($A98,'Annex 2 Designated EHV charges'!$D:$P,COLUMN(G98)+5,FALSE)=0,"",VLOOKUP($A98,'Annex 2 Designated EHV charges'!$D:$P,COLUMN(G98)+5,FALSE)),"")</f>
        <v/>
      </c>
      <c r="H98" s="96" t="str">
        <f>IFERROR(IF(VLOOKUP($A98,'Annex 2 Designated EHV charges'!$D:$P,COLUMN(H98)+5,FALSE)=0,"",VLOOKUP($A98,'Annex 2 Designated EHV charges'!$D:$P,COLUMN(H98)+5,FALSE)),"")</f>
        <v/>
      </c>
    </row>
    <row r="99" spans="1:8" x14ac:dyDescent="0.2">
      <c r="A99" s="95" t="str">
        <f t="array" ref="A99">IFERROR(INDEX('Annex 2 Designated EHV charges'!$D$11:$D$260, MATCH(0, IF(ISBLANK('Annex 2 Designated EHV charges'!$D$11:$D$260),1, COUNTIF(A$4:$A98, 'Annex 2 Designated EHV charges'!$D$11:$D$260)), 0)),"")</f>
        <v/>
      </c>
      <c r="B99" s="94" t="str">
        <f>IF($A99="","",VLOOKUP($A99,'Annex 2 Designated EHV charges'!$D:$O,2,0))</f>
        <v/>
      </c>
      <c r="C99" s="95" t="str">
        <f>IF($A99="","",VLOOKUP($A99,'Annex 2 Designated EHV charges'!$D:$O,3,0))</f>
        <v/>
      </c>
      <c r="D99" s="94" t="str">
        <f>IF($A99="","",VLOOKUP($A99,'Annex 2 Designated EHV charges'!$D:$O,4,0))</f>
        <v/>
      </c>
      <c r="E99" s="96" t="str">
        <f>IFERROR(IF(VLOOKUP($A99,'Annex 2 Designated EHV charges'!$D:$P,COLUMN(E99)+5,FALSE)=0,"",VLOOKUP($A99,'Annex 2 Designated EHV charges'!$D:$P,COLUMN(E99)+5,FALSE)),"")</f>
        <v/>
      </c>
      <c r="F99" s="96" t="str">
        <f>IFERROR(IF(VLOOKUP($A99,'Annex 2 Designated EHV charges'!$D:$P,COLUMN(F99)+5,FALSE)=0,"",VLOOKUP($A99,'Annex 2 Designated EHV charges'!$D:$P,COLUMN(F99)+5,FALSE)),"")</f>
        <v/>
      </c>
      <c r="G99" s="96" t="str">
        <f>IFERROR(IF(VLOOKUP($A99,'Annex 2 Designated EHV charges'!$D:$P,COLUMN(G99)+5,FALSE)=0,"",VLOOKUP($A99,'Annex 2 Designated EHV charges'!$D:$P,COLUMN(G99)+5,FALSE)),"")</f>
        <v/>
      </c>
      <c r="H99" s="96" t="str">
        <f>IFERROR(IF(VLOOKUP($A99,'Annex 2 Designated EHV charges'!$D:$P,COLUMN(H99)+5,FALSE)=0,"",VLOOKUP($A99,'Annex 2 Designated EHV charges'!$D:$P,COLUMN(H99)+5,FALSE)),"")</f>
        <v/>
      </c>
    </row>
    <row r="100" spans="1:8" x14ac:dyDescent="0.2">
      <c r="A100" s="95" t="str">
        <f t="array" ref="A100">IFERROR(INDEX('Annex 2 Designated EHV charges'!$D$11:$D$260, MATCH(0, IF(ISBLANK('Annex 2 Designated EHV charges'!$D$11:$D$260),1, COUNTIF(A$4:$A99, 'Annex 2 Designated EHV charges'!$D$11:$D$260)), 0)),"")</f>
        <v/>
      </c>
      <c r="B100" s="94" t="str">
        <f>IF($A100="","",VLOOKUP($A100,'Annex 2 Designated EHV charges'!$D:$O,2,0))</f>
        <v/>
      </c>
      <c r="C100" s="95" t="str">
        <f>IF($A100="","",VLOOKUP($A100,'Annex 2 Designated EHV charges'!$D:$O,3,0))</f>
        <v/>
      </c>
      <c r="D100" s="94" t="str">
        <f>IF($A100="","",VLOOKUP($A100,'Annex 2 Designated EHV charges'!$D:$O,4,0))</f>
        <v/>
      </c>
      <c r="E100" s="96" t="str">
        <f>IFERROR(IF(VLOOKUP($A100,'Annex 2 Designated EHV charges'!$D:$P,COLUMN(E100)+5,FALSE)=0,"",VLOOKUP($A100,'Annex 2 Designated EHV charges'!$D:$P,COLUMN(E100)+5,FALSE)),"")</f>
        <v/>
      </c>
      <c r="F100" s="96" t="str">
        <f>IFERROR(IF(VLOOKUP($A100,'Annex 2 Designated EHV charges'!$D:$P,COLUMN(F100)+5,FALSE)=0,"",VLOOKUP($A100,'Annex 2 Designated EHV charges'!$D:$P,COLUMN(F100)+5,FALSE)),"")</f>
        <v/>
      </c>
      <c r="G100" s="96" t="str">
        <f>IFERROR(IF(VLOOKUP($A100,'Annex 2 Designated EHV charges'!$D:$P,COLUMN(G100)+5,FALSE)=0,"",VLOOKUP($A100,'Annex 2 Designated EHV charges'!$D:$P,COLUMN(G100)+5,FALSE)),"")</f>
        <v/>
      </c>
      <c r="H100" s="96" t="str">
        <f>IFERROR(IF(VLOOKUP($A100,'Annex 2 Designated EHV charges'!$D:$P,COLUMN(H100)+5,FALSE)=0,"",VLOOKUP($A100,'Annex 2 Designated EHV charges'!$D:$P,COLUMN(H100)+5,FALSE)),"")</f>
        <v/>
      </c>
    </row>
    <row r="101" spans="1:8" x14ac:dyDescent="0.2">
      <c r="A101" s="95" t="str">
        <f t="array" ref="A101">IFERROR(INDEX('Annex 2 Designated EHV charges'!$D$11:$D$260, MATCH(0, IF(ISBLANK('Annex 2 Designated EHV charges'!$D$11:$D$260),1, COUNTIF(A$4:$A100, 'Annex 2 Designated EHV charges'!$D$11:$D$260)), 0)),"")</f>
        <v/>
      </c>
      <c r="B101" s="94" t="str">
        <f>IF($A101="","",VLOOKUP($A101,'Annex 2 Designated EHV charges'!$D:$O,2,0))</f>
        <v/>
      </c>
      <c r="C101" s="95" t="str">
        <f>IF($A101="","",VLOOKUP($A101,'Annex 2 Designated EHV charges'!$D:$O,3,0))</f>
        <v/>
      </c>
      <c r="D101" s="94" t="str">
        <f>IF($A101="","",VLOOKUP($A101,'Annex 2 Designated EHV charges'!$D:$O,4,0))</f>
        <v/>
      </c>
      <c r="E101" s="96" t="str">
        <f>IFERROR(IF(VLOOKUP($A101,'Annex 2 Designated EHV charges'!$D:$P,COLUMN(E101)+5,FALSE)=0,"",VLOOKUP($A101,'Annex 2 Designated EHV charges'!$D:$P,COLUMN(E101)+5,FALSE)),"")</f>
        <v/>
      </c>
      <c r="F101" s="96" t="str">
        <f>IFERROR(IF(VLOOKUP($A101,'Annex 2 Designated EHV charges'!$D:$P,COLUMN(F101)+5,FALSE)=0,"",VLOOKUP($A101,'Annex 2 Designated EHV charges'!$D:$P,COLUMN(F101)+5,FALSE)),"")</f>
        <v/>
      </c>
      <c r="G101" s="96" t="str">
        <f>IFERROR(IF(VLOOKUP($A101,'Annex 2 Designated EHV charges'!$D:$P,COLUMN(G101)+5,FALSE)=0,"",VLOOKUP($A101,'Annex 2 Designated EHV charges'!$D:$P,COLUMN(G101)+5,FALSE)),"")</f>
        <v/>
      </c>
      <c r="H101" s="96" t="str">
        <f>IFERROR(IF(VLOOKUP($A101,'Annex 2 Designated EHV charges'!$D:$P,COLUMN(H101)+5,FALSE)=0,"",VLOOKUP($A101,'Annex 2 Designated EHV charges'!$D:$P,COLUMN(H101)+5,FALSE)),"")</f>
        <v/>
      </c>
    </row>
    <row r="102" spans="1:8" x14ac:dyDescent="0.2">
      <c r="A102" s="95" t="str">
        <f t="array" ref="A102">IFERROR(INDEX('Annex 2 Designated EHV charges'!$D$11:$D$260, MATCH(0, IF(ISBLANK('Annex 2 Designated EHV charges'!$D$11:$D$260),1, COUNTIF(A$4:$A101, 'Annex 2 Designated EHV charges'!$D$11:$D$260)), 0)),"")</f>
        <v/>
      </c>
      <c r="B102" s="94" t="str">
        <f>IF($A102="","",VLOOKUP($A102,'Annex 2 Designated EHV charges'!$D:$O,2,0))</f>
        <v/>
      </c>
      <c r="C102" s="95" t="str">
        <f>IF($A102="","",VLOOKUP($A102,'Annex 2 Designated EHV charges'!$D:$O,3,0))</f>
        <v/>
      </c>
      <c r="D102" s="94" t="str">
        <f>IF($A102="","",VLOOKUP($A102,'Annex 2 Designated EHV charges'!$D:$O,4,0))</f>
        <v/>
      </c>
      <c r="E102" s="96" t="str">
        <f>IFERROR(IF(VLOOKUP($A102,'Annex 2 Designated EHV charges'!$D:$P,COLUMN(E102)+5,FALSE)=0,"",VLOOKUP($A102,'Annex 2 Designated EHV charges'!$D:$P,COLUMN(E102)+5,FALSE)),"")</f>
        <v/>
      </c>
      <c r="F102" s="96" t="str">
        <f>IFERROR(IF(VLOOKUP($A102,'Annex 2 Designated EHV charges'!$D:$P,COLUMN(F102)+5,FALSE)=0,"",VLOOKUP($A102,'Annex 2 Designated EHV charges'!$D:$P,COLUMN(F102)+5,FALSE)),"")</f>
        <v/>
      </c>
      <c r="G102" s="96" t="str">
        <f>IFERROR(IF(VLOOKUP($A102,'Annex 2 Designated EHV charges'!$D:$P,COLUMN(G102)+5,FALSE)=0,"",VLOOKUP($A102,'Annex 2 Designated EHV charges'!$D:$P,COLUMN(G102)+5,FALSE)),"")</f>
        <v/>
      </c>
      <c r="H102" s="96" t="str">
        <f>IFERROR(IF(VLOOKUP($A102,'Annex 2 Designated EHV charges'!$D:$P,COLUMN(H102)+5,FALSE)=0,"",VLOOKUP($A102,'Annex 2 Designated EHV charges'!$D:$P,COLUMN(H102)+5,FALSE)),"")</f>
        <v/>
      </c>
    </row>
    <row r="103" spans="1:8" x14ac:dyDescent="0.2">
      <c r="A103" s="95" t="str">
        <f t="array" ref="A103">IFERROR(INDEX('Annex 2 Designated EHV charges'!$D$11:$D$260, MATCH(0, IF(ISBLANK('Annex 2 Designated EHV charges'!$D$11:$D$260),1, COUNTIF(A$4:$A102, 'Annex 2 Designated EHV charges'!$D$11:$D$260)), 0)),"")</f>
        <v/>
      </c>
      <c r="B103" s="94" t="str">
        <f>IF($A103="","",VLOOKUP($A103,'Annex 2 Designated EHV charges'!$D:$O,2,0))</f>
        <v/>
      </c>
      <c r="C103" s="95" t="str">
        <f>IF($A103="","",VLOOKUP($A103,'Annex 2 Designated EHV charges'!$D:$O,3,0))</f>
        <v/>
      </c>
      <c r="D103" s="94" t="str">
        <f>IF($A103="","",VLOOKUP($A103,'Annex 2 Designated EHV charges'!$D:$O,4,0))</f>
        <v/>
      </c>
      <c r="E103" s="96" t="str">
        <f>IFERROR(IF(VLOOKUP($A103,'Annex 2 Designated EHV charges'!$D:$P,COLUMN(E103)+5,FALSE)=0,"",VLOOKUP($A103,'Annex 2 Designated EHV charges'!$D:$P,COLUMN(E103)+5,FALSE)),"")</f>
        <v/>
      </c>
      <c r="F103" s="96" t="str">
        <f>IFERROR(IF(VLOOKUP($A103,'Annex 2 Designated EHV charges'!$D:$P,COLUMN(F103)+5,FALSE)=0,"",VLOOKUP($A103,'Annex 2 Designated EHV charges'!$D:$P,COLUMN(F103)+5,FALSE)),"")</f>
        <v/>
      </c>
      <c r="G103" s="96" t="str">
        <f>IFERROR(IF(VLOOKUP($A103,'Annex 2 Designated EHV charges'!$D:$P,COLUMN(G103)+5,FALSE)=0,"",VLOOKUP($A103,'Annex 2 Designated EHV charges'!$D:$P,COLUMN(G103)+5,FALSE)),"")</f>
        <v/>
      </c>
      <c r="H103" s="96" t="str">
        <f>IFERROR(IF(VLOOKUP($A103,'Annex 2 Designated EHV charges'!$D:$P,COLUMN(H103)+5,FALSE)=0,"",VLOOKUP($A103,'Annex 2 Designated EHV charges'!$D:$P,COLUMN(H103)+5,FALSE)),"")</f>
        <v/>
      </c>
    </row>
    <row r="104" spans="1:8" x14ac:dyDescent="0.2">
      <c r="A104" s="95" t="str">
        <f t="array" ref="A104">IFERROR(INDEX('Annex 2 Designated EHV charges'!$D$11:$D$260, MATCH(0, IF(ISBLANK('Annex 2 Designated EHV charges'!$D$11:$D$260),1, COUNTIF(A$4:$A103, 'Annex 2 Designated EHV charges'!$D$11:$D$260)), 0)),"")</f>
        <v/>
      </c>
      <c r="B104" s="94" t="str">
        <f>IF($A104="","",VLOOKUP($A104,'Annex 2 Designated EHV charges'!$D:$O,2,0))</f>
        <v/>
      </c>
      <c r="C104" s="95" t="str">
        <f>IF($A104="","",VLOOKUP($A104,'Annex 2 Designated EHV charges'!$D:$O,3,0))</f>
        <v/>
      </c>
      <c r="D104" s="94" t="str">
        <f>IF($A104="","",VLOOKUP($A104,'Annex 2 Designated EHV charges'!$D:$O,4,0))</f>
        <v/>
      </c>
      <c r="E104" s="96" t="str">
        <f>IFERROR(IF(VLOOKUP($A104,'Annex 2 Designated EHV charges'!$D:$P,COLUMN(E104)+5,FALSE)=0,"",VLOOKUP($A104,'Annex 2 Designated EHV charges'!$D:$P,COLUMN(E104)+5,FALSE)),"")</f>
        <v/>
      </c>
      <c r="F104" s="96" t="str">
        <f>IFERROR(IF(VLOOKUP($A104,'Annex 2 Designated EHV charges'!$D:$P,COLUMN(F104)+5,FALSE)=0,"",VLOOKUP($A104,'Annex 2 Designated EHV charges'!$D:$P,COLUMN(F104)+5,FALSE)),"")</f>
        <v/>
      </c>
      <c r="G104" s="96" t="str">
        <f>IFERROR(IF(VLOOKUP($A104,'Annex 2 Designated EHV charges'!$D:$P,COLUMN(G104)+5,FALSE)=0,"",VLOOKUP($A104,'Annex 2 Designated EHV charges'!$D:$P,COLUMN(G104)+5,FALSE)),"")</f>
        <v/>
      </c>
      <c r="H104" s="96" t="str">
        <f>IFERROR(IF(VLOOKUP($A104,'Annex 2 Designated EHV charges'!$D:$P,COLUMN(H104)+5,FALSE)=0,"",VLOOKUP($A104,'Annex 2 Designated EHV charges'!$D:$P,COLUMN(H104)+5,FALSE)),"")</f>
        <v/>
      </c>
    </row>
    <row r="105" spans="1:8" x14ac:dyDescent="0.2">
      <c r="A105" s="95" t="str">
        <f t="array" ref="A105">IFERROR(INDEX('Annex 2 Designated EHV charges'!$D$11:$D$260, MATCH(0, IF(ISBLANK('Annex 2 Designated EHV charges'!$D$11:$D$260),1, COUNTIF(A$4:$A104, 'Annex 2 Designated EHV charges'!$D$11:$D$260)), 0)),"")</f>
        <v/>
      </c>
      <c r="B105" s="94" t="str">
        <f>IF($A105="","",VLOOKUP($A105,'Annex 2 Designated EHV charges'!$D:$O,2,0))</f>
        <v/>
      </c>
      <c r="C105" s="95" t="str">
        <f>IF($A105="","",VLOOKUP($A105,'Annex 2 Designated EHV charges'!$D:$O,3,0))</f>
        <v/>
      </c>
      <c r="D105" s="94" t="str">
        <f>IF($A105="","",VLOOKUP($A105,'Annex 2 Designated EHV charges'!$D:$O,4,0))</f>
        <v/>
      </c>
      <c r="E105" s="96" t="str">
        <f>IFERROR(IF(VLOOKUP($A105,'Annex 2 Designated EHV charges'!$D:$P,COLUMN(E105)+5,FALSE)=0,"",VLOOKUP($A105,'Annex 2 Designated EHV charges'!$D:$P,COLUMN(E105)+5,FALSE)),"")</f>
        <v/>
      </c>
      <c r="F105" s="96" t="str">
        <f>IFERROR(IF(VLOOKUP($A105,'Annex 2 Designated EHV charges'!$D:$P,COLUMN(F105)+5,FALSE)=0,"",VLOOKUP($A105,'Annex 2 Designated EHV charges'!$D:$P,COLUMN(F105)+5,FALSE)),"")</f>
        <v/>
      </c>
      <c r="G105" s="96" t="str">
        <f>IFERROR(IF(VLOOKUP($A105,'Annex 2 Designated EHV charges'!$D:$P,COLUMN(G105)+5,FALSE)=0,"",VLOOKUP($A105,'Annex 2 Designated EHV charges'!$D:$P,COLUMN(G105)+5,FALSE)),"")</f>
        <v/>
      </c>
      <c r="H105" s="96" t="str">
        <f>IFERROR(IF(VLOOKUP($A105,'Annex 2 Designated EHV charges'!$D:$P,COLUMN(H105)+5,FALSE)=0,"",VLOOKUP($A105,'Annex 2 Designated EHV charges'!$D:$P,COLUMN(H105)+5,FALSE)),"")</f>
        <v/>
      </c>
    </row>
    <row r="106" spans="1:8" x14ac:dyDescent="0.2">
      <c r="A106" s="95" t="str">
        <f t="array" ref="A106">IFERROR(INDEX('Annex 2 Designated EHV charges'!$D$11:$D$260, MATCH(0, IF(ISBLANK('Annex 2 Designated EHV charges'!$D$11:$D$260),1, COUNTIF(A$4:$A105, 'Annex 2 Designated EHV charges'!$D$11:$D$260)), 0)),"")</f>
        <v/>
      </c>
      <c r="B106" s="94" t="str">
        <f>IF($A106="","",VLOOKUP($A106,'Annex 2 Designated EHV charges'!$D:$O,2,0))</f>
        <v/>
      </c>
      <c r="C106" s="95" t="str">
        <f>IF($A106="","",VLOOKUP($A106,'Annex 2 Designated EHV charges'!$D:$O,3,0))</f>
        <v/>
      </c>
      <c r="D106" s="94" t="str">
        <f>IF($A106="","",VLOOKUP($A106,'Annex 2 Designated EHV charges'!$D:$O,4,0))</f>
        <v/>
      </c>
      <c r="E106" s="96" t="str">
        <f>IFERROR(IF(VLOOKUP($A106,'Annex 2 Designated EHV charges'!$D:$P,COLUMN(E106)+5,FALSE)=0,"",VLOOKUP($A106,'Annex 2 Designated EHV charges'!$D:$P,COLUMN(E106)+5,FALSE)),"")</f>
        <v/>
      </c>
      <c r="F106" s="96" t="str">
        <f>IFERROR(IF(VLOOKUP($A106,'Annex 2 Designated EHV charges'!$D:$P,COLUMN(F106)+5,FALSE)=0,"",VLOOKUP($A106,'Annex 2 Designated EHV charges'!$D:$P,COLUMN(F106)+5,FALSE)),"")</f>
        <v/>
      </c>
      <c r="G106" s="96" t="str">
        <f>IFERROR(IF(VLOOKUP($A106,'Annex 2 Designated EHV charges'!$D:$P,COLUMN(G106)+5,FALSE)=0,"",VLOOKUP($A106,'Annex 2 Designated EHV charges'!$D:$P,COLUMN(G106)+5,FALSE)),"")</f>
        <v/>
      </c>
      <c r="H106" s="96" t="str">
        <f>IFERROR(IF(VLOOKUP($A106,'Annex 2 Designated EHV charges'!$D:$P,COLUMN(H106)+5,FALSE)=0,"",VLOOKUP($A106,'Annex 2 Designated EHV charges'!$D:$P,COLUMN(H106)+5,FALSE)),"")</f>
        <v/>
      </c>
    </row>
    <row r="107" spans="1:8" x14ac:dyDescent="0.2">
      <c r="A107" s="95" t="str">
        <f t="array" ref="A107">IFERROR(INDEX('Annex 2 Designated EHV charges'!$D$11:$D$260, MATCH(0, IF(ISBLANK('Annex 2 Designated EHV charges'!$D$11:$D$260),1, COUNTIF(A$4:$A106, 'Annex 2 Designated EHV charges'!$D$11:$D$260)), 0)),"")</f>
        <v/>
      </c>
      <c r="B107" s="94" t="str">
        <f>IF($A107="","",VLOOKUP($A107,'Annex 2 Designated EHV charges'!$D:$O,2,0))</f>
        <v/>
      </c>
      <c r="C107" s="95" t="str">
        <f>IF($A107="","",VLOOKUP($A107,'Annex 2 Designated EHV charges'!$D:$O,3,0))</f>
        <v/>
      </c>
      <c r="D107" s="94" t="str">
        <f>IF($A107="","",VLOOKUP($A107,'Annex 2 Designated EHV charges'!$D:$O,4,0))</f>
        <v/>
      </c>
      <c r="E107" s="96" t="str">
        <f>IFERROR(IF(VLOOKUP($A107,'Annex 2 Designated EHV charges'!$D:$P,COLUMN(E107)+5,FALSE)=0,"",VLOOKUP($A107,'Annex 2 Designated EHV charges'!$D:$P,COLUMN(E107)+5,FALSE)),"")</f>
        <v/>
      </c>
      <c r="F107" s="96" t="str">
        <f>IFERROR(IF(VLOOKUP($A107,'Annex 2 Designated EHV charges'!$D:$P,COLUMN(F107)+5,FALSE)=0,"",VLOOKUP($A107,'Annex 2 Designated EHV charges'!$D:$P,COLUMN(F107)+5,FALSE)),"")</f>
        <v/>
      </c>
      <c r="G107" s="96" t="str">
        <f>IFERROR(IF(VLOOKUP($A107,'Annex 2 Designated EHV charges'!$D:$P,COLUMN(G107)+5,FALSE)=0,"",VLOOKUP($A107,'Annex 2 Designated EHV charges'!$D:$P,COLUMN(G107)+5,FALSE)),"")</f>
        <v/>
      </c>
      <c r="H107" s="96" t="str">
        <f>IFERROR(IF(VLOOKUP($A107,'Annex 2 Designated EHV charges'!$D:$P,COLUMN(H107)+5,FALSE)=0,"",VLOOKUP($A107,'Annex 2 Designated EHV charges'!$D:$P,COLUMN(H107)+5,FALSE)),"")</f>
        <v/>
      </c>
    </row>
    <row r="108" spans="1:8" x14ac:dyDescent="0.2">
      <c r="A108" s="95" t="str">
        <f t="array" ref="A108">IFERROR(INDEX('Annex 2 Designated EHV charges'!$D$11:$D$260, MATCH(0, IF(ISBLANK('Annex 2 Designated EHV charges'!$D$11:$D$260),1, COUNTIF(A$4:$A107, 'Annex 2 Designated EHV charges'!$D$11:$D$260)), 0)),"")</f>
        <v/>
      </c>
      <c r="B108" s="94" t="str">
        <f>IF($A108="","",VLOOKUP($A108,'Annex 2 Designated EHV charges'!$D:$O,2,0))</f>
        <v/>
      </c>
      <c r="C108" s="95" t="str">
        <f>IF($A108="","",VLOOKUP($A108,'Annex 2 Designated EHV charges'!$D:$O,3,0))</f>
        <v/>
      </c>
      <c r="D108" s="94" t="str">
        <f>IF($A108="","",VLOOKUP($A108,'Annex 2 Designated EHV charges'!$D:$O,4,0))</f>
        <v/>
      </c>
      <c r="E108" s="96" t="str">
        <f>IFERROR(IF(VLOOKUP($A108,'Annex 2 Designated EHV charges'!$D:$P,COLUMN(E108)+5,FALSE)=0,"",VLOOKUP($A108,'Annex 2 Designated EHV charges'!$D:$P,COLUMN(E108)+5,FALSE)),"")</f>
        <v/>
      </c>
      <c r="F108" s="96" t="str">
        <f>IFERROR(IF(VLOOKUP($A108,'Annex 2 Designated EHV charges'!$D:$P,COLUMN(F108)+5,FALSE)=0,"",VLOOKUP($A108,'Annex 2 Designated EHV charges'!$D:$P,COLUMN(F108)+5,FALSE)),"")</f>
        <v/>
      </c>
      <c r="G108" s="96" t="str">
        <f>IFERROR(IF(VLOOKUP($A108,'Annex 2 Designated EHV charges'!$D:$P,COLUMN(G108)+5,FALSE)=0,"",VLOOKUP($A108,'Annex 2 Designated EHV charges'!$D:$P,COLUMN(G108)+5,FALSE)),"")</f>
        <v/>
      </c>
      <c r="H108" s="96" t="str">
        <f>IFERROR(IF(VLOOKUP($A108,'Annex 2 Designated EHV charges'!$D:$P,COLUMN(H108)+5,FALSE)=0,"",VLOOKUP($A108,'Annex 2 Designated EHV charges'!$D:$P,COLUMN(H108)+5,FALSE)),"")</f>
        <v/>
      </c>
    </row>
    <row r="109" spans="1:8" x14ac:dyDescent="0.2">
      <c r="A109" s="95" t="str">
        <f t="array" ref="A109">IFERROR(INDEX('Annex 2 Designated EHV charges'!$D$11:$D$260, MATCH(0, IF(ISBLANK('Annex 2 Designated EHV charges'!$D$11:$D$260),1, COUNTIF(A$4:$A108, 'Annex 2 Designated EHV charges'!$D$11:$D$260)), 0)),"")</f>
        <v/>
      </c>
      <c r="B109" s="94" t="str">
        <f>IF($A109="","",VLOOKUP($A109,'Annex 2 Designated EHV charges'!$D:$O,2,0))</f>
        <v/>
      </c>
      <c r="C109" s="95" t="str">
        <f>IF($A109="","",VLOOKUP($A109,'Annex 2 Designated EHV charges'!$D:$O,3,0))</f>
        <v/>
      </c>
      <c r="D109" s="94" t="str">
        <f>IF($A109="","",VLOOKUP($A109,'Annex 2 Designated EHV charges'!$D:$O,4,0))</f>
        <v/>
      </c>
      <c r="E109" s="96" t="str">
        <f>IFERROR(IF(VLOOKUP($A109,'Annex 2 Designated EHV charges'!$D:$P,COLUMN(E109)+5,FALSE)=0,"",VLOOKUP($A109,'Annex 2 Designated EHV charges'!$D:$P,COLUMN(E109)+5,FALSE)),"")</f>
        <v/>
      </c>
      <c r="F109" s="96" t="str">
        <f>IFERROR(IF(VLOOKUP($A109,'Annex 2 Designated EHV charges'!$D:$P,COLUMN(F109)+5,FALSE)=0,"",VLOOKUP($A109,'Annex 2 Designated EHV charges'!$D:$P,COLUMN(F109)+5,FALSE)),"")</f>
        <v/>
      </c>
      <c r="G109" s="96" t="str">
        <f>IFERROR(IF(VLOOKUP($A109,'Annex 2 Designated EHV charges'!$D:$P,COLUMN(G109)+5,FALSE)=0,"",VLOOKUP($A109,'Annex 2 Designated EHV charges'!$D:$P,COLUMN(G109)+5,FALSE)),"")</f>
        <v/>
      </c>
      <c r="H109" s="96" t="str">
        <f>IFERROR(IF(VLOOKUP($A109,'Annex 2 Designated EHV charges'!$D:$P,COLUMN(H109)+5,FALSE)=0,"",VLOOKUP($A109,'Annex 2 Designated EHV charges'!$D:$P,COLUMN(H109)+5,FALSE)),"")</f>
        <v/>
      </c>
    </row>
    <row r="110" spans="1:8" x14ac:dyDescent="0.2">
      <c r="A110" s="95" t="str">
        <f t="array" ref="A110">IFERROR(INDEX('Annex 2 Designated EHV charges'!$D$11:$D$260, MATCH(0, IF(ISBLANK('Annex 2 Designated EHV charges'!$D$11:$D$260),1, COUNTIF(A$4:$A109, 'Annex 2 Designated EHV charges'!$D$11:$D$260)), 0)),"")</f>
        <v/>
      </c>
      <c r="B110" s="94" t="str">
        <f>IF($A110="","",VLOOKUP($A110,'Annex 2 Designated EHV charges'!$D:$O,2,0))</f>
        <v/>
      </c>
      <c r="C110" s="95" t="str">
        <f>IF($A110="","",VLOOKUP($A110,'Annex 2 Designated EHV charges'!$D:$O,3,0))</f>
        <v/>
      </c>
      <c r="D110" s="94" t="str">
        <f>IF($A110="","",VLOOKUP($A110,'Annex 2 Designated EHV charges'!$D:$O,4,0))</f>
        <v/>
      </c>
      <c r="E110" s="96" t="str">
        <f>IFERROR(IF(VLOOKUP($A110,'Annex 2 Designated EHV charges'!$D:$P,COLUMN(E110)+5,FALSE)=0,"",VLOOKUP($A110,'Annex 2 Designated EHV charges'!$D:$P,COLUMN(E110)+5,FALSE)),"")</f>
        <v/>
      </c>
      <c r="F110" s="96" t="str">
        <f>IFERROR(IF(VLOOKUP($A110,'Annex 2 Designated EHV charges'!$D:$P,COLUMN(F110)+5,FALSE)=0,"",VLOOKUP($A110,'Annex 2 Designated EHV charges'!$D:$P,COLUMN(F110)+5,FALSE)),"")</f>
        <v/>
      </c>
      <c r="G110" s="96" t="str">
        <f>IFERROR(IF(VLOOKUP($A110,'Annex 2 Designated EHV charges'!$D:$P,COLUMN(G110)+5,FALSE)=0,"",VLOOKUP($A110,'Annex 2 Designated EHV charges'!$D:$P,COLUMN(G110)+5,FALSE)),"")</f>
        <v/>
      </c>
      <c r="H110" s="96" t="str">
        <f>IFERROR(IF(VLOOKUP($A110,'Annex 2 Designated EHV charges'!$D:$P,COLUMN(H110)+5,FALSE)=0,"",VLOOKUP($A110,'Annex 2 Designated EHV charges'!$D:$P,COLUMN(H110)+5,FALSE)),"")</f>
        <v/>
      </c>
    </row>
    <row r="111" spans="1:8" x14ac:dyDescent="0.2">
      <c r="A111" s="95" t="str">
        <f t="array" ref="A111">IFERROR(INDEX('Annex 2 Designated EHV charges'!$D$11:$D$260, MATCH(0, IF(ISBLANK('Annex 2 Designated EHV charges'!$D$11:$D$260),1, COUNTIF(A$4:$A110, 'Annex 2 Designated EHV charges'!$D$11:$D$260)), 0)),"")</f>
        <v/>
      </c>
      <c r="B111" s="94" t="str">
        <f>IF($A111="","",VLOOKUP($A111,'Annex 2 Designated EHV charges'!$D:$O,2,0))</f>
        <v/>
      </c>
      <c r="C111" s="95" t="str">
        <f>IF($A111="","",VLOOKUP($A111,'Annex 2 Designated EHV charges'!$D:$O,3,0))</f>
        <v/>
      </c>
      <c r="D111" s="94" t="str">
        <f>IF($A111="","",VLOOKUP($A111,'Annex 2 Designated EHV charges'!$D:$O,4,0))</f>
        <v/>
      </c>
      <c r="E111" s="96" t="str">
        <f>IFERROR(IF(VLOOKUP($A111,'Annex 2 Designated EHV charges'!$D:$P,COLUMN(E111)+5,FALSE)=0,"",VLOOKUP($A111,'Annex 2 Designated EHV charges'!$D:$P,COLUMN(E111)+5,FALSE)),"")</f>
        <v/>
      </c>
      <c r="F111" s="96" t="str">
        <f>IFERROR(IF(VLOOKUP($A111,'Annex 2 Designated EHV charges'!$D:$P,COLUMN(F111)+5,FALSE)=0,"",VLOOKUP($A111,'Annex 2 Designated EHV charges'!$D:$P,COLUMN(F111)+5,FALSE)),"")</f>
        <v/>
      </c>
      <c r="G111" s="96" t="str">
        <f>IFERROR(IF(VLOOKUP($A111,'Annex 2 Designated EHV charges'!$D:$P,COLUMN(G111)+5,FALSE)=0,"",VLOOKUP($A111,'Annex 2 Designated EHV charges'!$D:$P,COLUMN(G111)+5,FALSE)),"")</f>
        <v/>
      </c>
      <c r="H111" s="96" t="str">
        <f>IFERROR(IF(VLOOKUP($A111,'Annex 2 Designated EHV charges'!$D:$P,COLUMN(H111)+5,FALSE)=0,"",VLOOKUP($A111,'Annex 2 Designated EHV charges'!$D:$P,COLUMN(H111)+5,FALSE)),"")</f>
        <v/>
      </c>
    </row>
    <row r="112" spans="1:8" x14ac:dyDescent="0.2">
      <c r="A112" s="95" t="str">
        <f t="array" ref="A112">IFERROR(INDEX('Annex 2 Designated EHV charges'!$D$11:$D$260, MATCH(0, IF(ISBLANK('Annex 2 Designated EHV charges'!$D$11:$D$260),1, COUNTIF(A$4:$A111, 'Annex 2 Designated EHV charges'!$D$11:$D$260)), 0)),"")</f>
        <v/>
      </c>
      <c r="B112" s="94" t="str">
        <f>IF($A112="","",VLOOKUP($A112,'Annex 2 Designated EHV charges'!$D:$O,2,0))</f>
        <v/>
      </c>
      <c r="C112" s="95" t="str">
        <f>IF($A112="","",VLOOKUP($A112,'Annex 2 Designated EHV charges'!$D:$O,3,0))</f>
        <v/>
      </c>
      <c r="D112" s="94" t="str">
        <f>IF($A112="","",VLOOKUP($A112,'Annex 2 Designated EHV charges'!$D:$O,4,0))</f>
        <v/>
      </c>
      <c r="E112" s="96" t="str">
        <f>IFERROR(IF(VLOOKUP($A112,'Annex 2 Designated EHV charges'!$D:$P,COLUMN(E112)+5,FALSE)=0,"",VLOOKUP($A112,'Annex 2 Designated EHV charges'!$D:$P,COLUMN(E112)+5,FALSE)),"")</f>
        <v/>
      </c>
      <c r="F112" s="96" t="str">
        <f>IFERROR(IF(VLOOKUP($A112,'Annex 2 Designated EHV charges'!$D:$P,COLUMN(F112)+5,FALSE)=0,"",VLOOKUP($A112,'Annex 2 Designated EHV charges'!$D:$P,COLUMN(F112)+5,FALSE)),"")</f>
        <v/>
      </c>
      <c r="G112" s="96" t="str">
        <f>IFERROR(IF(VLOOKUP($A112,'Annex 2 Designated EHV charges'!$D:$P,COLUMN(G112)+5,FALSE)=0,"",VLOOKUP($A112,'Annex 2 Designated EHV charges'!$D:$P,COLUMN(G112)+5,FALSE)),"")</f>
        <v/>
      </c>
      <c r="H112" s="96" t="str">
        <f>IFERROR(IF(VLOOKUP($A112,'Annex 2 Designated EHV charges'!$D:$P,COLUMN(H112)+5,FALSE)=0,"",VLOOKUP($A112,'Annex 2 Designated EHV charges'!$D:$P,COLUMN(H112)+5,FALSE)),"")</f>
        <v/>
      </c>
    </row>
    <row r="113" spans="1:8" x14ac:dyDescent="0.2">
      <c r="A113" s="95" t="str">
        <f t="array" ref="A113">IFERROR(INDEX('Annex 2 Designated EHV charges'!$D$11:$D$260, MATCH(0, IF(ISBLANK('Annex 2 Designated EHV charges'!$D$11:$D$260),1, COUNTIF(A$4:$A112, 'Annex 2 Designated EHV charges'!$D$11:$D$260)), 0)),"")</f>
        <v/>
      </c>
      <c r="B113" s="94" t="str">
        <f>IF($A113="","",VLOOKUP($A113,'Annex 2 Designated EHV charges'!$D:$O,2,0))</f>
        <v/>
      </c>
      <c r="C113" s="95" t="str">
        <f>IF($A113="","",VLOOKUP($A113,'Annex 2 Designated EHV charges'!$D:$O,3,0))</f>
        <v/>
      </c>
      <c r="D113" s="94" t="str">
        <f>IF($A113="","",VLOOKUP($A113,'Annex 2 Designated EHV charges'!$D:$O,4,0))</f>
        <v/>
      </c>
      <c r="E113" s="96" t="str">
        <f>IFERROR(IF(VLOOKUP($A113,'Annex 2 Designated EHV charges'!$D:$P,COLUMN(E113)+5,FALSE)=0,"",VLOOKUP($A113,'Annex 2 Designated EHV charges'!$D:$P,COLUMN(E113)+5,FALSE)),"")</f>
        <v/>
      </c>
      <c r="F113" s="96" t="str">
        <f>IFERROR(IF(VLOOKUP($A113,'Annex 2 Designated EHV charges'!$D:$P,COLUMN(F113)+5,FALSE)=0,"",VLOOKUP($A113,'Annex 2 Designated EHV charges'!$D:$P,COLUMN(F113)+5,FALSE)),"")</f>
        <v/>
      </c>
      <c r="G113" s="96" t="str">
        <f>IFERROR(IF(VLOOKUP($A113,'Annex 2 Designated EHV charges'!$D:$P,COLUMN(G113)+5,FALSE)=0,"",VLOOKUP($A113,'Annex 2 Designated EHV charges'!$D:$P,COLUMN(G113)+5,FALSE)),"")</f>
        <v/>
      </c>
      <c r="H113" s="96" t="str">
        <f>IFERROR(IF(VLOOKUP($A113,'Annex 2 Designated EHV charges'!$D:$P,COLUMN(H113)+5,FALSE)=0,"",VLOOKUP($A113,'Annex 2 Designated EHV charges'!$D:$P,COLUMN(H113)+5,FALSE)),"")</f>
        <v/>
      </c>
    </row>
    <row r="114" spans="1:8" x14ac:dyDescent="0.2">
      <c r="A114" s="95" t="str">
        <f t="array" ref="A114">IFERROR(INDEX('Annex 2 Designated EHV charges'!$D$11:$D$260, MATCH(0, IF(ISBLANK('Annex 2 Designated EHV charges'!$D$11:$D$260),1, COUNTIF(A$4:$A113, 'Annex 2 Designated EHV charges'!$D$11:$D$260)), 0)),"")</f>
        <v/>
      </c>
      <c r="B114" s="94" t="str">
        <f>IF($A114="","",VLOOKUP($A114,'Annex 2 Designated EHV charges'!$D:$O,2,0))</f>
        <v/>
      </c>
      <c r="C114" s="95" t="str">
        <f>IF($A114="","",VLOOKUP($A114,'Annex 2 Designated EHV charges'!$D:$O,3,0))</f>
        <v/>
      </c>
      <c r="D114" s="94" t="str">
        <f>IF($A114="","",VLOOKUP($A114,'Annex 2 Designated EHV charges'!$D:$O,4,0))</f>
        <v/>
      </c>
      <c r="E114" s="96" t="str">
        <f>IFERROR(IF(VLOOKUP($A114,'Annex 2 Designated EHV charges'!$D:$P,COLUMN(E114)+5,FALSE)=0,"",VLOOKUP($A114,'Annex 2 Designated EHV charges'!$D:$P,COLUMN(E114)+5,FALSE)),"")</f>
        <v/>
      </c>
      <c r="F114" s="96" t="str">
        <f>IFERROR(IF(VLOOKUP($A114,'Annex 2 Designated EHV charges'!$D:$P,COLUMN(F114)+5,FALSE)=0,"",VLOOKUP($A114,'Annex 2 Designated EHV charges'!$D:$P,COLUMN(F114)+5,FALSE)),"")</f>
        <v/>
      </c>
      <c r="G114" s="96" t="str">
        <f>IFERROR(IF(VLOOKUP($A114,'Annex 2 Designated EHV charges'!$D:$P,COLUMN(G114)+5,FALSE)=0,"",VLOOKUP($A114,'Annex 2 Designated EHV charges'!$D:$P,COLUMN(G114)+5,FALSE)),"")</f>
        <v/>
      </c>
      <c r="H114" s="96" t="str">
        <f>IFERROR(IF(VLOOKUP($A114,'Annex 2 Designated EHV charges'!$D:$P,COLUMN(H114)+5,FALSE)=0,"",VLOOKUP($A114,'Annex 2 Designated EHV charges'!$D:$P,COLUMN(H114)+5,FALSE)),"")</f>
        <v/>
      </c>
    </row>
    <row r="115" spans="1:8" x14ac:dyDescent="0.2">
      <c r="A115" s="95" t="str">
        <f t="array" ref="A115">IFERROR(INDEX('Annex 2 Designated EHV charges'!$D$11:$D$260, MATCH(0, IF(ISBLANK('Annex 2 Designated EHV charges'!$D$11:$D$260),1, COUNTIF(A$4:$A114, 'Annex 2 Designated EHV charges'!$D$11:$D$260)), 0)),"")</f>
        <v/>
      </c>
      <c r="B115" s="94" t="str">
        <f>IF($A115="","",VLOOKUP($A115,'Annex 2 Designated EHV charges'!$D:$O,2,0))</f>
        <v/>
      </c>
      <c r="C115" s="95" t="str">
        <f>IF($A115="","",VLOOKUP($A115,'Annex 2 Designated EHV charges'!$D:$O,3,0))</f>
        <v/>
      </c>
      <c r="D115" s="94" t="str">
        <f>IF($A115="","",VLOOKUP($A115,'Annex 2 Designated EHV charges'!$D:$O,4,0))</f>
        <v/>
      </c>
      <c r="E115" s="96" t="str">
        <f>IFERROR(IF(VLOOKUP($A115,'Annex 2 Designated EHV charges'!$D:$P,COLUMN(E115)+5,FALSE)=0,"",VLOOKUP($A115,'Annex 2 Designated EHV charges'!$D:$P,COLUMN(E115)+5,FALSE)),"")</f>
        <v/>
      </c>
      <c r="F115" s="96" t="str">
        <f>IFERROR(IF(VLOOKUP($A115,'Annex 2 Designated EHV charges'!$D:$P,COLUMN(F115)+5,FALSE)=0,"",VLOOKUP($A115,'Annex 2 Designated EHV charges'!$D:$P,COLUMN(F115)+5,FALSE)),"")</f>
        <v/>
      </c>
      <c r="G115" s="96" t="str">
        <f>IFERROR(IF(VLOOKUP($A115,'Annex 2 Designated EHV charges'!$D:$P,COLUMN(G115)+5,FALSE)=0,"",VLOOKUP($A115,'Annex 2 Designated EHV charges'!$D:$P,COLUMN(G115)+5,FALSE)),"")</f>
        <v/>
      </c>
      <c r="H115" s="96" t="str">
        <f>IFERROR(IF(VLOOKUP($A115,'Annex 2 Designated EHV charges'!$D:$P,COLUMN(H115)+5,FALSE)=0,"",VLOOKUP($A115,'Annex 2 Designated EHV charges'!$D:$P,COLUMN(H115)+5,FALSE)),"")</f>
        <v/>
      </c>
    </row>
    <row r="116" spans="1:8" x14ac:dyDescent="0.2">
      <c r="A116" s="95" t="str">
        <f t="array" ref="A116">IFERROR(INDEX('Annex 2 Designated EHV charges'!$D$11:$D$260, MATCH(0, IF(ISBLANK('Annex 2 Designated EHV charges'!$D$11:$D$260),1, COUNTIF(A$4:$A115, 'Annex 2 Designated EHV charges'!$D$11:$D$260)), 0)),"")</f>
        <v/>
      </c>
      <c r="B116" s="94" t="str">
        <f>IF($A116="","",VLOOKUP($A116,'Annex 2 Designated EHV charges'!$D:$O,2,0))</f>
        <v/>
      </c>
      <c r="C116" s="95" t="str">
        <f>IF($A116="","",VLOOKUP($A116,'Annex 2 Designated EHV charges'!$D:$O,3,0))</f>
        <v/>
      </c>
      <c r="D116" s="94" t="str">
        <f>IF($A116="","",VLOOKUP($A116,'Annex 2 Designated EHV charges'!$D:$O,4,0))</f>
        <v/>
      </c>
      <c r="E116" s="96" t="str">
        <f>IFERROR(IF(VLOOKUP($A116,'Annex 2 Designated EHV charges'!$D:$P,COLUMN(E116)+5,FALSE)=0,"",VLOOKUP($A116,'Annex 2 Designated EHV charges'!$D:$P,COLUMN(E116)+5,FALSE)),"")</f>
        <v/>
      </c>
      <c r="F116" s="96" t="str">
        <f>IFERROR(IF(VLOOKUP($A116,'Annex 2 Designated EHV charges'!$D:$P,COLUMN(F116)+5,FALSE)=0,"",VLOOKUP($A116,'Annex 2 Designated EHV charges'!$D:$P,COLUMN(F116)+5,FALSE)),"")</f>
        <v/>
      </c>
      <c r="G116" s="96" t="str">
        <f>IFERROR(IF(VLOOKUP($A116,'Annex 2 Designated EHV charges'!$D:$P,COLUMN(G116)+5,FALSE)=0,"",VLOOKUP($A116,'Annex 2 Designated EHV charges'!$D:$P,COLUMN(G116)+5,FALSE)),"")</f>
        <v/>
      </c>
      <c r="H116" s="96" t="str">
        <f>IFERROR(IF(VLOOKUP($A116,'Annex 2 Designated EHV charges'!$D:$P,COLUMN(H116)+5,FALSE)=0,"",VLOOKUP($A116,'Annex 2 Designated EHV charges'!$D:$P,COLUMN(H116)+5,FALSE)),"")</f>
        <v/>
      </c>
    </row>
    <row r="117" spans="1:8" x14ac:dyDescent="0.2">
      <c r="A117" s="95" t="str">
        <f t="array" ref="A117">IFERROR(INDEX('Annex 2 Designated EHV charges'!$D$11:$D$260, MATCH(0, IF(ISBLANK('Annex 2 Designated EHV charges'!$D$11:$D$260),1, COUNTIF(A$4:$A116, 'Annex 2 Designated EHV charges'!$D$11:$D$260)), 0)),"")</f>
        <v/>
      </c>
      <c r="B117" s="94" t="str">
        <f>IF($A117="","",VLOOKUP($A117,'Annex 2 Designated EHV charges'!$D:$O,2,0))</f>
        <v/>
      </c>
      <c r="C117" s="95" t="str">
        <f>IF($A117="","",VLOOKUP($A117,'Annex 2 Designated EHV charges'!$D:$O,3,0))</f>
        <v/>
      </c>
      <c r="D117" s="94" t="str">
        <f>IF($A117="","",VLOOKUP($A117,'Annex 2 Designated EHV charges'!$D:$O,4,0))</f>
        <v/>
      </c>
      <c r="E117" s="96" t="str">
        <f>IFERROR(IF(VLOOKUP($A117,'Annex 2 Designated EHV charges'!$D:$P,COLUMN(E117)+5,FALSE)=0,"",VLOOKUP($A117,'Annex 2 Designated EHV charges'!$D:$P,COLUMN(E117)+5,FALSE)),"")</f>
        <v/>
      </c>
      <c r="F117" s="96" t="str">
        <f>IFERROR(IF(VLOOKUP($A117,'Annex 2 Designated EHV charges'!$D:$P,COLUMN(F117)+5,FALSE)=0,"",VLOOKUP($A117,'Annex 2 Designated EHV charges'!$D:$P,COLUMN(F117)+5,FALSE)),"")</f>
        <v/>
      </c>
      <c r="G117" s="96" t="str">
        <f>IFERROR(IF(VLOOKUP($A117,'Annex 2 Designated EHV charges'!$D:$P,COLUMN(G117)+5,FALSE)=0,"",VLOOKUP($A117,'Annex 2 Designated EHV charges'!$D:$P,COLUMN(G117)+5,FALSE)),"")</f>
        <v/>
      </c>
      <c r="H117" s="96" t="str">
        <f>IFERROR(IF(VLOOKUP($A117,'Annex 2 Designated EHV charges'!$D:$P,COLUMN(H117)+5,FALSE)=0,"",VLOOKUP($A117,'Annex 2 Designated EHV charges'!$D:$P,COLUMN(H117)+5,FALSE)),"")</f>
        <v/>
      </c>
    </row>
    <row r="118" spans="1:8" x14ac:dyDescent="0.2">
      <c r="A118" s="95" t="str">
        <f t="array" ref="A118">IFERROR(INDEX('Annex 2 Designated EHV charges'!$D$11:$D$260, MATCH(0, IF(ISBLANK('Annex 2 Designated EHV charges'!$D$11:$D$260),1, COUNTIF(A$4:$A117, 'Annex 2 Designated EHV charges'!$D$11:$D$260)), 0)),"")</f>
        <v/>
      </c>
      <c r="B118" s="94" t="str">
        <f>IF($A118="","",VLOOKUP($A118,'Annex 2 Designated EHV charges'!$D:$O,2,0))</f>
        <v/>
      </c>
      <c r="C118" s="95" t="str">
        <f>IF($A118="","",VLOOKUP($A118,'Annex 2 Designated EHV charges'!$D:$O,3,0))</f>
        <v/>
      </c>
      <c r="D118" s="94" t="str">
        <f>IF($A118="","",VLOOKUP($A118,'Annex 2 Designated EHV charges'!$D:$O,4,0))</f>
        <v/>
      </c>
      <c r="E118" s="96" t="str">
        <f>IFERROR(IF(VLOOKUP($A118,'Annex 2 Designated EHV charges'!$D:$P,COLUMN(E118)+5,FALSE)=0,"",VLOOKUP($A118,'Annex 2 Designated EHV charges'!$D:$P,COLUMN(E118)+5,FALSE)),"")</f>
        <v/>
      </c>
      <c r="F118" s="96" t="str">
        <f>IFERROR(IF(VLOOKUP($A118,'Annex 2 Designated EHV charges'!$D:$P,COLUMN(F118)+5,FALSE)=0,"",VLOOKUP($A118,'Annex 2 Designated EHV charges'!$D:$P,COLUMN(F118)+5,FALSE)),"")</f>
        <v/>
      </c>
      <c r="G118" s="96" t="str">
        <f>IFERROR(IF(VLOOKUP($A118,'Annex 2 Designated EHV charges'!$D:$P,COLUMN(G118)+5,FALSE)=0,"",VLOOKUP($A118,'Annex 2 Designated EHV charges'!$D:$P,COLUMN(G118)+5,FALSE)),"")</f>
        <v/>
      </c>
      <c r="H118" s="96" t="str">
        <f>IFERROR(IF(VLOOKUP($A118,'Annex 2 Designated EHV charges'!$D:$P,COLUMN(H118)+5,FALSE)=0,"",VLOOKUP($A118,'Annex 2 Designated EHV charges'!$D:$P,COLUMN(H118)+5,FALSE)),"")</f>
        <v/>
      </c>
    </row>
    <row r="119" spans="1:8" x14ac:dyDescent="0.2">
      <c r="A119" s="95" t="str">
        <f t="array" ref="A119">IFERROR(INDEX('Annex 2 Designated EHV charges'!$D$11:$D$260, MATCH(0, IF(ISBLANK('Annex 2 Designated EHV charges'!$D$11:$D$260),1, COUNTIF(A$4:$A118, 'Annex 2 Designated EHV charges'!$D$11:$D$260)), 0)),"")</f>
        <v/>
      </c>
      <c r="B119" s="94" t="str">
        <f>IF($A119="","",VLOOKUP($A119,'Annex 2 Designated EHV charges'!$D:$O,2,0))</f>
        <v/>
      </c>
      <c r="C119" s="95" t="str">
        <f>IF($A119="","",VLOOKUP($A119,'Annex 2 Designated EHV charges'!$D:$O,3,0))</f>
        <v/>
      </c>
      <c r="D119" s="94" t="str">
        <f>IF($A119="","",VLOOKUP($A119,'Annex 2 Designated EHV charges'!$D:$O,4,0))</f>
        <v/>
      </c>
      <c r="E119" s="96" t="str">
        <f>IFERROR(IF(VLOOKUP($A119,'Annex 2 Designated EHV charges'!$D:$P,COLUMN(E119)+5,FALSE)=0,"",VLOOKUP($A119,'Annex 2 Designated EHV charges'!$D:$P,COLUMN(E119)+5,FALSE)),"")</f>
        <v/>
      </c>
      <c r="F119" s="96" t="str">
        <f>IFERROR(IF(VLOOKUP($A119,'Annex 2 Designated EHV charges'!$D:$P,COLUMN(F119)+5,FALSE)=0,"",VLOOKUP($A119,'Annex 2 Designated EHV charges'!$D:$P,COLUMN(F119)+5,FALSE)),"")</f>
        <v/>
      </c>
      <c r="G119" s="96" t="str">
        <f>IFERROR(IF(VLOOKUP($A119,'Annex 2 Designated EHV charges'!$D:$P,COLUMN(G119)+5,FALSE)=0,"",VLOOKUP($A119,'Annex 2 Designated EHV charges'!$D:$P,COLUMN(G119)+5,FALSE)),"")</f>
        <v/>
      </c>
      <c r="H119" s="96" t="str">
        <f>IFERROR(IF(VLOOKUP($A119,'Annex 2 Designated EHV charges'!$D:$P,COLUMN(H119)+5,FALSE)=0,"",VLOOKUP($A119,'Annex 2 Designated EHV charges'!$D:$P,COLUMN(H119)+5,FALSE)),"")</f>
        <v/>
      </c>
    </row>
    <row r="120" spans="1:8" x14ac:dyDescent="0.2">
      <c r="A120" s="95" t="str">
        <f t="array" ref="A120">IFERROR(INDEX('Annex 2 Designated EHV charges'!$D$11:$D$260, MATCH(0, IF(ISBLANK('Annex 2 Designated EHV charges'!$D$11:$D$260),1, COUNTIF(A$4:$A119, 'Annex 2 Designated EHV charges'!$D$11:$D$260)), 0)),"")</f>
        <v/>
      </c>
      <c r="B120" s="94" t="str">
        <f>IF($A120="","",VLOOKUP($A120,'Annex 2 Designated EHV charges'!$D:$O,2,0))</f>
        <v/>
      </c>
      <c r="C120" s="95" t="str">
        <f>IF($A120="","",VLOOKUP($A120,'Annex 2 Designated EHV charges'!$D:$O,3,0))</f>
        <v/>
      </c>
      <c r="D120" s="94" t="str">
        <f>IF($A120="","",VLOOKUP($A120,'Annex 2 Designated EHV charges'!$D:$O,4,0))</f>
        <v/>
      </c>
      <c r="E120" s="96" t="str">
        <f>IFERROR(IF(VLOOKUP($A120,'Annex 2 Designated EHV charges'!$D:$P,COLUMN(E120)+5,FALSE)=0,"",VLOOKUP($A120,'Annex 2 Designated EHV charges'!$D:$P,COLUMN(E120)+5,FALSE)),"")</f>
        <v/>
      </c>
      <c r="F120" s="96" t="str">
        <f>IFERROR(IF(VLOOKUP($A120,'Annex 2 Designated EHV charges'!$D:$P,COLUMN(F120)+5,FALSE)=0,"",VLOOKUP($A120,'Annex 2 Designated EHV charges'!$D:$P,COLUMN(F120)+5,FALSE)),"")</f>
        <v/>
      </c>
      <c r="G120" s="96" t="str">
        <f>IFERROR(IF(VLOOKUP($A120,'Annex 2 Designated EHV charges'!$D:$P,COLUMN(G120)+5,FALSE)=0,"",VLOOKUP($A120,'Annex 2 Designated EHV charges'!$D:$P,COLUMN(G120)+5,FALSE)),"")</f>
        <v/>
      </c>
      <c r="H120" s="96" t="str">
        <f>IFERROR(IF(VLOOKUP($A120,'Annex 2 Designated EHV charges'!$D:$P,COLUMN(H120)+5,FALSE)=0,"",VLOOKUP($A120,'Annex 2 Designated EHV charges'!$D:$P,COLUMN(H120)+5,FALSE)),"")</f>
        <v/>
      </c>
    </row>
    <row r="121" spans="1:8" x14ac:dyDescent="0.2">
      <c r="A121" s="95" t="str">
        <f t="array" ref="A121">IFERROR(INDEX('Annex 2 Designated EHV charges'!$D$11:$D$260, MATCH(0, IF(ISBLANK('Annex 2 Designated EHV charges'!$D$11:$D$260),1, COUNTIF(A$4:$A120, 'Annex 2 Designated EHV charges'!$D$11:$D$260)), 0)),"")</f>
        <v/>
      </c>
      <c r="B121" s="94" t="str">
        <f>IF($A121="","",VLOOKUP($A121,'Annex 2 Designated EHV charges'!$D:$O,2,0))</f>
        <v/>
      </c>
      <c r="C121" s="95" t="str">
        <f>IF($A121="","",VLOOKUP($A121,'Annex 2 Designated EHV charges'!$D:$O,3,0))</f>
        <v/>
      </c>
      <c r="D121" s="94" t="str">
        <f>IF($A121="","",VLOOKUP($A121,'Annex 2 Designated EHV charges'!$D:$O,4,0))</f>
        <v/>
      </c>
      <c r="E121" s="96" t="str">
        <f>IFERROR(IF(VLOOKUP($A121,'Annex 2 Designated EHV charges'!$D:$P,COLUMN(E121)+5,FALSE)=0,"",VLOOKUP($A121,'Annex 2 Designated EHV charges'!$D:$P,COLUMN(E121)+5,FALSE)),"")</f>
        <v/>
      </c>
      <c r="F121" s="96" t="str">
        <f>IFERROR(IF(VLOOKUP($A121,'Annex 2 Designated EHV charges'!$D:$P,COLUMN(F121)+5,FALSE)=0,"",VLOOKUP($A121,'Annex 2 Designated EHV charges'!$D:$P,COLUMN(F121)+5,FALSE)),"")</f>
        <v/>
      </c>
      <c r="G121" s="96" t="str">
        <f>IFERROR(IF(VLOOKUP($A121,'Annex 2 Designated EHV charges'!$D:$P,COLUMN(G121)+5,FALSE)=0,"",VLOOKUP($A121,'Annex 2 Designated EHV charges'!$D:$P,COLUMN(G121)+5,FALSE)),"")</f>
        <v/>
      </c>
      <c r="H121" s="96" t="str">
        <f>IFERROR(IF(VLOOKUP($A121,'Annex 2 Designated EHV charges'!$D:$P,COLUMN(H121)+5,FALSE)=0,"",VLOOKUP($A121,'Annex 2 Designated EHV charges'!$D:$P,COLUMN(H121)+5,FALSE)),"")</f>
        <v/>
      </c>
    </row>
    <row r="122" spans="1:8" x14ac:dyDescent="0.2">
      <c r="A122" s="95" t="str">
        <f t="array" ref="A122">IFERROR(INDEX('Annex 2 Designated EHV charges'!$D$11:$D$260, MATCH(0, IF(ISBLANK('Annex 2 Designated EHV charges'!$D$11:$D$260),1, COUNTIF(A$4:$A121, 'Annex 2 Designated EHV charges'!$D$11:$D$260)), 0)),"")</f>
        <v/>
      </c>
      <c r="B122" s="94" t="str">
        <f>IF($A122="","",VLOOKUP($A122,'Annex 2 Designated EHV charges'!$D:$O,2,0))</f>
        <v/>
      </c>
      <c r="C122" s="95" t="str">
        <f>IF($A122="","",VLOOKUP($A122,'Annex 2 Designated EHV charges'!$D:$O,3,0))</f>
        <v/>
      </c>
      <c r="D122" s="94" t="str">
        <f>IF($A122="","",VLOOKUP($A122,'Annex 2 Designated EHV charges'!$D:$O,4,0))</f>
        <v/>
      </c>
      <c r="E122" s="96" t="str">
        <f>IFERROR(IF(VLOOKUP($A122,'Annex 2 Designated EHV charges'!$D:$P,COLUMN(E122)+5,FALSE)=0,"",VLOOKUP($A122,'Annex 2 Designated EHV charges'!$D:$P,COLUMN(E122)+5,FALSE)),"")</f>
        <v/>
      </c>
      <c r="F122" s="96" t="str">
        <f>IFERROR(IF(VLOOKUP($A122,'Annex 2 Designated EHV charges'!$D:$P,COLUMN(F122)+5,FALSE)=0,"",VLOOKUP($A122,'Annex 2 Designated EHV charges'!$D:$P,COLUMN(F122)+5,FALSE)),"")</f>
        <v/>
      </c>
      <c r="G122" s="96" t="str">
        <f>IFERROR(IF(VLOOKUP($A122,'Annex 2 Designated EHV charges'!$D:$P,COLUMN(G122)+5,FALSE)=0,"",VLOOKUP($A122,'Annex 2 Designated EHV charges'!$D:$P,COLUMN(G122)+5,FALSE)),"")</f>
        <v/>
      </c>
      <c r="H122" s="96" t="str">
        <f>IFERROR(IF(VLOOKUP($A122,'Annex 2 Designated EHV charges'!$D:$P,COLUMN(H122)+5,FALSE)=0,"",VLOOKUP($A122,'Annex 2 Designated EHV charges'!$D:$P,COLUMN(H122)+5,FALSE)),"")</f>
        <v/>
      </c>
    </row>
    <row r="123" spans="1:8" x14ac:dyDescent="0.2">
      <c r="A123" s="95" t="str">
        <f t="array" ref="A123">IFERROR(INDEX('Annex 2 Designated EHV charges'!$D$11:$D$260, MATCH(0, IF(ISBLANK('Annex 2 Designated EHV charges'!$D$11:$D$260),1, COUNTIF(A$4:$A122, 'Annex 2 Designated EHV charges'!$D$11:$D$260)), 0)),"")</f>
        <v/>
      </c>
      <c r="B123" s="94" t="str">
        <f>IF($A123="","",VLOOKUP($A123,'Annex 2 Designated EHV charges'!$D:$O,2,0))</f>
        <v/>
      </c>
      <c r="C123" s="95" t="str">
        <f>IF($A123="","",VLOOKUP($A123,'Annex 2 Designated EHV charges'!$D:$O,3,0))</f>
        <v/>
      </c>
      <c r="D123" s="94" t="str">
        <f>IF($A123="","",VLOOKUP($A123,'Annex 2 Designated EHV charges'!$D:$O,4,0))</f>
        <v/>
      </c>
      <c r="E123" s="96" t="str">
        <f>IFERROR(IF(VLOOKUP($A123,'Annex 2 Designated EHV charges'!$D:$P,COLUMN(E123)+5,FALSE)=0,"",VLOOKUP($A123,'Annex 2 Designated EHV charges'!$D:$P,COLUMN(E123)+5,FALSE)),"")</f>
        <v/>
      </c>
      <c r="F123" s="96" t="str">
        <f>IFERROR(IF(VLOOKUP($A123,'Annex 2 Designated EHV charges'!$D:$P,COLUMN(F123)+5,FALSE)=0,"",VLOOKUP($A123,'Annex 2 Designated EHV charges'!$D:$P,COLUMN(F123)+5,FALSE)),"")</f>
        <v/>
      </c>
      <c r="G123" s="96" t="str">
        <f>IFERROR(IF(VLOOKUP($A123,'Annex 2 Designated EHV charges'!$D:$P,COLUMN(G123)+5,FALSE)=0,"",VLOOKUP($A123,'Annex 2 Designated EHV charges'!$D:$P,COLUMN(G123)+5,FALSE)),"")</f>
        <v/>
      </c>
      <c r="H123" s="96" t="str">
        <f>IFERROR(IF(VLOOKUP($A123,'Annex 2 Designated EHV charges'!$D:$P,COLUMN(H123)+5,FALSE)=0,"",VLOOKUP($A123,'Annex 2 Designated EHV charges'!$D:$P,COLUMN(H123)+5,FALSE)),"")</f>
        <v/>
      </c>
    </row>
    <row r="124" spans="1:8" x14ac:dyDescent="0.2">
      <c r="A124" s="95" t="str">
        <f t="array" ref="A124">IFERROR(INDEX('Annex 2 Designated EHV charges'!$D$11:$D$260, MATCH(0, IF(ISBLANK('Annex 2 Designated EHV charges'!$D$11:$D$260),1, COUNTIF(A$4:$A123, 'Annex 2 Designated EHV charges'!$D$11:$D$260)), 0)),"")</f>
        <v/>
      </c>
      <c r="B124" s="94" t="str">
        <f>IF($A124="","",VLOOKUP($A124,'Annex 2 Designated EHV charges'!$D:$O,2,0))</f>
        <v/>
      </c>
      <c r="C124" s="95" t="str">
        <f>IF($A124="","",VLOOKUP($A124,'Annex 2 Designated EHV charges'!$D:$O,3,0))</f>
        <v/>
      </c>
      <c r="D124" s="94" t="str">
        <f>IF($A124="","",VLOOKUP($A124,'Annex 2 Designated EHV charges'!$D:$O,4,0))</f>
        <v/>
      </c>
      <c r="E124" s="96" t="str">
        <f>IFERROR(IF(VLOOKUP($A124,'Annex 2 Designated EHV charges'!$D:$P,COLUMN(E124)+5,FALSE)=0,"",VLOOKUP($A124,'Annex 2 Designated EHV charges'!$D:$P,COLUMN(E124)+5,FALSE)),"")</f>
        <v/>
      </c>
      <c r="F124" s="96" t="str">
        <f>IFERROR(IF(VLOOKUP($A124,'Annex 2 Designated EHV charges'!$D:$P,COLUMN(F124)+5,FALSE)=0,"",VLOOKUP($A124,'Annex 2 Designated EHV charges'!$D:$P,COLUMN(F124)+5,FALSE)),"")</f>
        <v/>
      </c>
      <c r="G124" s="96" t="str">
        <f>IFERROR(IF(VLOOKUP($A124,'Annex 2 Designated EHV charges'!$D:$P,COLUMN(G124)+5,FALSE)=0,"",VLOOKUP($A124,'Annex 2 Designated EHV charges'!$D:$P,COLUMN(G124)+5,FALSE)),"")</f>
        <v/>
      </c>
      <c r="H124" s="96" t="str">
        <f>IFERROR(IF(VLOOKUP($A124,'Annex 2 Designated EHV charges'!$D:$P,COLUMN(H124)+5,FALSE)=0,"",VLOOKUP($A124,'Annex 2 Designated EHV charges'!$D:$P,COLUMN(H124)+5,FALSE)),"")</f>
        <v/>
      </c>
    </row>
    <row r="125" spans="1:8" x14ac:dyDescent="0.2">
      <c r="A125" s="95" t="str">
        <f t="array" ref="A125">IFERROR(INDEX('Annex 2 Designated EHV charges'!$D$11:$D$260, MATCH(0, IF(ISBLANK('Annex 2 Designated EHV charges'!$D$11:$D$260),1, COUNTIF(A$4:$A124, 'Annex 2 Designated EHV charges'!$D$11:$D$260)), 0)),"")</f>
        <v/>
      </c>
      <c r="B125" s="94" t="str">
        <f>IF($A125="","",VLOOKUP($A125,'Annex 2 Designated EHV charges'!$D:$O,2,0))</f>
        <v/>
      </c>
      <c r="C125" s="95" t="str">
        <f>IF($A125="","",VLOOKUP($A125,'Annex 2 Designated EHV charges'!$D:$O,3,0))</f>
        <v/>
      </c>
      <c r="D125" s="94" t="str">
        <f>IF($A125="","",VLOOKUP($A125,'Annex 2 Designated EHV charges'!$D:$O,4,0))</f>
        <v/>
      </c>
      <c r="E125" s="96" t="str">
        <f>IFERROR(IF(VLOOKUP($A125,'Annex 2 Designated EHV charges'!$D:$P,COLUMN(E125)+5,FALSE)=0,"",VLOOKUP($A125,'Annex 2 Designated EHV charges'!$D:$P,COLUMN(E125)+5,FALSE)),"")</f>
        <v/>
      </c>
      <c r="F125" s="96" t="str">
        <f>IFERROR(IF(VLOOKUP($A125,'Annex 2 Designated EHV charges'!$D:$P,COLUMN(F125)+5,FALSE)=0,"",VLOOKUP($A125,'Annex 2 Designated EHV charges'!$D:$P,COLUMN(F125)+5,FALSE)),"")</f>
        <v/>
      </c>
      <c r="G125" s="96" t="str">
        <f>IFERROR(IF(VLOOKUP($A125,'Annex 2 Designated EHV charges'!$D:$P,COLUMN(G125)+5,FALSE)=0,"",VLOOKUP($A125,'Annex 2 Designated EHV charges'!$D:$P,COLUMN(G125)+5,FALSE)),"")</f>
        <v/>
      </c>
      <c r="H125" s="96" t="str">
        <f>IFERROR(IF(VLOOKUP($A125,'Annex 2 Designated EHV charges'!$D:$P,COLUMN(H125)+5,FALSE)=0,"",VLOOKUP($A125,'Annex 2 Designated EHV charges'!$D:$P,COLUMN(H125)+5,FALSE)),"")</f>
        <v/>
      </c>
    </row>
    <row r="126" spans="1:8" x14ac:dyDescent="0.2">
      <c r="A126" s="95" t="str">
        <f t="array" ref="A126">IFERROR(INDEX('Annex 2 Designated EHV charges'!$D$11:$D$260, MATCH(0, IF(ISBLANK('Annex 2 Designated EHV charges'!$D$11:$D$260),1, COUNTIF(A$4:$A125, 'Annex 2 Designated EHV charges'!$D$11:$D$260)), 0)),"")</f>
        <v/>
      </c>
      <c r="B126" s="94" t="str">
        <f>IF($A126="","",VLOOKUP($A126,'Annex 2 Designated EHV charges'!$D:$O,2,0))</f>
        <v/>
      </c>
      <c r="C126" s="95" t="str">
        <f>IF($A126="","",VLOOKUP($A126,'Annex 2 Designated EHV charges'!$D:$O,3,0))</f>
        <v/>
      </c>
      <c r="D126" s="94" t="str">
        <f>IF($A126="","",VLOOKUP($A126,'Annex 2 Designated EHV charges'!$D:$O,4,0))</f>
        <v/>
      </c>
      <c r="E126" s="96" t="str">
        <f>IFERROR(IF(VLOOKUP($A126,'Annex 2 Designated EHV charges'!$D:$P,COLUMN(E126)+5,FALSE)=0,"",VLOOKUP($A126,'Annex 2 Designated EHV charges'!$D:$P,COLUMN(E126)+5,FALSE)),"")</f>
        <v/>
      </c>
      <c r="F126" s="96" t="str">
        <f>IFERROR(IF(VLOOKUP($A126,'Annex 2 Designated EHV charges'!$D:$P,COLUMN(F126)+5,FALSE)=0,"",VLOOKUP($A126,'Annex 2 Designated EHV charges'!$D:$P,COLUMN(F126)+5,FALSE)),"")</f>
        <v/>
      </c>
      <c r="G126" s="96" t="str">
        <f>IFERROR(IF(VLOOKUP($A126,'Annex 2 Designated EHV charges'!$D:$P,COLUMN(G126)+5,FALSE)=0,"",VLOOKUP($A126,'Annex 2 Designated EHV charges'!$D:$P,COLUMN(G126)+5,FALSE)),"")</f>
        <v/>
      </c>
      <c r="H126" s="96" t="str">
        <f>IFERROR(IF(VLOOKUP($A126,'Annex 2 Designated EHV charges'!$D:$P,COLUMN(H126)+5,FALSE)=0,"",VLOOKUP($A126,'Annex 2 Designated EHV charges'!$D:$P,COLUMN(H126)+5,FALSE)),"")</f>
        <v/>
      </c>
    </row>
    <row r="127" spans="1:8" x14ac:dyDescent="0.2">
      <c r="A127" s="95" t="str">
        <f t="array" ref="A127">IFERROR(INDEX('Annex 2 Designated EHV charges'!$D$11:$D$260, MATCH(0, IF(ISBLANK('Annex 2 Designated EHV charges'!$D$11:$D$260),1, COUNTIF(A$4:$A126, 'Annex 2 Designated EHV charges'!$D$11:$D$260)), 0)),"")</f>
        <v/>
      </c>
      <c r="B127" s="94" t="str">
        <f>IF($A127="","",VLOOKUP($A127,'Annex 2 Designated EHV charges'!$D:$O,2,0))</f>
        <v/>
      </c>
      <c r="C127" s="95" t="str">
        <f>IF($A127="","",VLOOKUP($A127,'Annex 2 Designated EHV charges'!$D:$O,3,0))</f>
        <v/>
      </c>
      <c r="D127" s="94" t="str">
        <f>IF($A127="","",VLOOKUP($A127,'Annex 2 Designated EHV charges'!$D:$O,4,0))</f>
        <v/>
      </c>
      <c r="E127" s="96" t="str">
        <f>IFERROR(IF(VLOOKUP($A127,'Annex 2 Designated EHV charges'!$D:$P,COLUMN(E127)+5,FALSE)=0,"",VLOOKUP($A127,'Annex 2 Designated EHV charges'!$D:$P,COLUMN(E127)+5,FALSE)),"")</f>
        <v/>
      </c>
      <c r="F127" s="96" t="str">
        <f>IFERROR(IF(VLOOKUP($A127,'Annex 2 Designated EHV charges'!$D:$P,COLUMN(F127)+5,FALSE)=0,"",VLOOKUP($A127,'Annex 2 Designated EHV charges'!$D:$P,COLUMN(F127)+5,FALSE)),"")</f>
        <v/>
      </c>
      <c r="G127" s="96" t="str">
        <f>IFERROR(IF(VLOOKUP($A127,'Annex 2 Designated EHV charges'!$D:$P,COLUMN(G127)+5,FALSE)=0,"",VLOOKUP($A127,'Annex 2 Designated EHV charges'!$D:$P,COLUMN(G127)+5,FALSE)),"")</f>
        <v/>
      </c>
      <c r="H127" s="96" t="str">
        <f>IFERROR(IF(VLOOKUP($A127,'Annex 2 Designated EHV charges'!$D:$P,COLUMN(H127)+5,FALSE)=0,"",VLOOKUP($A127,'Annex 2 Designated EHV charges'!$D:$P,COLUMN(H127)+5,FALSE)),"")</f>
        <v/>
      </c>
    </row>
    <row r="128" spans="1:8" x14ac:dyDescent="0.2">
      <c r="A128" s="95" t="str">
        <f t="array" ref="A128">IFERROR(INDEX('Annex 2 Designated EHV charges'!$D$11:$D$260, MATCH(0, IF(ISBLANK('Annex 2 Designated EHV charges'!$D$11:$D$260),1, COUNTIF(A$4:$A127, 'Annex 2 Designated EHV charges'!$D$11:$D$260)), 0)),"")</f>
        <v/>
      </c>
      <c r="B128" s="94" t="str">
        <f>IF($A128="","",VLOOKUP($A128,'Annex 2 Designated EHV charges'!$D:$O,2,0))</f>
        <v/>
      </c>
      <c r="C128" s="95" t="str">
        <f>IF($A128="","",VLOOKUP($A128,'Annex 2 Designated EHV charges'!$D:$O,3,0))</f>
        <v/>
      </c>
      <c r="D128" s="94" t="str">
        <f>IF($A128="","",VLOOKUP($A128,'Annex 2 Designated EHV charges'!$D:$O,4,0))</f>
        <v/>
      </c>
      <c r="E128" s="96" t="str">
        <f>IFERROR(IF(VLOOKUP($A128,'Annex 2 Designated EHV charges'!$D:$P,COLUMN(E128)+5,FALSE)=0,"",VLOOKUP($A128,'Annex 2 Designated EHV charges'!$D:$P,COLUMN(E128)+5,FALSE)),"")</f>
        <v/>
      </c>
      <c r="F128" s="96" t="str">
        <f>IFERROR(IF(VLOOKUP($A128,'Annex 2 Designated EHV charges'!$D:$P,COLUMN(F128)+5,FALSE)=0,"",VLOOKUP($A128,'Annex 2 Designated EHV charges'!$D:$P,COLUMN(F128)+5,FALSE)),"")</f>
        <v/>
      </c>
      <c r="G128" s="96" t="str">
        <f>IFERROR(IF(VLOOKUP($A128,'Annex 2 Designated EHV charges'!$D:$P,COLUMN(G128)+5,FALSE)=0,"",VLOOKUP($A128,'Annex 2 Designated EHV charges'!$D:$P,COLUMN(G128)+5,FALSE)),"")</f>
        <v/>
      </c>
      <c r="H128" s="96" t="str">
        <f>IFERROR(IF(VLOOKUP($A128,'Annex 2 Designated EHV charges'!$D:$P,COLUMN(H128)+5,FALSE)=0,"",VLOOKUP($A128,'Annex 2 Designated EHV charges'!$D:$P,COLUMN(H128)+5,FALSE)),"")</f>
        <v/>
      </c>
    </row>
    <row r="129" spans="1:8" x14ac:dyDescent="0.2">
      <c r="A129" s="95" t="str">
        <f t="array" ref="A129">IFERROR(INDEX('Annex 2 Designated EHV charges'!$D$11:$D$260, MATCH(0, IF(ISBLANK('Annex 2 Designated EHV charges'!$D$11:$D$260),1, COUNTIF(A$4:$A128, 'Annex 2 Designated EHV charges'!$D$11:$D$260)), 0)),"")</f>
        <v/>
      </c>
      <c r="B129" s="94" t="str">
        <f>IF($A129="","",VLOOKUP($A129,'Annex 2 Designated EHV charges'!$D:$O,2,0))</f>
        <v/>
      </c>
      <c r="C129" s="95" t="str">
        <f>IF($A129="","",VLOOKUP($A129,'Annex 2 Designated EHV charges'!$D:$O,3,0))</f>
        <v/>
      </c>
      <c r="D129" s="94" t="str">
        <f>IF($A129="","",VLOOKUP($A129,'Annex 2 Designated EHV charges'!$D:$O,4,0))</f>
        <v/>
      </c>
      <c r="E129" s="96" t="str">
        <f>IFERROR(IF(VLOOKUP($A129,'Annex 2 Designated EHV charges'!$D:$P,COLUMN(E129)+5,FALSE)=0,"",VLOOKUP($A129,'Annex 2 Designated EHV charges'!$D:$P,COLUMN(E129)+5,FALSE)),"")</f>
        <v/>
      </c>
      <c r="F129" s="96" t="str">
        <f>IFERROR(IF(VLOOKUP($A129,'Annex 2 Designated EHV charges'!$D:$P,COLUMN(F129)+5,FALSE)=0,"",VLOOKUP($A129,'Annex 2 Designated EHV charges'!$D:$P,COLUMN(F129)+5,FALSE)),"")</f>
        <v/>
      </c>
      <c r="G129" s="96" t="str">
        <f>IFERROR(IF(VLOOKUP($A129,'Annex 2 Designated EHV charges'!$D:$P,COLUMN(G129)+5,FALSE)=0,"",VLOOKUP($A129,'Annex 2 Designated EHV charges'!$D:$P,COLUMN(G129)+5,FALSE)),"")</f>
        <v/>
      </c>
      <c r="H129" s="96" t="str">
        <f>IFERROR(IF(VLOOKUP($A129,'Annex 2 Designated EHV charges'!$D:$P,COLUMN(H129)+5,FALSE)=0,"",VLOOKUP($A129,'Annex 2 Designated EHV charges'!$D:$P,COLUMN(H129)+5,FALSE)),"")</f>
        <v/>
      </c>
    </row>
    <row r="130" spans="1:8" x14ac:dyDescent="0.2">
      <c r="A130" s="95" t="str">
        <f t="array" ref="A130">IFERROR(INDEX('Annex 2 Designated EHV charges'!$D$11:$D$260, MATCH(0, IF(ISBLANK('Annex 2 Designated EHV charges'!$D$11:$D$260),1, COUNTIF(A$4:$A129, 'Annex 2 Designated EHV charges'!$D$11:$D$260)), 0)),"")</f>
        <v/>
      </c>
      <c r="B130" s="94" t="str">
        <f>IF($A130="","",VLOOKUP($A130,'Annex 2 Designated EHV charges'!$D:$O,2,0))</f>
        <v/>
      </c>
      <c r="C130" s="95" t="str">
        <f>IF($A130="","",VLOOKUP($A130,'Annex 2 Designated EHV charges'!$D:$O,3,0))</f>
        <v/>
      </c>
      <c r="D130" s="94" t="str">
        <f>IF($A130="","",VLOOKUP($A130,'Annex 2 Designated EHV charges'!$D:$O,4,0))</f>
        <v/>
      </c>
      <c r="E130" s="96" t="str">
        <f>IFERROR(IF(VLOOKUP($A130,'Annex 2 Designated EHV charges'!$D:$P,COLUMN(E130)+5,FALSE)=0,"",VLOOKUP($A130,'Annex 2 Designated EHV charges'!$D:$P,COLUMN(E130)+5,FALSE)),"")</f>
        <v/>
      </c>
      <c r="F130" s="96" t="str">
        <f>IFERROR(IF(VLOOKUP($A130,'Annex 2 Designated EHV charges'!$D:$P,COLUMN(F130)+5,FALSE)=0,"",VLOOKUP($A130,'Annex 2 Designated EHV charges'!$D:$P,COLUMN(F130)+5,FALSE)),"")</f>
        <v/>
      </c>
      <c r="G130" s="96" t="str">
        <f>IFERROR(IF(VLOOKUP($A130,'Annex 2 Designated EHV charges'!$D:$P,COLUMN(G130)+5,FALSE)=0,"",VLOOKUP($A130,'Annex 2 Designated EHV charges'!$D:$P,COLUMN(G130)+5,FALSE)),"")</f>
        <v/>
      </c>
      <c r="H130" s="96" t="str">
        <f>IFERROR(IF(VLOOKUP($A130,'Annex 2 Designated EHV charges'!$D:$P,COLUMN(H130)+5,FALSE)=0,"",VLOOKUP($A130,'Annex 2 Designated EHV charges'!$D:$P,COLUMN(H130)+5,FALSE)),"")</f>
        <v/>
      </c>
    </row>
    <row r="131" spans="1:8" x14ac:dyDescent="0.2">
      <c r="A131" s="95" t="str">
        <f t="array" ref="A131">IFERROR(INDEX('Annex 2 Designated EHV charges'!$D$11:$D$260, MATCH(0, IF(ISBLANK('Annex 2 Designated EHV charges'!$D$11:$D$260),1, COUNTIF(A$4:$A130, 'Annex 2 Designated EHV charges'!$D$11:$D$260)), 0)),"")</f>
        <v/>
      </c>
      <c r="B131" s="94" t="str">
        <f>IF($A131="","",VLOOKUP($A131,'Annex 2 Designated EHV charges'!$D:$O,2,0))</f>
        <v/>
      </c>
      <c r="C131" s="95" t="str">
        <f>IF($A131="","",VLOOKUP($A131,'Annex 2 Designated EHV charges'!$D:$O,3,0))</f>
        <v/>
      </c>
      <c r="D131" s="94" t="str">
        <f>IF($A131="","",VLOOKUP($A131,'Annex 2 Designated EHV charges'!$D:$O,4,0))</f>
        <v/>
      </c>
      <c r="E131" s="96" t="str">
        <f>IFERROR(IF(VLOOKUP($A131,'Annex 2 Designated EHV charges'!$D:$P,COLUMN(E131)+5,FALSE)=0,"",VLOOKUP($A131,'Annex 2 Designated EHV charges'!$D:$P,COLUMN(E131)+5,FALSE)),"")</f>
        <v/>
      </c>
      <c r="F131" s="96" t="str">
        <f>IFERROR(IF(VLOOKUP($A131,'Annex 2 Designated EHV charges'!$D:$P,COLUMN(F131)+5,FALSE)=0,"",VLOOKUP($A131,'Annex 2 Designated EHV charges'!$D:$P,COLUMN(F131)+5,FALSE)),"")</f>
        <v/>
      </c>
      <c r="G131" s="96" t="str">
        <f>IFERROR(IF(VLOOKUP($A131,'Annex 2 Designated EHV charges'!$D:$P,COLUMN(G131)+5,FALSE)=0,"",VLOOKUP($A131,'Annex 2 Designated EHV charges'!$D:$P,COLUMN(G131)+5,FALSE)),"")</f>
        <v/>
      </c>
      <c r="H131" s="96" t="str">
        <f>IFERROR(IF(VLOOKUP($A131,'Annex 2 Designated EHV charges'!$D:$P,COLUMN(H131)+5,FALSE)=0,"",VLOOKUP($A131,'Annex 2 Designated EHV charges'!$D:$P,COLUMN(H131)+5,FALSE)),"")</f>
        <v/>
      </c>
    </row>
    <row r="132" spans="1:8" x14ac:dyDescent="0.2">
      <c r="A132" s="95" t="str">
        <f t="array" ref="A132">IFERROR(INDEX('Annex 2 Designated EHV charges'!$D$11:$D$260, MATCH(0, IF(ISBLANK('Annex 2 Designated EHV charges'!$D$11:$D$260),1, COUNTIF(A$4:$A131, 'Annex 2 Designated EHV charges'!$D$11:$D$260)), 0)),"")</f>
        <v/>
      </c>
      <c r="B132" s="94" t="str">
        <f>IF($A132="","",VLOOKUP($A132,'Annex 2 Designated EHV charges'!$D:$O,2,0))</f>
        <v/>
      </c>
      <c r="C132" s="95" t="str">
        <f>IF($A132="","",VLOOKUP($A132,'Annex 2 Designated EHV charges'!$D:$O,3,0))</f>
        <v/>
      </c>
      <c r="D132" s="94" t="str">
        <f>IF($A132="","",VLOOKUP($A132,'Annex 2 Designated EHV charges'!$D:$O,4,0))</f>
        <v/>
      </c>
      <c r="E132" s="96" t="str">
        <f>IFERROR(IF(VLOOKUP($A132,'Annex 2 Designated EHV charges'!$D:$P,COLUMN(E132)+5,FALSE)=0,"",VLOOKUP($A132,'Annex 2 Designated EHV charges'!$D:$P,COLUMN(E132)+5,FALSE)),"")</f>
        <v/>
      </c>
      <c r="F132" s="96" t="str">
        <f>IFERROR(IF(VLOOKUP($A132,'Annex 2 Designated EHV charges'!$D:$P,COLUMN(F132)+5,FALSE)=0,"",VLOOKUP($A132,'Annex 2 Designated EHV charges'!$D:$P,COLUMN(F132)+5,FALSE)),"")</f>
        <v/>
      </c>
      <c r="G132" s="96" t="str">
        <f>IFERROR(IF(VLOOKUP($A132,'Annex 2 Designated EHV charges'!$D:$P,COLUMN(G132)+5,FALSE)=0,"",VLOOKUP($A132,'Annex 2 Designated EHV charges'!$D:$P,COLUMN(G132)+5,FALSE)),"")</f>
        <v/>
      </c>
      <c r="H132" s="96" t="str">
        <f>IFERROR(IF(VLOOKUP($A132,'Annex 2 Designated EHV charges'!$D:$P,COLUMN(H132)+5,FALSE)=0,"",VLOOKUP($A132,'Annex 2 Designated EHV charges'!$D:$P,COLUMN(H132)+5,FALSE)),"")</f>
        <v/>
      </c>
    </row>
    <row r="133" spans="1:8" x14ac:dyDescent="0.2">
      <c r="A133" s="95" t="str">
        <f t="array" ref="A133">IFERROR(INDEX('Annex 2 Designated EHV charges'!$D$11:$D$260, MATCH(0, IF(ISBLANK('Annex 2 Designated EHV charges'!$D$11:$D$260),1, COUNTIF(A$4:$A132, 'Annex 2 Designated EHV charges'!$D$11:$D$260)), 0)),"")</f>
        <v/>
      </c>
      <c r="B133" s="94" t="str">
        <f>IF($A133="","",VLOOKUP($A133,'Annex 2 Designated EHV charges'!$D:$O,2,0))</f>
        <v/>
      </c>
      <c r="C133" s="95" t="str">
        <f>IF($A133="","",VLOOKUP($A133,'Annex 2 Designated EHV charges'!$D:$O,3,0))</f>
        <v/>
      </c>
      <c r="D133" s="94" t="str">
        <f>IF($A133="","",VLOOKUP($A133,'Annex 2 Designated EHV charges'!$D:$O,4,0))</f>
        <v/>
      </c>
      <c r="E133" s="96" t="str">
        <f>IFERROR(IF(VLOOKUP($A133,'Annex 2 Designated EHV charges'!$D:$P,COLUMN(E133)+5,FALSE)=0,"",VLOOKUP($A133,'Annex 2 Designated EHV charges'!$D:$P,COLUMN(E133)+5,FALSE)),"")</f>
        <v/>
      </c>
      <c r="F133" s="96" t="str">
        <f>IFERROR(IF(VLOOKUP($A133,'Annex 2 Designated EHV charges'!$D:$P,COLUMN(F133)+5,FALSE)=0,"",VLOOKUP($A133,'Annex 2 Designated EHV charges'!$D:$P,COLUMN(F133)+5,FALSE)),"")</f>
        <v/>
      </c>
      <c r="G133" s="96" t="str">
        <f>IFERROR(IF(VLOOKUP($A133,'Annex 2 Designated EHV charges'!$D:$P,COLUMN(G133)+5,FALSE)=0,"",VLOOKUP($A133,'Annex 2 Designated EHV charges'!$D:$P,COLUMN(G133)+5,FALSE)),"")</f>
        <v/>
      </c>
      <c r="H133" s="96" t="str">
        <f>IFERROR(IF(VLOOKUP($A133,'Annex 2 Designated EHV charges'!$D:$P,COLUMN(H133)+5,FALSE)=0,"",VLOOKUP($A133,'Annex 2 Designated EHV charges'!$D:$P,COLUMN(H133)+5,FALSE)),"")</f>
        <v/>
      </c>
    </row>
    <row r="134" spans="1:8" x14ac:dyDescent="0.2">
      <c r="A134" s="95" t="str">
        <f t="array" ref="A134">IFERROR(INDEX('Annex 2 Designated EHV charges'!$D$11:$D$260, MATCH(0, IF(ISBLANK('Annex 2 Designated EHV charges'!$D$11:$D$260),1, COUNTIF(A$4:$A133, 'Annex 2 Designated EHV charges'!$D$11:$D$260)), 0)),"")</f>
        <v/>
      </c>
      <c r="B134" s="94" t="str">
        <f>IF($A134="","",VLOOKUP($A134,'Annex 2 Designated EHV charges'!$D:$O,2,0))</f>
        <v/>
      </c>
      <c r="C134" s="95" t="str">
        <f>IF($A134="","",VLOOKUP($A134,'Annex 2 Designated EHV charges'!$D:$O,3,0))</f>
        <v/>
      </c>
      <c r="D134" s="94" t="str">
        <f>IF($A134="","",VLOOKUP($A134,'Annex 2 Designated EHV charges'!$D:$O,4,0))</f>
        <v/>
      </c>
      <c r="E134" s="96" t="str">
        <f>IFERROR(IF(VLOOKUP($A134,'Annex 2 Designated EHV charges'!$D:$P,COLUMN(E134)+5,FALSE)=0,"",VLOOKUP($A134,'Annex 2 Designated EHV charges'!$D:$P,COLUMN(E134)+5,FALSE)),"")</f>
        <v/>
      </c>
      <c r="F134" s="96" t="str">
        <f>IFERROR(IF(VLOOKUP($A134,'Annex 2 Designated EHV charges'!$D:$P,COLUMN(F134)+5,FALSE)=0,"",VLOOKUP($A134,'Annex 2 Designated EHV charges'!$D:$P,COLUMN(F134)+5,FALSE)),"")</f>
        <v/>
      </c>
      <c r="G134" s="96" t="str">
        <f>IFERROR(IF(VLOOKUP($A134,'Annex 2 Designated EHV charges'!$D:$P,COLUMN(G134)+5,FALSE)=0,"",VLOOKUP($A134,'Annex 2 Designated EHV charges'!$D:$P,COLUMN(G134)+5,FALSE)),"")</f>
        <v/>
      </c>
      <c r="H134" s="96" t="str">
        <f>IFERROR(IF(VLOOKUP($A134,'Annex 2 Designated EHV charges'!$D:$P,COLUMN(H134)+5,FALSE)=0,"",VLOOKUP($A134,'Annex 2 Designated EHV charges'!$D:$P,COLUMN(H134)+5,FALSE)),"")</f>
        <v/>
      </c>
    </row>
    <row r="135" spans="1:8" x14ac:dyDescent="0.2">
      <c r="A135" s="95" t="str">
        <f t="array" ref="A135">IFERROR(INDEX('Annex 2 Designated EHV charges'!$D$11:$D$260, MATCH(0, IF(ISBLANK('Annex 2 Designated EHV charges'!$D$11:$D$260),1, COUNTIF(A$4:$A134, 'Annex 2 Designated EHV charges'!$D$11:$D$260)), 0)),"")</f>
        <v/>
      </c>
      <c r="B135" s="94" t="str">
        <f>IF($A135="","",VLOOKUP($A135,'Annex 2 Designated EHV charges'!$D:$O,2,0))</f>
        <v/>
      </c>
      <c r="C135" s="95" t="str">
        <f>IF($A135="","",VLOOKUP($A135,'Annex 2 Designated EHV charges'!$D:$O,3,0))</f>
        <v/>
      </c>
      <c r="D135" s="94" t="str">
        <f>IF($A135="","",VLOOKUP($A135,'Annex 2 Designated EHV charges'!$D:$O,4,0))</f>
        <v/>
      </c>
      <c r="E135" s="96" t="str">
        <f>IFERROR(IF(VLOOKUP($A135,'Annex 2 Designated EHV charges'!$D:$P,COLUMN(E135)+5,FALSE)=0,"",VLOOKUP($A135,'Annex 2 Designated EHV charges'!$D:$P,COLUMN(E135)+5,FALSE)),"")</f>
        <v/>
      </c>
      <c r="F135" s="96" t="str">
        <f>IFERROR(IF(VLOOKUP($A135,'Annex 2 Designated EHV charges'!$D:$P,COLUMN(F135)+5,FALSE)=0,"",VLOOKUP($A135,'Annex 2 Designated EHV charges'!$D:$P,COLUMN(F135)+5,FALSE)),"")</f>
        <v/>
      </c>
      <c r="G135" s="96" t="str">
        <f>IFERROR(IF(VLOOKUP($A135,'Annex 2 Designated EHV charges'!$D:$P,COLUMN(G135)+5,FALSE)=0,"",VLOOKUP($A135,'Annex 2 Designated EHV charges'!$D:$P,COLUMN(G135)+5,FALSE)),"")</f>
        <v/>
      </c>
      <c r="H135" s="96" t="str">
        <f>IFERROR(IF(VLOOKUP($A135,'Annex 2 Designated EHV charges'!$D:$P,COLUMN(H135)+5,FALSE)=0,"",VLOOKUP($A135,'Annex 2 Designated EHV charges'!$D:$P,COLUMN(H135)+5,FALSE)),"")</f>
        <v/>
      </c>
    </row>
    <row r="136" spans="1:8" x14ac:dyDescent="0.2">
      <c r="A136" s="95" t="str">
        <f t="array" ref="A136">IFERROR(INDEX('Annex 2 Designated EHV charges'!$D$11:$D$260, MATCH(0, IF(ISBLANK('Annex 2 Designated EHV charges'!$D$11:$D$260),1, COUNTIF(A$4:$A135, 'Annex 2 Designated EHV charges'!$D$11:$D$260)), 0)),"")</f>
        <v/>
      </c>
      <c r="B136" s="94" t="str">
        <f>IF($A136="","",VLOOKUP($A136,'Annex 2 Designated EHV charges'!$D:$O,2,0))</f>
        <v/>
      </c>
      <c r="C136" s="95" t="str">
        <f>IF($A136="","",VLOOKUP($A136,'Annex 2 Designated EHV charges'!$D:$O,3,0))</f>
        <v/>
      </c>
      <c r="D136" s="94" t="str">
        <f>IF($A136="","",VLOOKUP($A136,'Annex 2 Designated EHV charges'!$D:$O,4,0))</f>
        <v/>
      </c>
      <c r="E136" s="96" t="str">
        <f>IFERROR(IF(VLOOKUP($A136,'Annex 2 Designated EHV charges'!$D:$P,COLUMN(E136)+5,FALSE)=0,"",VLOOKUP($A136,'Annex 2 Designated EHV charges'!$D:$P,COLUMN(E136)+5,FALSE)),"")</f>
        <v/>
      </c>
      <c r="F136" s="96" t="str">
        <f>IFERROR(IF(VLOOKUP($A136,'Annex 2 Designated EHV charges'!$D:$P,COLUMN(F136)+5,FALSE)=0,"",VLOOKUP($A136,'Annex 2 Designated EHV charges'!$D:$P,COLUMN(F136)+5,FALSE)),"")</f>
        <v/>
      </c>
      <c r="G136" s="96" t="str">
        <f>IFERROR(IF(VLOOKUP($A136,'Annex 2 Designated EHV charges'!$D:$P,COLUMN(G136)+5,FALSE)=0,"",VLOOKUP($A136,'Annex 2 Designated EHV charges'!$D:$P,COLUMN(G136)+5,FALSE)),"")</f>
        <v/>
      </c>
      <c r="H136" s="96" t="str">
        <f>IFERROR(IF(VLOOKUP($A136,'Annex 2 Designated EHV charges'!$D:$P,COLUMN(H136)+5,FALSE)=0,"",VLOOKUP($A136,'Annex 2 Designated EHV charges'!$D:$P,COLUMN(H136)+5,FALSE)),"")</f>
        <v/>
      </c>
    </row>
    <row r="137" spans="1:8" x14ac:dyDescent="0.2">
      <c r="A137" s="95" t="str">
        <f t="array" ref="A137">IFERROR(INDEX('Annex 2 Designated EHV charges'!$D$11:$D$260, MATCH(0, IF(ISBLANK('Annex 2 Designated EHV charges'!$D$11:$D$260),1, COUNTIF(A$4:$A136, 'Annex 2 Designated EHV charges'!$D$11:$D$260)), 0)),"")</f>
        <v/>
      </c>
      <c r="B137" s="94" t="str">
        <f>IF($A137="","",VLOOKUP($A137,'Annex 2 Designated EHV charges'!$D:$O,2,0))</f>
        <v/>
      </c>
      <c r="C137" s="95" t="str">
        <f>IF($A137="","",VLOOKUP($A137,'Annex 2 Designated EHV charges'!$D:$O,3,0))</f>
        <v/>
      </c>
      <c r="D137" s="94" t="str">
        <f>IF($A137="","",VLOOKUP($A137,'Annex 2 Designated EHV charges'!$D:$O,4,0))</f>
        <v/>
      </c>
      <c r="E137" s="96" t="str">
        <f>IFERROR(IF(VLOOKUP($A137,'Annex 2 Designated EHV charges'!$D:$P,COLUMN(E137)+5,FALSE)=0,"",VLOOKUP($A137,'Annex 2 Designated EHV charges'!$D:$P,COLUMN(E137)+5,FALSE)),"")</f>
        <v/>
      </c>
      <c r="F137" s="96" t="str">
        <f>IFERROR(IF(VLOOKUP($A137,'Annex 2 Designated EHV charges'!$D:$P,COLUMN(F137)+5,FALSE)=0,"",VLOOKUP($A137,'Annex 2 Designated EHV charges'!$D:$P,COLUMN(F137)+5,FALSE)),"")</f>
        <v/>
      </c>
      <c r="G137" s="96" t="str">
        <f>IFERROR(IF(VLOOKUP($A137,'Annex 2 Designated EHV charges'!$D:$P,COLUMN(G137)+5,FALSE)=0,"",VLOOKUP($A137,'Annex 2 Designated EHV charges'!$D:$P,COLUMN(G137)+5,FALSE)),"")</f>
        <v/>
      </c>
      <c r="H137" s="96" t="str">
        <f>IFERROR(IF(VLOOKUP($A137,'Annex 2 Designated EHV charges'!$D:$P,COLUMN(H137)+5,FALSE)=0,"",VLOOKUP($A137,'Annex 2 Designated EHV charges'!$D:$P,COLUMN(H137)+5,FALSE)),"")</f>
        <v/>
      </c>
    </row>
    <row r="138" spans="1:8" x14ac:dyDescent="0.2">
      <c r="A138" s="95" t="str">
        <f t="array" ref="A138">IFERROR(INDEX('Annex 2 Designated EHV charges'!$D$11:$D$260, MATCH(0, IF(ISBLANK('Annex 2 Designated EHV charges'!$D$11:$D$260),1, COUNTIF(A$4:$A137, 'Annex 2 Designated EHV charges'!$D$11:$D$260)), 0)),"")</f>
        <v/>
      </c>
      <c r="B138" s="94" t="str">
        <f>IF($A138="","",VLOOKUP($A138,'Annex 2 Designated EHV charges'!$D:$O,2,0))</f>
        <v/>
      </c>
      <c r="C138" s="95" t="str">
        <f>IF($A138="","",VLOOKUP($A138,'Annex 2 Designated EHV charges'!$D:$O,3,0))</f>
        <v/>
      </c>
      <c r="D138" s="94" t="str">
        <f>IF($A138="","",VLOOKUP($A138,'Annex 2 Designated EHV charges'!$D:$O,4,0))</f>
        <v/>
      </c>
      <c r="E138" s="96" t="str">
        <f>IFERROR(IF(VLOOKUP($A138,'Annex 2 Designated EHV charges'!$D:$P,COLUMN(E138)+5,FALSE)=0,"",VLOOKUP($A138,'Annex 2 Designated EHV charges'!$D:$P,COLUMN(E138)+5,FALSE)),"")</f>
        <v/>
      </c>
      <c r="F138" s="96" t="str">
        <f>IFERROR(IF(VLOOKUP($A138,'Annex 2 Designated EHV charges'!$D:$P,COLUMN(F138)+5,FALSE)=0,"",VLOOKUP($A138,'Annex 2 Designated EHV charges'!$D:$P,COLUMN(F138)+5,FALSE)),"")</f>
        <v/>
      </c>
      <c r="G138" s="96" t="str">
        <f>IFERROR(IF(VLOOKUP($A138,'Annex 2 Designated EHV charges'!$D:$P,COLUMN(G138)+5,FALSE)=0,"",VLOOKUP($A138,'Annex 2 Designated EHV charges'!$D:$P,COLUMN(G138)+5,FALSE)),"")</f>
        <v/>
      </c>
      <c r="H138" s="96" t="str">
        <f>IFERROR(IF(VLOOKUP($A138,'Annex 2 Designated EHV charges'!$D:$P,COLUMN(H138)+5,FALSE)=0,"",VLOOKUP($A138,'Annex 2 Designated EHV charges'!$D:$P,COLUMN(H138)+5,FALSE)),"")</f>
        <v/>
      </c>
    </row>
    <row r="139" spans="1:8" x14ac:dyDescent="0.2">
      <c r="A139" s="95" t="str">
        <f t="array" ref="A139">IFERROR(INDEX('Annex 2 Designated EHV charges'!$D$11:$D$260, MATCH(0, IF(ISBLANK('Annex 2 Designated EHV charges'!$D$11:$D$260),1, COUNTIF(A$4:$A138, 'Annex 2 Designated EHV charges'!$D$11:$D$260)), 0)),"")</f>
        <v/>
      </c>
      <c r="B139" s="94" t="str">
        <f>IF($A139="","",VLOOKUP($A139,'Annex 2 Designated EHV charges'!$D:$O,2,0))</f>
        <v/>
      </c>
      <c r="C139" s="95" t="str">
        <f>IF($A139="","",VLOOKUP($A139,'Annex 2 Designated EHV charges'!$D:$O,3,0))</f>
        <v/>
      </c>
      <c r="D139" s="94" t="str">
        <f>IF($A139="","",VLOOKUP($A139,'Annex 2 Designated EHV charges'!$D:$O,4,0))</f>
        <v/>
      </c>
      <c r="E139" s="96" t="str">
        <f>IFERROR(IF(VLOOKUP($A139,'Annex 2 Designated EHV charges'!$D:$P,COLUMN(E139)+5,FALSE)=0,"",VLOOKUP($A139,'Annex 2 Designated EHV charges'!$D:$P,COLUMN(E139)+5,FALSE)),"")</f>
        <v/>
      </c>
      <c r="F139" s="96" t="str">
        <f>IFERROR(IF(VLOOKUP($A139,'Annex 2 Designated EHV charges'!$D:$P,COLUMN(F139)+5,FALSE)=0,"",VLOOKUP($A139,'Annex 2 Designated EHV charges'!$D:$P,COLUMN(F139)+5,FALSE)),"")</f>
        <v/>
      </c>
      <c r="G139" s="96" t="str">
        <f>IFERROR(IF(VLOOKUP($A139,'Annex 2 Designated EHV charges'!$D:$P,COLUMN(G139)+5,FALSE)=0,"",VLOOKUP($A139,'Annex 2 Designated EHV charges'!$D:$P,COLUMN(G139)+5,FALSE)),"")</f>
        <v/>
      </c>
      <c r="H139" s="96" t="str">
        <f>IFERROR(IF(VLOOKUP($A139,'Annex 2 Designated EHV charges'!$D:$P,COLUMN(H139)+5,FALSE)=0,"",VLOOKUP($A139,'Annex 2 Designated EHV charges'!$D:$P,COLUMN(H139)+5,FALSE)),"")</f>
        <v/>
      </c>
    </row>
    <row r="140" spans="1:8" x14ac:dyDescent="0.2">
      <c r="A140" s="95" t="str">
        <f t="array" ref="A140">IFERROR(INDEX('Annex 2 Designated EHV charges'!$D$11:$D$260, MATCH(0, IF(ISBLANK('Annex 2 Designated EHV charges'!$D$11:$D$260),1, COUNTIF(A$4:$A139, 'Annex 2 Designated EHV charges'!$D$11:$D$260)), 0)),"")</f>
        <v/>
      </c>
      <c r="B140" s="94" t="str">
        <f>IF($A140="","",VLOOKUP($A140,'Annex 2 Designated EHV charges'!$D:$O,2,0))</f>
        <v/>
      </c>
      <c r="C140" s="95" t="str">
        <f>IF($A140="","",VLOOKUP($A140,'Annex 2 Designated EHV charges'!$D:$O,3,0))</f>
        <v/>
      </c>
      <c r="D140" s="94" t="str">
        <f>IF($A140="","",VLOOKUP($A140,'Annex 2 Designated EHV charges'!$D:$O,4,0))</f>
        <v/>
      </c>
      <c r="E140" s="96" t="str">
        <f>IFERROR(IF(VLOOKUP($A140,'Annex 2 Designated EHV charges'!$D:$P,COLUMN(E140)+5,FALSE)=0,"",VLOOKUP($A140,'Annex 2 Designated EHV charges'!$D:$P,COLUMN(E140)+5,FALSE)),"")</f>
        <v/>
      </c>
      <c r="F140" s="96" t="str">
        <f>IFERROR(IF(VLOOKUP($A140,'Annex 2 Designated EHV charges'!$D:$P,COLUMN(F140)+5,FALSE)=0,"",VLOOKUP($A140,'Annex 2 Designated EHV charges'!$D:$P,COLUMN(F140)+5,FALSE)),"")</f>
        <v/>
      </c>
      <c r="G140" s="96" t="str">
        <f>IFERROR(IF(VLOOKUP($A140,'Annex 2 Designated EHV charges'!$D:$P,COLUMN(G140)+5,FALSE)=0,"",VLOOKUP($A140,'Annex 2 Designated EHV charges'!$D:$P,COLUMN(G140)+5,FALSE)),"")</f>
        <v/>
      </c>
      <c r="H140" s="96" t="str">
        <f>IFERROR(IF(VLOOKUP($A140,'Annex 2 Designated EHV charges'!$D:$P,COLUMN(H140)+5,FALSE)=0,"",VLOOKUP($A140,'Annex 2 Designated EHV charges'!$D:$P,COLUMN(H140)+5,FALSE)),"")</f>
        <v/>
      </c>
    </row>
    <row r="141" spans="1:8" x14ac:dyDescent="0.2">
      <c r="A141" s="95" t="str">
        <f t="array" ref="A141">IFERROR(INDEX('Annex 2 Designated EHV charges'!$D$11:$D$260, MATCH(0, IF(ISBLANK('Annex 2 Designated EHV charges'!$D$11:$D$260),1, COUNTIF(A$4:$A140, 'Annex 2 Designated EHV charges'!$D$11:$D$260)), 0)),"")</f>
        <v/>
      </c>
      <c r="B141" s="94" t="str">
        <f>IF($A141="","",VLOOKUP($A141,'Annex 2 Designated EHV charges'!$D:$O,2,0))</f>
        <v/>
      </c>
      <c r="C141" s="95" t="str">
        <f>IF($A141="","",VLOOKUP($A141,'Annex 2 Designated EHV charges'!$D:$O,3,0))</f>
        <v/>
      </c>
      <c r="D141" s="94" t="str">
        <f>IF($A141="","",VLOOKUP($A141,'Annex 2 Designated EHV charges'!$D:$O,4,0))</f>
        <v/>
      </c>
      <c r="E141" s="96" t="str">
        <f>IFERROR(IF(VLOOKUP($A141,'Annex 2 Designated EHV charges'!$D:$P,COLUMN(E141)+5,FALSE)=0,"",VLOOKUP($A141,'Annex 2 Designated EHV charges'!$D:$P,COLUMN(E141)+5,FALSE)),"")</f>
        <v/>
      </c>
      <c r="F141" s="96" t="str">
        <f>IFERROR(IF(VLOOKUP($A141,'Annex 2 Designated EHV charges'!$D:$P,COLUMN(F141)+5,FALSE)=0,"",VLOOKUP($A141,'Annex 2 Designated EHV charges'!$D:$P,COLUMN(F141)+5,FALSE)),"")</f>
        <v/>
      </c>
      <c r="G141" s="96" t="str">
        <f>IFERROR(IF(VLOOKUP($A141,'Annex 2 Designated EHV charges'!$D:$P,COLUMN(G141)+5,FALSE)=0,"",VLOOKUP($A141,'Annex 2 Designated EHV charges'!$D:$P,COLUMN(G141)+5,FALSE)),"")</f>
        <v/>
      </c>
      <c r="H141" s="96" t="str">
        <f>IFERROR(IF(VLOOKUP($A141,'Annex 2 Designated EHV charges'!$D:$P,COLUMN(H141)+5,FALSE)=0,"",VLOOKUP($A141,'Annex 2 Designated EHV charges'!$D:$P,COLUMN(H141)+5,FALSE)),"")</f>
        <v/>
      </c>
    </row>
    <row r="142" spans="1:8" x14ac:dyDescent="0.2">
      <c r="A142" s="95" t="str">
        <f t="array" ref="A142">IFERROR(INDEX('Annex 2 Designated EHV charges'!$D$11:$D$260, MATCH(0, IF(ISBLANK('Annex 2 Designated EHV charges'!$D$11:$D$260),1, COUNTIF(A$4:$A141, 'Annex 2 Designated EHV charges'!$D$11:$D$260)), 0)),"")</f>
        <v/>
      </c>
      <c r="B142" s="94" t="str">
        <f>IF($A142="","",VLOOKUP($A142,'Annex 2 Designated EHV charges'!$D:$O,2,0))</f>
        <v/>
      </c>
      <c r="C142" s="95" t="str">
        <f>IF($A142="","",VLOOKUP($A142,'Annex 2 Designated EHV charges'!$D:$O,3,0))</f>
        <v/>
      </c>
      <c r="D142" s="94" t="str">
        <f>IF($A142="","",VLOOKUP($A142,'Annex 2 Designated EHV charges'!$D:$O,4,0))</f>
        <v/>
      </c>
      <c r="E142" s="96" t="str">
        <f>IFERROR(IF(VLOOKUP($A142,'Annex 2 Designated EHV charges'!$D:$P,COLUMN(E142)+5,FALSE)=0,"",VLOOKUP($A142,'Annex 2 Designated EHV charges'!$D:$P,COLUMN(E142)+5,FALSE)),"")</f>
        <v/>
      </c>
      <c r="F142" s="96" t="str">
        <f>IFERROR(IF(VLOOKUP($A142,'Annex 2 Designated EHV charges'!$D:$P,COLUMN(F142)+5,FALSE)=0,"",VLOOKUP($A142,'Annex 2 Designated EHV charges'!$D:$P,COLUMN(F142)+5,FALSE)),"")</f>
        <v/>
      </c>
      <c r="G142" s="96" t="str">
        <f>IFERROR(IF(VLOOKUP($A142,'Annex 2 Designated EHV charges'!$D:$P,COLUMN(G142)+5,FALSE)=0,"",VLOOKUP($A142,'Annex 2 Designated EHV charges'!$D:$P,COLUMN(G142)+5,FALSE)),"")</f>
        <v/>
      </c>
      <c r="H142" s="96" t="str">
        <f>IFERROR(IF(VLOOKUP($A142,'Annex 2 Designated EHV charges'!$D:$P,COLUMN(H142)+5,FALSE)=0,"",VLOOKUP($A142,'Annex 2 Designated EHV charges'!$D:$P,COLUMN(H142)+5,FALSE)),"")</f>
        <v/>
      </c>
    </row>
    <row r="143" spans="1:8" x14ac:dyDescent="0.2">
      <c r="A143" s="95" t="str">
        <f t="array" ref="A143">IFERROR(INDEX('Annex 2 Designated EHV charges'!$D$11:$D$260, MATCH(0, IF(ISBLANK('Annex 2 Designated EHV charges'!$D$11:$D$260),1, COUNTIF(A$4:$A142, 'Annex 2 Designated EHV charges'!$D$11:$D$260)), 0)),"")</f>
        <v/>
      </c>
      <c r="B143" s="94" t="str">
        <f>IF($A143="","",VLOOKUP($A143,'Annex 2 Designated EHV charges'!$D:$O,2,0))</f>
        <v/>
      </c>
      <c r="C143" s="95" t="str">
        <f>IF($A143="","",VLOOKUP($A143,'Annex 2 Designated EHV charges'!$D:$O,3,0))</f>
        <v/>
      </c>
      <c r="D143" s="94" t="str">
        <f>IF($A143="","",VLOOKUP($A143,'Annex 2 Designated EHV charges'!$D:$O,4,0))</f>
        <v/>
      </c>
      <c r="E143" s="96" t="str">
        <f>IFERROR(IF(VLOOKUP($A143,'Annex 2 Designated EHV charges'!$D:$P,COLUMN(E143)+5,FALSE)=0,"",VLOOKUP($A143,'Annex 2 Designated EHV charges'!$D:$P,COLUMN(E143)+5,FALSE)),"")</f>
        <v/>
      </c>
      <c r="F143" s="96" t="str">
        <f>IFERROR(IF(VLOOKUP($A143,'Annex 2 Designated EHV charges'!$D:$P,COLUMN(F143)+5,FALSE)=0,"",VLOOKUP($A143,'Annex 2 Designated EHV charges'!$D:$P,COLUMN(F143)+5,FALSE)),"")</f>
        <v/>
      </c>
      <c r="G143" s="96" t="str">
        <f>IFERROR(IF(VLOOKUP($A143,'Annex 2 Designated EHV charges'!$D:$P,COLUMN(G143)+5,FALSE)=0,"",VLOOKUP($A143,'Annex 2 Designated EHV charges'!$D:$P,COLUMN(G143)+5,FALSE)),"")</f>
        <v/>
      </c>
      <c r="H143" s="96" t="str">
        <f>IFERROR(IF(VLOOKUP($A143,'Annex 2 Designated EHV charges'!$D:$P,COLUMN(H143)+5,FALSE)=0,"",VLOOKUP($A143,'Annex 2 Designated EHV charges'!$D:$P,COLUMN(H143)+5,FALSE)),"")</f>
        <v/>
      </c>
    </row>
    <row r="144" spans="1:8" x14ac:dyDescent="0.2">
      <c r="A144" s="95" t="str">
        <f t="array" ref="A144">IFERROR(INDEX('Annex 2 Designated EHV charges'!$D$11:$D$260, MATCH(0, IF(ISBLANK('Annex 2 Designated EHV charges'!$D$11:$D$260),1, COUNTIF(A$4:$A143, 'Annex 2 Designated EHV charges'!$D$11:$D$260)), 0)),"")</f>
        <v/>
      </c>
      <c r="B144" s="94" t="str">
        <f>IF($A144="","",VLOOKUP($A144,'Annex 2 Designated EHV charges'!$D:$O,2,0))</f>
        <v/>
      </c>
      <c r="C144" s="95" t="str">
        <f>IF($A144="","",VLOOKUP($A144,'Annex 2 Designated EHV charges'!$D:$O,3,0))</f>
        <v/>
      </c>
      <c r="D144" s="94" t="str">
        <f>IF($A144="","",VLOOKUP($A144,'Annex 2 Designated EHV charges'!$D:$O,4,0))</f>
        <v/>
      </c>
      <c r="E144" s="96" t="str">
        <f>IFERROR(IF(VLOOKUP($A144,'Annex 2 Designated EHV charges'!$D:$P,COLUMN(E144)+5,FALSE)=0,"",VLOOKUP($A144,'Annex 2 Designated EHV charges'!$D:$P,COLUMN(E144)+5,FALSE)),"")</f>
        <v/>
      </c>
      <c r="F144" s="96" t="str">
        <f>IFERROR(IF(VLOOKUP($A144,'Annex 2 Designated EHV charges'!$D:$P,COLUMN(F144)+5,FALSE)=0,"",VLOOKUP($A144,'Annex 2 Designated EHV charges'!$D:$P,COLUMN(F144)+5,FALSE)),"")</f>
        <v/>
      </c>
      <c r="G144" s="96" t="str">
        <f>IFERROR(IF(VLOOKUP($A144,'Annex 2 Designated EHV charges'!$D:$P,COLUMN(G144)+5,FALSE)=0,"",VLOOKUP($A144,'Annex 2 Designated EHV charges'!$D:$P,COLUMN(G144)+5,FALSE)),"")</f>
        <v/>
      </c>
      <c r="H144" s="96" t="str">
        <f>IFERROR(IF(VLOOKUP($A144,'Annex 2 Designated EHV charges'!$D:$P,COLUMN(H144)+5,FALSE)=0,"",VLOOKUP($A144,'Annex 2 Designated EHV charges'!$D:$P,COLUMN(H144)+5,FALSE)),"")</f>
        <v/>
      </c>
    </row>
    <row r="145" spans="1:8" x14ac:dyDescent="0.2">
      <c r="A145" s="95" t="str">
        <f t="array" ref="A145">IFERROR(INDEX('Annex 2 Designated EHV charges'!$D$11:$D$260, MATCH(0, IF(ISBLANK('Annex 2 Designated EHV charges'!$D$11:$D$260),1, COUNTIF(A$4:$A144, 'Annex 2 Designated EHV charges'!$D$11:$D$260)), 0)),"")</f>
        <v/>
      </c>
      <c r="B145" s="94" t="str">
        <f>IF($A145="","",VLOOKUP($A145,'Annex 2 Designated EHV charges'!$D:$O,2,0))</f>
        <v/>
      </c>
      <c r="C145" s="95" t="str">
        <f>IF($A145="","",VLOOKUP($A145,'Annex 2 Designated EHV charges'!$D:$O,3,0))</f>
        <v/>
      </c>
      <c r="D145" s="94" t="str">
        <f>IF($A145="","",VLOOKUP($A145,'Annex 2 Designated EHV charges'!$D:$O,4,0))</f>
        <v/>
      </c>
      <c r="E145" s="96" t="str">
        <f>IFERROR(IF(VLOOKUP($A145,'Annex 2 Designated EHV charges'!$D:$P,COLUMN(E145)+5,FALSE)=0,"",VLOOKUP($A145,'Annex 2 Designated EHV charges'!$D:$P,COLUMN(E145)+5,FALSE)),"")</f>
        <v/>
      </c>
      <c r="F145" s="96" t="str">
        <f>IFERROR(IF(VLOOKUP($A145,'Annex 2 Designated EHV charges'!$D:$P,COLUMN(F145)+5,FALSE)=0,"",VLOOKUP($A145,'Annex 2 Designated EHV charges'!$D:$P,COLUMN(F145)+5,FALSE)),"")</f>
        <v/>
      </c>
      <c r="G145" s="96" t="str">
        <f>IFERROR(IF(VLOOKUP($A145,'Annex 2 Designated EHV charges'!$D:$P,COLUMN(G145)+5,FALSE)=0,"",VLOOKUP($A145,'Annex 2 Designated EHV charges'!$D:$P,COLUMN(G145)+5,FALSE)),"")</f>
        <v/>
      </c>
      <c r="H145" s="96" t="str">
        <f>IFERROR(IF(VLOOKUP($A145,'Annex 2 Designated EHV charges'!$D:$P,COLUMN(H145)+5,FALSE)=0,"",VLOOKUP($A145,'Annex 2 Designated EHV charges'!$D:$P,COLUMN(H145)+5,FALSE)),"")</f>
        <v/>
      </c>
    </row>
    <row r="146" spans="1:8" x14ac:dyDescent="0.2">
      <c r="A146" s="95" t="str">
        <f t="array" ref="A146">IFERROR(INDEX('Annex 2 Designated EHV charges'!$D$11:$D$260, MATCH(0, IF(ISBLANK('Annex 2 Designated EHV charges'!$D$11:$D$260),1, COUNTIF(A$4:$A145, 'Annex 2 Designated EHV charges'!$D$11:$D$260)), 0)),"")</f>
        <v/>
      </c>
      <c r="B146" s="94" t="str">
        <f>IF($A146="","",VLOOKUP($A146,'Annex 2 Designated EHV charges'!$D:$O,2,0))</f>
        <v/>
      </c>
      <c r="C146" s="95" t="str">
        <f>IF($A146="","",VLOOKUP($A146,'Annex 2 Designated EHV charges'!$D:$O,3,0))</f>
        <v/>
      </c>
      <c r="D146" s="94" t="str">
        <f>IF($A146="","",VLOOKUP($A146,'Annex 2 Designated EHV charges'!$D:$O,4,0))</f>
        <v/>
      </c>
      <c r="E146" s="96" t="str">
        <f>IFERROR(IF(VLOOKUP($A146,'Annex 2 Designated EHV charges'!$D:$P,COLUMN(E146)+5,FALSE)=0,"",VLOOKUP($A146,'Annex 2 Designated EHV charges'!$D:$P,COLUMN(E146)+5,FALSE)),"")</f>
        <v/>
      </c>
      <c r="F146" s="96" t="str">
        <f>IFERROR(IF(VLOOKUP($A146,'Annex 2 Designated EHV charges'!$D:$P,COLUMN(F146)+5,FALSE)=0,"",VLOOKUP($A146,'Annex 2 Designated EHV charges'!$D:$P,COLUMN(F146)+5,FALSE)),"")</f>
        <v/>
      </c>
      <c r="G146" s="96" t="str">
        <f>IFERROR(IF(VLOOKUP($A146,'Annex 2 Designated EHV charges'!$D:$P,COLUMN(G146)+5,FALSE)=0,"",VLOOKUP($A146,'Annex 2 Designated EHV charges'!$D:$P,COLUMN(G146)+5,FALSE)),"")</f>
        <v/>
      </c>
      <c r="H146" s="96" t="str">
        <f>IFERROR(IF(VLOOKUP($A146,'Annex 2 Designated EHV charges'!$D:$P,COLUMN(H146)+5,FALSE)=0,"",VLOOKUP($A146,'Annex 2 Designated EHV charges'!$D:$P,COLUMN(H146)+5,FALSE)),"")</f>
        <v/>
      </c>
    </row>
    <row r="147" spans="1:8" x14ac:dyDescent="0.2">
      <c r="A147" s="95" t="str">
        <f t="array" ref="A147">IFERROR(INDEX('Annex 2 Designated EHV charges'!$D$11:$D$260, MATCH(0, IF(ISBLANK('Annex 2 Designated EHV charges'!$D$11:$D$260),1, COUNTIF(A$4:$A146, 'Annex 2 Designated EHV charges'!$D$11:$D$260)), 0)),"")</f>
        <v/>
      </c>
      <c r="B147" s="94" t="str">
        <f>IF($A147="","",VLOOKUP($A147,'Annex 2 Designated EHV charges'!$D:$O,2,0))</f>
        <v/>
      </c>
      <c r="C147" s="95" t="str">
        <f>IF($A147="","",VLOOKUP($A147,'Annex 2 Designated EHV charges'!$D:$O,3,0))</f>
        <v/>
      </c>
      <c r="D147" s="94" t="str">
        <f>IF($A147="","",VLOOKUP($A147,'Annex 2 Designated EHV charges'!$D:$O,4,0))</f>
        <v/>
      </c>
      <c r="E147" s="96" t="str">
        <f>IFERROR(IF(VLOOKUP($A147,'Annex 2 Designated EHV charges'!$D:$P,COLUMN(E147)+5,FALSE)=0,"",VLOOKUP($A147,'Annex 2 Designated EHV charges'!$D:$P,COLUMN(E147)+5,FALSE)),"")</f>
        <v/>
      </c>
      <c r="F147" s="96" t="str">
        <f>IFERROR(IF(VLOOKUP($A147,'Annex 2 Designated EHV charges'!$D:$P,COLUMN(F147)+5,FALSE)=0,"",VLOOKUP($A147,'Annex 2 Designated EHV charges'!$D:$P,COLUMN(F147)+5,FALSE)),"")</f>
        <v/>
      </c>
      <c r="G147" s="96" t="str">
        <f>IFERROR(IF(VLOOKUP($A147,'Annex 2 Designated EHV charges'!$D:$P,COLUMN(G147)+5,FALSE)=0,"",VLOOKUP($A147,'Annex 2 Designated EHV charges'!$D:$P,COLUMN(G147)+5,FALSE)),"")</f>
        <v/>
      </c>
      <c r="H147" s="96" t="str">
        <f>IFERROR(IF(VLOOKUP($A147,'Annex 2 Designated EHV charges'!$D:$P,COLUMN(H147)+5,FALSE)=0,"",VLOOKUP($A147,'Annex 2 Designated EHV charges'!$D:$P,COLUMN(H147)+5,FALSE)),"")</f>
        <v/>
      </c>
    </row>
    <row r="148" spans="1:8" x14ac:dyDescent="0.2">
      <c r="A148" s="95" t="str">
        <f t="array" ref="A148">IFERROR(INDEX('Annex 2 Designated EHV charges'!$D$11:$D$260, MATCH(0, IF(ISBLANK('Annex 2 Designated EHV charges'!$D$11:$D$260),1, COUNTIF(A$4:$A147, 'Annex 2 Designated EHV charges'!$D$11:$D$260)), 0)),"")</f>
        <v/>
      </c>
      <c r="B148" s="94" t="str">
        <f>IF($A148="","",VLOOKUP($A148,'Annex 2 Designated EHV charges'!$D:$O,2,0))</f>
        <v/>
      </c>
      <c r="C148" s="95" t="str">
        <f>IF($A148="","",VLOOKUP($A148,'Annex 2 Designated EHV charges'!$D:$O,3,0))</f>
        <v/>
      </c>
      <c r="D148" s="94" t="str">
        <f>IF($A148="","",VLOOKUP($A148,'Annex 2 Designated EHV charges'!$D:$O,4,0))</f>
        <v/>
      </c>
      <c r="E148" s="96" t="str">
        <f>IFERROR(IF(VLOOKUP($A148,'Annex 2 Designated EHV charges'!$D:$P,COLUMN(E148)+5,FALSE)=0,"",VLOOKUP($A148,'Annex 2 Designated EHV charges'!$D:$P,COLUMN(E148)+5,FALSE)),"")</f>
        <v/>
      </c>
      <c r="F148" s="96" t="str">
        <f>IFERROR(IF(VLOOKUP($A148,'Annex 2 Designated EHV charges'!$D:$P,COLUMN(F148)+5,FALSE)=0,"",VLOOKUP($A148,'Annex 2 Designated EHV charges'!$D:$P,COLUMN(F148)+5,FALSE)),"")</f>
        <v/>
      </c>
      <c r="G148" s="96" t="str">
        <f>IFERROR(IF(VLOOKUP($A148,'Annex 2 Designated EHV charges'!$D:$P,COLUMN(G148)+5,FALSE)=0,"",VLOOKUP($A148,'Annex 2 Designated EHV charges'!$D:$P,COLUMN(G148)+5,FALSE)),"")</f>
        <v/>
      </c>
      <c r="H148" s="96" t="str">
        <f>IFERROR(IF(VLOOKUP($A148,'Annex 2 Designated EHV charges'!$D:$P,COLUMN(H148)+5,FALSE)=0,"",VLOOKUP($A148,'Annex 2 Designated EHV charges'!$D:$P,COLUMN(H148)+5,FALSE)),"")</f>
        <v/>
      </c>
    </row>
    <row r="149" spans="1:8" x14ac:dyDescent="0.2">
      <c r="A149" s="95" t="str">
        <f t="array" ref="A149">IFERROR(INDEX('Annex 2 Designated EHV charges'!$D$11:$D$260, MATCH(0, IF(ISBLANK('Annex 2 Designated EHV charges'!$D$11:$D$260),1, COUNTIF(A$4:$A148, 'Annex 2 Designated EHV charges'!$D$11:$D$260)), 0)),"")</f>
        <v/>
      </c>
      <c r="B149" s="94" t="str">
        <f>IF($A149="","",VLOOKUP($A149,'Annex 2 Designated EHV charges'!$D:$O,2,0))</f>
        <v/>
      </c>
      <c r="C149" s="95" t="str">
        <f>IF($A149="","",VLOOKUP($A149,'Annex 2 Designated EHV charges'!$D:$O,3,0))</f>
        <v/>
      </c>
      <c r="D149" s="94" t="str">
        <f>IF($A149="","",VLOOKUP($A149,'Annex 2 Designated EHV charges'!$D:$O,4,0))</f>
        <v/>
      </c>
      <c r="E149" s="96" t="str">
        <f>IFERROR(IF(VLOOKUP($A149,'Annex 2 Designated EHV charges'!$D:$P,COLUMN(E149)+5,FALSE)=0,"",VLOOKUP($A149,'Annex 2 Designated EHV charges'!$D:$P,COLUMN(E149)+5,FALSE)),"")</f>
        <v/>
      </c>
      <c r="F149" s="96" t="str">
        <f>IFERROR(IF(VLOOKUP($A149,'Annex 2 Designated EHV charges'!$D:$P,COLUMN(F149)+5,FALSE)=0,"",VLOOKUP($A149,'Annex 2 Designated EHV charges'!$D:$P,COLUMN(F149)+5,FALSE)),"")</f>
        <v/>
      </c>
      <c r="G149" s="96" t="str">
        <f>IFERROR(IF(VLOOKUP($A149,'Annex 2 Designated EHV charges'!$D:$P,COLUMN(G149)+5,FALSE)=0,"",VLOOKUP($A149,'Annex 2 Designated EHV charges'!$D:$P,COLUMN(G149)+5,FALSE)),"")</f>
        <v/>
      </c>
      <c r="H149" s="96" t="str">
        <f>IFERROR(IF(VLOOKUP($A149,'Annex 2 Designated EHV charges'!$D:$P,COLUMN(H149)+5,FALSE)=0,"",VLOOKUP($A149,'Annex 2 Designated EHV charges'!$D:$P,COLUMN(H149)+5,FALSE)),"")</f>
        <v/>
      </c>
    </row>
    <row r="150" spans="1:8" x14ac:dyDescent="0.2">
      <c r="A150" s="95" t="str">
        <f t="array" ref="A150">IFERROR(INDEX('Annex 2 Designated EHV charges'!$D$11:$D$260, MATCH(0, IF(ISBLANK('Annex 2 Designated EHV charges'!$D$11:$D$260),1, COUNTIF(A$4:$A149, 'Annex 2 Designated EHV charges'!$D$11:$D$260)), 0)),"")</f>
        <v/>
      </c>
      <c r="B150" s="94" t="str">
        <f>IF($A150="","",VLOOKUP($A150,'Annex 2 Designated EHV charges'!$D:$O,2,0))</f>
        <v/>
      </c>
      <c r="C150" s="95" t="str">
        <f>IF($A150="","",VLOOKUP($A150,'Annex 2 Designated EHV charges'!$D:$O,3,0))</f>
        <v/>
      </c>
      <c r="D150" s="94" t="str">
        <f>IF($A150="","",VLOOKUP($A150,'Annex 2 Designated EHV charges'!$D:$O,4,0))</f>
        <v/>
      </c>
      <c r="E150" s="96" t="str">
        <f>IFERROR(IF(VLOOKUP($A150,'Annex 2 Designated EHV charges'!$D:$P,COLUMN(E150)+5,FALSE)=0,"",VLOOKUP($A150,'Annex 2 Designated EHV charges'!$D:$P,COLUMN(E150)+5,FALSE)),"")</f>
        <v/>
      </c>
      <c r="F150" s="96" t="str">
        <f>IFERROR(IF(VLOOKUP($A150,'Annex 2 Designated EHV charges'!$D:$P,COLUMN(F150)+5,FALSE)=0,"",VLOOKUP($A150,'Annex 2 Designated EHV charges'!$D:$P,COLUMN(F150)+5,FALSE)),"")</f>
        <v/>
      </c>
      <c r="G150" s="96" t="str">
        <f>IFERROR(IF(VLOOKUP($A150,'Annex 2 Designated EHV charges'!$D:$P,COLUMN(G150)+5,FALSE)=0,"",VLOOKUP($A150,'Annex 2 Designated EHV charges'!$D:$P,COLUMN(G150)+5,FALSE)),"")</f>
        <v/>
      </c>
      <c r="H150" s="96" t="str">
        <f>IFERROR(IF(VLOOKUP($A150,'Annex 2 Designated EHV charges'!$D:$P,COLUMN(H150)+5,FALSE)=0,"",VLOOKUP($A150,'Annex 2 Designated EHV charges'!$D:$P,COLUMN(H150)+5,FALSE)),"")</f>
        <v/>
      </c>
    </row>
    <row r="151" spans="1:8" x14ac:dyDescent="0.2">
      <c r="A151" s="95" t="str">
        <f t="array" ref="A151">IFERROR(INDEX('Annex 2 Designated EHV charges'!$D$11:$D$260, MATCH(0, IF(ISBLANK('Annex 2 Designated EHV charges'!$D$11:$D$260),1, COUNTIF(A$4:$A150, 'Annex 2 Designated EHV charges'!$D$11:$D$260)), 0)),"")</f>
        <v/>
      </c>
      <c r="B151" s="94" t="str">
        <f>IF($A151="","",VLOOKUP($A151,'Annex 2 Designated EHV charges'!$D:$O,2,0))</f>
        <v/>
      </c>
      <c r="C151" s="95" t="str">
        <f>IF($A151="","",VLOOKUP($A151,'Annex 2 Designated EHV charges'!$D:$O,3,0))</f>
        <v/>
      </c>
      <c r="D151" s="94" t="str">
        <f>IF($A151="","",VLOOKUP($A151,'Annex 2 Designated EHV charges'!$D:$O,4,0))</f>
        <v/>
      </c>
      <c r="E151" s="96" t="str">
        <f>IFERROR(IF(VLOOKUP($A151,'Annex 2 Designated EHV charges'!$D:$P,COLUMN(E151)+5,FALSE)=0,"",VLOOKUP($A151,'Annex 2 Designated EHV charges'!$D:$P,COLUMN(E151)+5,FALSE)),"")</f>
        <v/>
      </c>
      <c r="F151" s="96" t="str">
        <f>IFERROR(IF(VLOOKUP($A151,'Annex 2 Designated EHV charges'!$D:$P,COLUMN(F151)+5,FALSE)=0,"",VLOOKUP($A151,'Annex 2 Designated EHV charges'!$D:$P,COLUMN(F151)+5,FALSE)),"")</f>
        <v/>
      </c>
      <c r="G151" s="96" t="str">
        <f>IFERROR(IF(VLOOKUP($A151,'Annex 2 Designated EHV charges'!$D:$P,COLUMN(G151)+5,FALSE)=0,"",VLOOKUP($A151,'Annex 2 Designated EHV charges'!$D:$P,COLUMN(G151)+5,FALSE)),"")</f>
        <v/>
      </c>
      <c r="H151" s="96" t="str">
        <f>IFERROR(IF(VLOOKUP($A151,'Annex 2 Designated EHV charges'!$D:$P,COLUMN(H151)+5,FALSE)=0,"",VLOOKUP($A151,'Annex 2 Designated EHV charges'!$D:$P,COLUMN(H151)+5,FALSE)),"")</f>
        <v/>
      </c>
    </row>
    <row r="152" spans="1:8" x14ac:dyDescent="0.2">
      <c r="A152" s="95" t="str">
        <f t="array" ref="A152">IFERROR(INDEX('Annex 2 Designated EHV charges'!$D$11:$D$260, MATCH(0, IF(ISBLANK('Annex 2 Designated EHV charges'!$D$11:$D$260),1, COUNTIF(A$4:$A151, 'Annex 2 Designated EHV charges'!$D$11:$D$260)), 0)),"")</f>
        <v/>
      </c>
      <c r="B152" s="94" t="str">
        <f>IF($A152="","",VLOOKUP($A152,'Annex 2 Designated EHV charges'!$D:$O,2,0))</f>
        <v/>
      </c>
      <c r="C152" s="95" t="str">
        <f>IF($A152="","",VLOOKUP($A152,'Annex 2 Designated EHV charges'!$D:$O,3,0))</f>
        <v/>
      </c>
      <c r="D152" s="94" t="str">
        <f>IF($A152="","",VLOOKUP($A152,'Annex 2 Designated EHV charges'!$D:$O,4,0))</f>
        <v/>
      </c>
      <c r="E152" s="96" t="str">
        <f>IFERROR(IF(VLOOKUP($A152,'Annex 2 Designated EHV charges'!$D:$P,COLUMN(E152)+5,FALSE)=0,"",VLOOKUP($A152,'Annex 2 Designated EHV charges'!$D:$P,COLUMN(E152)+5,FALSE)),"")</f>
        <v/>
      </c>
      <c r="F152" s="96" t="str">
        <f>IFERROR(IF(VLOOKUP($A152,'Annex 2 Designated EHV charges'!$D:$P,COLUMN(F152)+5,FALSE)=0,"",VLOOKUP($A152,'Annex 2 Designated EHV charges'!$D:$P,COLUMN(F152)+5,FALSE)),"")</f>
        <v/>
      </c>
      <c r="G152" s="96" t="str">
        <f>IFERROR(IF(VLOOKUP($A152,'Annex 2 Designated EHV charges'!$D:$P,COLUMN(G152)+5,FALSE)=0,"",VLOOKUP($A152,'Annex 2 Designated EHV charges'!$D:$P,COLUMN(G152)+5,FALSE)),"")</f>
        <v/>
      </c>
      <c r="H152" s="96" t="str">
        <f>IFERROR(IF(VLOOKUP($A152,'Annex 2 Designated EHV charges'!$D:$P,COLUMN(H152)+5,FALSE)=0,"",VLOOKUP($A152,'Annex 2 Designated EHV charges'!$D:$P,COLUMN(H152)+5,FALSE)),"")</f>
        <v/>
      </c>
    </row>
    <row r="153" spans="1:8" x14ac:dyDescent="0.2">
      <c r="A153" s="95" t="str">
        <f t="array" ref="A153">IFERROR(INDEX('Annex 2 Designated EHV charges'!$D$11:$D$260, MATCH(0, IF(ISBLANK('Annex 2 Designated EHV charges'!$D$11:$D$260),1, COUNTIF(A$4:$A152, 'Annex 2 Designated EHV charges'!$D$11:$D$260)), 0)),"")</f>
        <v/>
      </c>
      <c r="B153" s="94" t="str">
        <f>IF($A153="","",VLOOKUP($A153,'Annex 2 Designated EHV charges'!$D:$O,2,0))</f>
        <v/>
      </c>
      <c r="C153" s="95" t="str">
        <f>IF($A153="","",VLOOKUP($A153,'Annex 2 Designated EHV charges'!$D:$O,3,0))</f>
        <v/>
      </c>
      <c r="D153" s="94" t="str">
        <f>IF($A153="","",VLOOKUP($A153,'Annex 2 Designated EHV charges'!$D:$O,4,0))</f>
        <v/>
      </c>
      <c r="E153" s="96" t="str">
        <f>IFERROR(IF(VLOOKUP($A153,'Annex 2 Designated EHV charges'!$D:$P,COLUMN(E153)+5,FALSE)=0,"",VLOOKUP($A153,'Annex 2 Designated EHV charges'!$D:$P,COLUMN(E153)+5,FALSE)),"")</f>
        <v/>
      </c>
      <c r="F153" s="96" t="str">
        <f>IFERROR(IF(VLOOKUP($A153,'Annex 2 Designated EHV charges'!$D:$P,COLUMN(F153)+5,FALSE)=0,"",VLOOKUP($A153,'Annex 2 Designated EHV charges'!$D:$P,COLUMN(F153)+5,FALSE)),"")</f>
        <v/>
      </c>
      <c r="G153" s="96" t="str">
        <f>IFERROR(IF(VLOOKUP($A153,'Annex 2 Designated EHV charges'!$D:$P,COLUMN(G153)+5,FALSE)=0,"",VLOOKUP($A153,'Annex 2 Designated EHV charges'!$D:$P,COLUMN(G153)+5,FALSE)),"")</f>
        <v/>
      </c>
      <c r="H153" s="96" t="str">
        <f>IFERROR(IF(VLOOKUP($A153,'Annex 2 Designated EHV charges'!$D:$P,COLUMN(H153)+5,FALSE)=0,"",VLOOKUP($A153,'Annex 2 Designated EHV charges'!$D:$P,COLUMN(H153)+5,FALSE)),"")</f>
        <v/>
      </c>
    </row>
    <row r="154" spans="1:8" x14ac:dyDescent="0.2">
      <c r="A154" s="52" t="str">
        <f t="array" ref="A154">IFERROR(INDEX('Annex 2 Designated EHV charges'!$D$11:$D$260, MATCH(0, IF(ISBLANK('Annex 2 Designated EHV charges'!$D$11:$D$260),1, COUNTIF(A$4:$A153, 'Annex 2 Designated EHV charges'!$D$11:$D$260)), 0)),"")</f>
        <v/>
      </c>
      <c r="B154" s="52" t="str">
        <f>IF($A154="","",VLOOKUP($A154,'Annex 2 Designated EHV charges'!$D:$O,2,0))</f>
        <v/>
      </c>
      <c r="C154" s="59" t="str">
        <f>IF($A154="","",VLOOKUP($A154,'Annex 2 Designated EHV charges'!$D:$O,3,0))</f>
        <v/>
      </c>
      <c r="D154" s="59" t="str">
        <f>IF($A154="","",VLOOKUP($A154,'Annex 2 Designated EHV charges'!$D:$O,4,0))</f>
        <v/>
      </c>
      <c r="E154" s="60" t="str">
        <f>IFERROR(IF(VLOOKUP($A154,'Annex 2 Designated EHV charges'!$D:$P,COLUMN(E154)+5,FALSE)=0,"",VLOOKUP($A154,'Annex 2 Designated EHV charges'!$D:$P,COLUMN(E154)+5,FALSE)),"")</f>
        <v/>
      </c>
      <c r="F154" s="61" t="str">
        <f>IFERROR(IF(VLOOKUP($A154,'Annex 2 Designated EHV charges'!$D:$P,COLUMN(F154)+5,FALSE)=0,"",VLOOKUP($A154,'Annex 2 Designated EHV charges'!$D:$P,COLUMN(F154)+5,FALSE)),"")</f>
        <v/>
      </c>
      <c r="G154" s="61" t="str">
        <f>IFERROR(IF(VLOOKUP($A154,'Annex 2 Designated EHV charges'!$D:$P,COLUMN(G154)+5,FALSE)=0,"",VLOOKUP($A154,'Annex 2 Designated EHV charges'!$D:$P,COLUMN(G154)+5,FALSE)),"")</f>
        <v/>
      </c>
      <c r="H154" s="52" t="str">
        <f>IFERROR(IF(VLOOKUP($A154,'Annex 2 Designated EHV charges'!$D:$P,COLUMN(H154)+5,FALSE)=0,"",VLOOKUP($A154,'Annex 2 Designated EHV charges'!$D:$P,COLUMN(H154)+5,FALSE)),"")</f>
        <v/>
      </c>
    </row>
    <row r="155" spans="1:8" x14ac:dyDescent="0.2">
      <c r="A155" s="52" t="str">
        <f t="array" ref="A155">IFERROR(INDEX('Annex 2 Designated EHV charges'!$D$11:$D$260, MATCH(0, IF(ISBLANK('Annex 2 Designated EHV charges'!$D$11:$D$260),1, COUNTIF(A$4:$A154, 'Annex 2 Designated EHV charges'!$D$11:$D$260)), 0)),"")</f>
        <v/>
      </c>
      <c r="B155" s="52" t="str">
        <f>IF($A155="","",VLOOKUP($A155,'Annex 2 Designated EHV charges'!$D:$O,2,0))</f>
        <v/>
      </c>
      <c r="C155" s="59" t="str">
        <f>IF($A155="","",VLOOKUP($A155,'Annex 2 Designated EHV charges'!$D:$O,3,0))</f>
        <v/>
      </c>
      <c r="D155" s="59" t="str">
        <f>IF($A155="","",VLOOKUP($A155,'Annex 2 Designated EHV charges'!$D:$O,4,0))</f>
        <v/>
      </c>
      <c r="E155" s="60" t="str">
        <f>IFERROR(IF(VLOOKUP($A155,'Annex 2 Designated EHV charges'!$D:$P,COLUMN(E155)+5,FALSE)=0,"",VLOOKUP($A155,'Annex 2 Designated EHV charges'!$D:$P,COLUMN(E155)+5,FALSE)),"")</f>
        <v/>
      </c>
      <c r="F155" s="61" t="str">
        <f>IFERROR(IF(VLOOKUP($A155,'Annex 2 Designated EHV charges'!$D:$P,COLUMN(F155)+5,FALSE)=0,"",VLOOKUP($A155,'Annex 2 Designated EHV charges'!$D:$P,COLUMN(F155)+5,FALSE)),"")</f>
        <v/>
      </c>
      <c r="G155" s="61" t="str">
        <f>IFERROR(IF(VLOOKUP($A155,'Annex 2 Designated EHV charges'!$D:$P,COLUMN(G155)+5,FALSE)=0,"",VLOOKUP($A155,'Annex 2 Designated EHV charges'!$D:$P,COLUMN(G155)+5,FALSE)),"")</f>
        <v/>
      </c>
      <c r="H155" s="52" t="str">
        <f>IFERROR(IF(VLOOKUP($A155,'Annex 2 Designated EHV charges'!$D:$P,COLUMN(H155)+5,FALSE)=0,"",VLOOKUP($A155,'Annex 2 Designated EHV charges'!$D:$P,COLUMN(H155)+5,FALSE)),"")</f>
        <v/>
      </c>
    </row>
    <row r="156" spans="1:8" x14ac:dyDescent="0.2">
      <c r="A156" s="52" t="str">
        <f t="array" ref="A156">IFERROR(INDEX('Annex 2 Designated EHV charges'!$D$11:$D$260, MATCH(0, IF(ISBLANK('Annex 2 Designated EHV charges'!$D$11:$D$260),1, COUNTIF(A$4:$A155, 'Annex 2 Designated EHV charges'!$D$11:$D$260)), 0)),"")</f>
        <v/>
      </c>
      <c r="B156" s="52" t="str">
        <f>IF($A156="","",VLOOKUP($A156,'Annex 2 Designated EHV charges'!$D:$O,2,0))</f>
        <v/>
      </c>
      <c r="C156" s="59" t="str">
        <f>IF($A156="","",VLOOKUP($A156,'Annex 2 Designated EHV charges'!$D:$O,3,0))</f>
        <v/>
      </c>
      <c r="D156" s="59" t="str">
        <f>IF($A156="","",VLOOKUP($A156,'Annex 2 Designated EHV charges'!$D:$O,4,0))</f>
        <v/>
      </c>
      <c r="E156" s="60" t="str">
        <f>IFERROR(IF(VLOOKUP($A156,'Annex 2 Designated EHV charges'!$D:$P,COLUMN(E156)+5,FALSE)=0,"",VLOOKUP($A156,'Annex 2 Designated EHV charges'!$D:$P,COLUMN(E156)+5,FALSE)),"")</f>
        <v/>
      </c>
      <c r="F156" s="61" t="str">
        <f>IFERROR(IF(VLOOKUP($A156,'Annex 2 Designated EHV charges'!$D:$P,COLUMN(F156)+5,FALSE)=0,"",VLOOKUP($A156,'Annex 2 Designated EHV charges'!$D:$P,COLUMN(F156)+5,FALSE)),"")</f>
        <v/>
      </c>
      <c r="G156" s="61" t="str">
        <f>IFERROR(IF(VLOOKUP($A156,'Annex 2 Designated EHV charges'!$D:$P,COLUMN(G156)+5,FALSE)=0,"",VLOOKUP($A156,'Annex 2 Designated EHV charges'!$D:$P,COLUMN(G156)+5,FALSE)),"")</f>
        <v/>
      </c>
      <c r="H156" s="52" t="str">
        <f>IFERROR(IF(VLOOKUP($A156,'Annex 2 Designated EHV charges'!$D:$P,COLUMN(H156)+5,FALSE)=0,"",VLOOKUP($A156,'Annex 2 Designated EHV charges'!$D:$P,COLUMN(H156)+5,FALSE)),"")</f>
        <v/>
      </c>
    </row>
    <row r="157" spans="1:8" x14ac:dyDescent="0.2">
      <c r="A157" s="52" t="str">
        <f t="array" ref="A157">IFERROR(INDEX('Annex 2 Designated EHV charges'!$D$11:$D$260, MATCH(0, IF(ISBLANK('Annex 2 Designated EHV charges'!$D$11:$D$260),1, COUNTIF(A$4:$A156, 'Annex 2 Designated EHV charges'!$D$11:$D$260)), 0)),"")</f>
        <v/>
      </c>
      <c r="B157" s="52" t="str">
        <f>IF($A157="","",VLOOKUP($A157,'Annex 2 Designated EHV charges'!$D:$O,2,0))</f>
        <v/>
      </c>
      <c r="C157" s="59" t="str">
        <f>IF($A157="","",VLOOKUP($A157,'Annex 2 Designated EHV charges'!$D:$O,3,0))</f>
        <v/>
      </c>
      <c r="D157" s="59" t="str">
        <f>IF($A157="","",VLOOKUP($A157,'Annex 2 Designated EHV charges'!$D:$O,4,0))</f>
        <v/>
      </c>
      <c r="E157" s="60" t="str">
        <f>IFERROR(IF(VLOOKUP($A157,'Annex 2 Designated EHV charges'!$D:$P,COLUMN(E157)+5,FALSE)=0,"",VLOOKUP($A157,'Annex 2 Designated EHV charges'!$D:$P,COLUMN(E157)+5,FALSE)),"")</f>
        <v/>
      </c>
      <c r="F157" s="61" t="str">
        <f>IFERROR(IF(VLOOKUP($A157,'Annex 2 Designated EHV charges'!$D:$P,COLUMN(F157)+5,FALSE)=0,"",VLOOKUP($A157,'Annex 2 Designated EHV charges'!$D:$P,COLUMN(F157)+5,FALSE)),"")</f>
        <v/>
      </c>
      <c r="G157" s="61" t="str">
        <f>IFERROR(IF(VLOOKUP($A157,'Annex 2 Designated EHV charges'!$D:$P,COLUMN(G157)+5,FALSE)=0,"",VLOOKUP($A157,'Annex 2 Designated EHV charges'!$D:$P,COLUMN(G157)+5,FALSE)),"")</f>
        <v/>
      </c>
      <c r="H157" s="52" t="str">
        <f>IFERROR(IF(VLOOKUP($A157,'Annex 2 Designated EHV charges'!$D:$P,COLUMN(H157)+5,FALSE)=0,"",VLOOKUP($A157,'Annex 2 Designated EHV charges'!$D:$P,COLUMN(H157)+5,FALSE)),"")</f>
        <v/>
      </c>
    </row>
    <row r="158" spans="1:8" x14ac:dyDescent="0.2">
      <c r="A158" s="52" t="str">
        <f t="array" ref="A158">IFERROR(INDEX('Annex 2 Designated EHV charges'!$D$11:$D$260, MATCH(0, IF(ISBLANK('Annex 2 Designated EHV charges'!$D$11:$D$260),1, COUNTIF(A$4:$A157, 'Annex 2 Designated EHV charges'!$D$11:$D$260)), 0)),"")</f>
        <v/>
      </c>
      <c r="B158" s="52" t="str">
        <f>IF($A158="","",VLOOKUP($A158,'Annex 2 Designated EHV charges'!$D:$O,2,0))</f>
        <v/>
      </c>
      <c r="C158" s="59" t="str">
        <f>IF($A158="","",VLOOKUP($A158,'Annex 2 Designated EHV charges'!$D:$O,3,0))</f>
        <v/>
      </c>
      <c r="D158" s="59" t="str">
        <f>IF($A158="","",VLOOKUP($A158,'Annex 2 Designated EHV charges'!$D:$O,4,0))</f>
        <v/>
      </c>
      <c r="E158" s="60" t="str">
        <f>IFERROR(IF(VLOOKUP($A158,'Annex 2 Designated EHV charges'!$D:$P,COLUMN(E158)+5,FALSE)=0,"",VLOOKUP($A158,'Annex 2 Designated EHV charges'!$D:$P,COLUMN(E158)+5,FALSE)),"")</f>
        <v/>
      </c>
      <c r="F158" s="61" t="str">
        <f>IFERROR(IF(VLOOKUP($A158,'Annex 2 Designated EHV charges'!$D:$P,COLUMN(F158)+5,FALSE)=0,"",VLOOKUP($A158,'Annex 2 Designated EHV charges'!$D:$P,COLUMN(F158)+5,FALSE)),"")</f>
        <v/>
      </c>
      <c r="G158" s="61" t="str">
        <f>IFERROR(IF(VLOOKUP($A158,'Annex 2 Designated EHV charges'!$D:$P,COLUMN(G158)+5,FALSE)=0,"",VLOOKUP($A158,'Annex 2 Designated EHV charges'!$D:$P,COLUMN(G158)+5,FALSE)),"")</f>
        <v/>
      </c>
      <c r="H158" s="52" t="str">
        <f>IFERROR(IF(VLOOKUP($A158,'Annex 2 Designated EHV charges'!$D:$P,COLUMN(H158)+5,FALSE)=0,"",VLOOKUP($A158,'Annex 2 Designated EHV charges'!$D:$P,COLUMN(H158)+5,FALSE)),"")</f>
        <v/>
      </c>
    </row>
    <row r="159" spans="1:8" x14ac:dyDescent="0.2">
      <c r="A159" s="52" t="str">
        <f t="array" ref="A159">IFERROR(INDEX('Annex 2 Designated EHV charges'!$D$11:$D$260, MATCH(0, IF(ISBLANK('Annex 2 Designated EHV charges'!$D$11:$D$260),1, COUNTIF(A$4:$A158, 'Annex 2 Designated EHV charges'!$D$11:$D$260)), 0)),"")</f>
        <v/>
      </c>
      <c r="B159" s="52" t="str">
        <f>IF($A159="","",VLOOKUP($A159,'Annex 2 Designated EHV charges'!$D:$O,2,0))</f>
        <v/>
      </c>
      <c r="C159" s="59" t="str">
        <f>IF($A159="","",VLOOKUP($A159,'Annex 2 Designated EHV charges'!$D:$O,3,0))</f>
        <v/>
      </c>
      <c r="D159" s="59" t="str">
        <f>IF($A159="","",VLOOKUP($A159,'Annex 2 Designated EHV charges'!$D:$O,4,0))</f>
        <v/>
      </c>
      <c r="E159" s="60" t="str">
        <f>IFERROR(IF(VLOOKUP($A159,'Annex 2 Designated EHV charges'!$D:$P,COLUMN(E159)+5,FALSE)=0,"",VLOOKUP($A159,'Annex 2 Designated EHV charges'!$D:$P,COLUMN(E159)+5,FALSE)),"")</f>
        <v/>
      </c>
      <c r="F159" s="61" t="str">
        <f>IFERROR(IF(VLOOKUP($A159,'Annex 2 Designated EHV charges'!$D:$P,COLUMN(F159)+5,FALSE)=0,"",VLOOKUP($A159,'Annex 2 Designated EHV charges'!$D:$P,COLUMN(F159)+5,FALSE)),"")</f>
        <v/>
      </c>
      <c r="G159" s="61" t="str">
        <f>IFERROR(IF(VLOOKUP($A159,'Annex 2 Designated EHV charges'!$D:$P,COLUMN(G159)+5,FALSE)=0,"",VLOOKUP($A159,'Annex 2 Designated EHV charges'!$D:$P,COLUMN(G159)+5,FALSE)),"")</f>
        <v/>
      </c>
      <c r="H159" s="52" t="str">
        <f>IFERROR(IF(VLOOKUP($A159,'Annex 2 Designated EHV charges'!$D:$P,COLUMN(H159)+5,FALSE)=0,"",VLOOKUP($A159,'Annex 2 Designated EHV charges'!$D:$P,COLUMN(H159)+5,FALSE)),"")</f>
        <v/>
      </c>
    </row>
    <row r="160" spans="1:8" x14ac:dyDescent="0.2">
      <c r="A160" s="52" t="str">
        <f t="array" ref="A160">IFERROR(INDEX('Annex 2 Designated EHV charges'!$D$11:$D$260, MATCH(0, IF(ISBLANK('Annex 2 Designated EHV charges'!$D$11:$D$260),1, COUNTIF(A$4:$A159, 'Annex 2 Designated EHV charges'!$D$11:$D$260)), 0)),"")</f>
        <v/>
      </c>
      <c r="B160" s="52" t="str">
        <f>IF($A160="","",VLOOKUP($A160,'Annex 2 Designated EHV charges'!$D:$O,2,0))</f>
        <v/>
      </c>
      <c r="C160" s="59" t="str">
        <f>IF($A160="","",VLOOKUP($A160,'Annex 2 Designated EHV charges'!$D:$O,3,0))</f>
        <v/>
      </c>
      <c r="D160" s="59" t="str">
        <f>IF($A160="","",VLOOKUP($A160,'Annex 2 Designated EHV charges'!$D:$O,4,0))</f>
        <v/>
      </c>
      <c r="E160" s="60" t="str">
        <f>IFERROR(IF(VLOOKUP($A160,'Annex 2 Designated EHV charges'!$D:$P,COLUMN(E160)+5,FALSE)=0,"",VLOOKUP($A160,'Annex 2 Designated EHV charges'!$D:$P,COLUMN(E160)+5,FALSE)),"")</f>
        <v/>
      </c>
      <c r="F160" s="61" t="str">
        <f>IFERROR(IF(VLOOKUP($A160,'Annex 2 Designated EHV charges'!$D:$P,COLUMN(F160)+5,FALSE)=0,"",VLOOKUP($A160,'Annex 2 Designated EHV charges'!$D:$P,COLUMN(F160)+5,FALSE)),"")</f>
        <v/>
      </c>
      <c r="G160" s="61" t="str">
        <f>IFERROR(IF(VLOOKUP($A160,'Annex 2 Designated EHV charges'!$D:$P,COLUMN(G160)+5,FALSE)=0,"",VLOOKUP($A160,'Annex 2 Designated EHV charges'!$D:$P,COLUMN(G160)+5,FALSE)),"")</f>
        <v/>
      </c>
      <c r="H160" s="52" t="str">
        <f>IFERROR(IF(VLOOKUP($A160,'Annex 2 Designated EHV charges'!$D:$P,COLUMN(H160)+5,FALSE)=0,"",VLOOKUP($A160,'Annex 2 Designated EHV charges'!$D:$P,COLUMN(H160)+5,FALSE)),"")</f>
        <v/>
      </c>
    </row>
    <row r="161" spans="1:8" x14ac:dyDescent="0.2">
      <c r="A161" s="52" t="str">
        <f t="array" ref="A161">IFERROR(INDEX('Annex 2 Designated EHV charges'!$D$11:$D$260, MATCH(0, IF(ISBLANK('Annex 2 Designated EHV charges'!$D$11:$D$260),1, COUNTIF(A$4:$A160, 'Annex 2 Designated EHV charges'!$D$11:$D$260)), 0)),"")</f>
        <v/>
      </c>
      <c r="B161" s="52" t="str">
        <f>IF($A161="","",VLOOKUP($A161,'Annex 2 Designated EHV charges'!$D:$O,2,0))</f>
        <v/>
      </c>
      <c r="C161" s="59" t="str">
        <f>IF($A161="","",VLOOKUP($A161,'Annex 2 Designated EHV charges'!$D:$O,3,0))</f>
        <v/>
      </c>
      <c r="D161" s="59" t="str">
        <f>IF($A161="","",VLOOKUP($A161,'Annex 2 Designated EHV charges'!$D:$O,4,0))</f>
        <v/>
      </c>
      <c r="E161" s="60" t="str">
        <f>IFERROR(IF(VLOOKUP($A161,'Annex 2 Designated EHV charges'!$D:$P,COLUMN(E161)+5,FALSE)=0,"",VLOOKUP($A161,'Annex 2 Designated EHV charges'!$D:$P,COLUMN(E161)+5,FALSE)),"")</f>
        <v/>
      </c>
      <c r="F161" s="61" t="str">
        <f>IFERROR(IF(VLOOKUP($A161,'Annex 2 Designated EHV charges'!$D:$P,COLUMN(F161)+5,FALSE)=0,"",VLOOKUP($A161,'Annex 2 Designated EHV charges'!$D:$P,COLUMN(F161)+5,FALSE)),"")</f>
        <v/>
      </c>
      <c r="G161" s="61" t="str">
        <f>IFERROR(IF(VLOOKUP($A161,'Annex 2 Designated EHV charges'!$D:$P,COLUMN(G161)+5,FALSE)=0,"",VLOOKUP($A161,'Annex 2 Designated EHV charges'!$D:$P,COLUMN(G161)+5,FALSE)),"")</f>
        <v/>
      </c>
      <c r="H161" s="52" t="str">
        <f>IFERROR(IF(VLOOKUP($A161,'Annex 2 Designated EHV charges'!$D:$P,COLUMN(H161)+5,FALSE)=0,"",VLOOKUP($A161,'Annex 2 Designated EHV charges'!$D:$P,COLUMN(H161)+5,FALSE)),"")</f>
        <v/>
      </c>
    </row>
    <row r="162" spans="1:8" x14ac:dyDescent="0.2">
      <c r="A162" s="52" t="str">
        <f t="array" ref="A162">IFERROR(INDEX('Annex 2 Designated EHV charges'!$D$11:$D$260, MATCH(0, IF(ISBLANK('Annex 2 Designated EHV charges'!$D$11:$D$260),1, COUNTIF(A$4:$A161, 'Annex 2 Designated EHV charges'!$D$11:$D$260)), 0)),"")</f>
        <v/>
      </c>
      <c r="B162" s="52" t="str">
        <f>IF($A162="","",VLOOKUP($A162,'Annex 2 Designated EHV charges'!$D:$O,2,0))</f>
        <v/>
      </c>
      <c r="C162" s="59" t="str">
        <f>IF($A162="","",VLOOKUP($A162,'Annex 2 Designated EHV charges'!$D:$O,3,0))</f>
        <v/>
      </c>
      <c r="D162" s="59" t="str">
        <f>IF($A162="","",VLOOKUP($A162,'Annex 2 Designated EHV charges'!$D:$O,4,0))</f>
        <v/>
      </c>
      <c r="E162" s="60" t="str">
        <f>IFERROR(IF(VLOOKUP($A162,'Annex 2 Designated EHV charges'!$D:$P,COLUMN(E162)+5,FALSE)=0,"",VLOOKUP($A162,'Annex 2 Designated EHV charges'!$D:$P,COLUMN(E162)+5,FALSE)),"")</f>
        <v/>
      </c>
      <c r="F162" s="61" t="str">
        <f>IFERROR(IF(VLOOKUP($A162,'Annex 2 Designated EHV charges'!$D:$P,COLUMN(F162)+5,FALSE)=0,"",VLOOKUP($A162,'Annex 2 Designated EHV charges'!$D:$P,COLUMN(F162)+5,FALSE)),"")</f>
        <v/>
      </c>
      <c r="G162" s="61" t="str">
        <f>IFERROR(IF(VLOOKUP($A162,'Annex 2 Designated EHV charges'!$D:$P,COLUMN(G162)+5,FALSE)=0,"",VLOOKUP($A162,'Annex 2 Designated EHV charges'!$D:$P,COLUMN(G162)+5,FALSE)),"")</f>
        <v/>
      </c>
      <c r="H162" s="52" t="str">
        <f>IFERROR(IF(VLOOKUP($A162,'Annex 2 Designated EHV charges'!$D:$P,COLUMN(H162)+5,FALSE)=0,"",VLOOKUP($A162,'Annex 2 Designated EHV charges'!$D:$P,COLUMN(H162)+5,FALSE)),"")</f>
        <v/>
      </c>
    </row>
    <row r="163" spans="1:8" x14ac:dyDescent="0.2">
      <c r="A163" s="52" t="str">
        <f t="array" ref="A163">IFERROR(INDEX('Annex 2 Designated EHV charges'!$D$11:$D$260, MATCH(0, IF(ISBLANK('Annex 2 Designated EHV charges'!$D$11:$D$260),1, COUNTIF(A$4:$A162, 'Annex 2 Designated EHV charges'!$D$11:$D$260)), 0)),"")</f>
        <v/>
      </c>
      <c r="B163" s="52" t="str">
        <f>IF($A163="","",VLOOKUP($A163,'Annex 2 Designated EHV charges'!$D:$O,2,0))</f>
        <v/>
      </c>
      <c r="C163" s="59" t="str">
        <f>IF($A163="","",VLOOKUP($A163,'Annex 2 Designated EHV charges'!$D:$O,3,0))</f>
        <v/>
      </c>
      <c r="D163" s="59" t="str">
        <f>IF($A163="","",VLOOKUP($A163,'Annex 2 Designated EHV charges'!$D:$O,4,0))</f>
        <v/>
      </c>
      <c r="E163" s="60" t="str">
        <f>IFERROR(IF(VLOOKUP($A163,'Annex 2 Designated EHV charges'!$D:$P,COLUMN(E163)+5,FALSE)=0,"",VLOOKUP($A163,'Annex 2 Designated EHV charges'!$D:$P,COLUMN(E163)+5,FALSE)),"")</f>
        <v/>
      </c>
      <c r="F163" s="61" t="str">
        <f>IFERROR(IF(VLOOKUP($A163,'Annex 2 Designated EHV charges'!$D:$P,COLUMN(F163)+5,FALSE)=0,"",VLOOKUP($A163,'Annex 2 Designated EHV charges'!$D:$P,COLUMN(F163)+5,FALSE)),"")</f>
        <v/>
      </c>
      <c r="G163" s="61" t="str">
        <f>IFERROR(IF(VLOOKUP($A163,'Annex 2 Designated EHV charges'!$D:$P,COLUMN(G163)+5,FALSE)=0,"",VLOOKUP($A163,'Annex 2 Designated EHV charges'!$D:$P,COLUMN(G163)+5,FALSE)),"")</f>
        <v/>
      </c>
      <c r="H163" s="52" t="str">
        <f>IFERROR(IF(VLOOKUP($A163,'Annex 2 Designated EHV charges'!$D:$P,COLUMN(H163)+5,FALSE)=0,"",VLOOKUP($A163,'Annex 2 Designated EHV charges'!$D:$P,COLUMN(H163)+5,FALSE)),"")</f>
        <v/>
      </c>
    </row>
    <row r="164" spans="1:8" x14ac:dyDescent="0.2">
      <c r="A164" s="52" t="str">
        <f t="array" ref="A164">IFERROR(INDEX('Annex 2 Designated EHV charges'!$D$11:$D$260, MATCH(0, IF(ISBLANK('Annex 2 Designated EHV charges'!$D$11:$D$260),1, COUNTIF(A$4:$A163, 'Annex 2 Designated EHV charges'!$D$11:$D$260)), 0)),"")</f>
        <v/>
      </c>
      <c r="B164" s="52" t="str">
        <f>IF($A164="","",VLOOKUP($A164,'Annex 2 Designated EHV charges'!$D:$O,2,0))</f>
        <v/>
      </c>
      <c r="C164" s="59" t="str">
        <f>IF($A164="","",VLOOKUP($A164,'Annex 2 Designated EHV charges'!$D:$O,3,0))</f>
        <v/>
      </c>
      <c r="D164" s="59" t="str">
        <f>IF($A164="","",VLOOKUP($A164,'Annex 2 Designated EHV charges'!$D:$O,4,0))</f>
        <v/>
      </c>
      <c r="E164" s="60" t="str">
        <f>IFERROR(IF(VLOOKUP($A164,'Annex 2 Designated EHV charges'!$D:$P,COLUMN(E164)+5,FALSE)=0,"",VLOOKUP($A164,'Annex 2 Designated EHV charges'!$D:$P,COLUMN(E164)+5,FALSE)),"")</f>
        <v/>
      </c>
      <c r="F164" s="61" t="str">
        <f>IFERROR(IF(VLOOKUP($A164,'Annex 2 Designated EHV charges'!$D:$P,COLUMN(F164)+5,FALSE)=0,"",VLOOKUP($A164,'Annex 2 Designated EHV charges'!$D:$P,COLUMN(F164)+5,FALSE)),"")</f>
        <v/>
      </c>
      <c r="G164" s="61" t="str">
        <f>IFERROR(IF(VLOOKUP($A164,'Annex 2 Designated EHV charges'!$D:$P,COLUMN(G164)+5,FALSE)=0,"",VLOOKUP($A164,'Annex 2 Designated EHV charges'!$D:$P,COLUMN(G164)+5,FALSE)),"")</f>
        <v/>
      </c>
      <c r="H164" s="52" t="str">
        <f>IFERROR(IF(VLOOKUP($A164,'Annex 2 Designated EHV charges'!$D:$P,COLUMN(H164)+5,FALSE)=0,"",VLOOKUP($A164,'Annex 2 Designated EHV charges'!$D:$P,COLUMN(H164)+5,FALSE)),"")</f>
        <v/>
      </c>
    </row>
    <row r="165" spans="1:8" x14ac:dyDescent="0.2">
      <c r="A165" s="52" t="str">
        <f t="array" ref="A165">IFERROR(INDEX('Annex 2 Designated EHV charges'!$D$11:$D$260, MATCH(0, IF(ISBLANK('Annex 2 Designated EHV charges'!$D$11:$D$260),1, COUNTIF(A$4:$A164, 'Annex 2 Designated EHV charges'!$D$11:$D$260)), 0)),"")</f>
        <v/>
      </c>
      <c r="B165" s="52" t="str">
        <f>IF($A165="","",VLOOKUP($A165,'Annex 2 Designated EHV charges'!$D:$O,2,0))</f>
        <v/>
      </c>
      <c r="C165" s="59" t="str">
        <f>IF($A165="","",VLOOKUP($A165,'Annex 2 Designated EHV charges'!$D:$O,3,0))</f>
        <v/>
      </c>
      <c r="D165" s="59" t="str">
        <f>IF($A165="","",VLOOKUP($A165,'Annex 2 Designated EHV charges'!$D:$O,4,0))</f>
        <v/>
      </c>
      <c r="E165" s="60" t="str">
        <f>IFERROR(IF(VLOOKUP($A165,'Annex 2 Designated EHV charges'!$D:$P,COLUMN(E165)+5,FALSE)=0,"",VLOOKUP($A165,'Annex 2 Designated EHV charges'!$D:$P,COLUMN(E165)+5,FALSE)),"")</f>
        <v/>
      </c>
      <c r="F165" s="61" t="str">
        <f>IFERROR(IF(VLOOKUP($A165,'Annex 2 Designated EHV charges'!$D:$P,COLUMN(F165)+5,FALSE)=0,"",VLOOKUP($A165,'Annex 2 Designated EHV charges'!$D:$P,COLUMN(F165)+5,FALSE)),"")</f>
        <v/>
      </c>
      <c r="G165" s="61" t="str">
        <f>IFERROR(IF(VLOOKUP($A165,'Annex 2 Designated EHV charges'!$D:$P,COLUMN(G165)+5,FALSE)=0,"",VLOOKUP($A165,'Annex 2 Designated EHV charges'!$D:$P,COLUMN(G165)+5,FALSE)),"")</f>
        <v/>
      </c>
      <c r="H165" s="52" t="str">
        <f>IFERROR(IF(VLOOKUP($A165,'Annex 2 Designated EHV charges'!$D:$P,COLUMN(H165)+5,FALSE)=0,"",VLOOKUP($A165,'Annex 2 Designated EHV charges'!$D:$P,COLUMN(H165)+5,FALSE)),"")</f>
        <v/>
      </c>
    </row>
    <row r="166" spans="1:8" x14ac:dyDescent="0.2">
      <c r="A166" s="52" t="str">
        <f t="array" ref="A166">IFERROR(INDEX('Annex 2 Designated EHV charges'!$D$11:$D$260, MATCH(0, IF(ISBLANK('Annex 2 Designated EHV charges'!$D$11:$D$260),1, COUNTIF(A$4:$A165, 'Annex 2 Designated EHV charges'!$D$11:$D$260)), 0)),"")</f>
        <v/>
      </c>
      <c r="B166" s="52" t="str">
        <f>IF($A166="","",VLOOKUP($A166,'Annex 2 Designated EHV charges'!$D:$O,2,0))</f>
        <v/>
      </c>
      <c r="C166" s="59" t="str">
        <f>IF($A166="","",VLOOKUP($A166,'Annex 2 Designated EHV charges'!$D:$O,3,0))</f>
        <v/>
      </c>
      <c r="D166" s="59" t="str">
        <f>IF($A166="","",VLOOKUP($A166,'Annex 2 Designated EHV charges'!$D:$O,4,0))</f>
        <v/>
      </c>
      <c r="E166" s="60" t="str">
        <f>IFERROR(IF(VLOOKUP($A166,'Annex 2 Designated EHV charges'!$D:$P,COLUMN(E166)+5,FALSE)=0,"",VLOOKUP($A166,'Annex 2 Designated EHV charges'!$D:$P,COLUMN(E166)+5,FALSE)),"")</f>
        <v/>
      </c>
      <c r="F166" s="61" t="str">
        <f>IFERROR(IF(VLOOKUP($A166,'Annex 2 Designated EHV charges'!$D:$P,COLUMN(F166)+5,FALSE)=0,"",VLOOKUP($A166,'Annex 2 Designated EHV charges'!$D:$P,COLUMN(F166)+5,FALSE)),"")</f>
        <v/>
      </c>
      <c r="G166" s="61" t="str">
        <f>IFERROR(IF(VLOOKUP($A166,'Annex 2 Designated EHV charges'!$D:$P,COLUMN(G166)+5,FALSE)=0,"",VLOOKUP($A166,'Annex 2 Designated EHV charges'!$D:$P,COLUMN(G166)+5,FALSE)),"")</f>
        <v/>
      </c>
      <c r="H166" s="52" t="str">
        <f>IFERROR(IF(VLOOKUP($A166,'Annex 2 Designated EHV charges'!$D:$P,COLUMN(H166)+5,FALSE)=0,"",VLOOKUP($A166,'Annex 2 Designated EHV charges'!$D:$P,COLUMN(H166)+5,FALSE)),"")</f>
        <v/>
      </c>
    </row>
    <row r="167" spans="1:8" x14ac:dyDescent="0.2">
      <c r="A167" s="52" t="str">
        <f t="array" ref="A167">IFERROR(INDEX('Annex 2 Designated EHV charges'!$D$11:$D$260, MATCH(0, IF(ISBLANK('Annex 2 Designated EHV charges'!$D$11:$D$260),1, COUNTIF(A$4:$A166, 'Annex 2 Designated EHV charges'!$D$11:$D$260)), 0)),"")</f>
        <v/>
      </c>
      <c r="B167" s="52" t="str">
        <f>IF($A167="","",VLOOKUP($A167,'Annex 2 Designated EHV charges'!$D:$O,2,0))</f>
        <v/>
      </c>
      <c r="C167" s="59" t="str">
        <f>IF($A167="","",VLOOKUP($A167,'Annex 2 Designated EHV charges'!$D:$O,3,0))</f>
        <v/>
      </c>
      <c r="D167" s="59" t="str">
        <f>IF($A167="","",VLOOKUP($A167,'Annex 2 Designated EHV charges'!$D:$O,4,0))</f>
        <v/>
      </c>
      <c r="E167" s="60" t="str">
        <f>IFERROR(IF(VLOOKUP($A167,'Annex 2 Designated EHV charges'!$D:$P,COLUMN(E167)+5,FALSE)=0,"",VLOOKUP($A167,'Annex 2 Designated EHV charges'!$D:$P,COLUMN(E167)+5,FALSE)),"")</f>
        <v/>
      </c>
      <c r="F167" s="61" t="str">
        <f>IFERROR(IF(VLOOKUP($A167,'Annex 2 Designated EHV charges'!$D:$P,COLUMN(F167)+5,FALSE)=0,"",VLOOKUP($A167,'Annex 2 Designated EHV charges'!$D:$P,COLUMN(F167)+5,FALSE)),"")</f>
        <v/>
      </c>
      <c r="G167" s="61" t="str">
        <f>IFERROR(IF(VLOOKUP($A167,'Annex 2 Designated EHV charges'!$D:$P,COLUMN(G167)+5,FALSE)=0,"",VLOOKUP($A167,'Annex 2 Designated EHV charges'!$D:$P,COLUMN(G167)+5,FALSE)),"")</f>
        <v/>
      </c>
      <c r="H167" s="52" t="str">
        <f>IFERROR(IF(VLOOKUP($A167,'Annex 2 Designated EHV charges'!$D:$P,COLUMN(H167)+5,FALSE)=0,"",VLOOKUP($A167,'Annex 2 Designated EHV charges'!$D:$P,COLUMN(H167)+5,FALSE)),"")</f>
        <v/>
      </c>
    </row>
    <row r="168" spans="1:8" x14ac:dyDescent="0.2">
      <c r="A168" s="52" t="str">
        <f t="array" ref="A168">IFERROR(INDEX('Annex 2 Designated EHV charges'!$D$11:$D$260, MATCH(0, IF(ISBLANK('Annex 2 Designated EHV charges'!$D$11:$D$260),1, COUNTIF(A$4:$A167, 'Annex 2 Designated EHV charges'!$D$11:$D$260)), 0)),"")</f>
        <v/>
      </c>
      <c r="B168" s="52" t="str">
        <f>IF($A168="","",VLOOKUP($A168,'Annex 2 Designated EHV charges'!$D:$O,2,0))</f>
        <v/>
      </c>
      <c r="C168" s="59" t="str">
        <f>IF($A168="","",VLOOKUP($A168,'Annex 2 Designated EHV charges'!$D:$O,3,0))</f>
        <v/>
      </c>
      <c r="D168" s="59" t="str">
        <f>IF($A168="","",VLOOKUP($A168,'Annex 2 Designated EHV charges'!$D:$O,4,0))</f>
        <v/>
      </c>
      <c r="E168" s="60" t="str">
        <f>IFERROR(IF(VLOOKUP($A168,'Annex 2 Designated EHV charges'!$D:$P,COLUMN(E168)+5,FALSE)=0,"",VLOOKUP($A168,'Annex 2 Designated EHV charges'!$D:$P,COLUMN(E168)+5,FALSE)),"")</f>
        <v/>
      </c>
      <c r="F168" s="61" t="str">
        <f>IFERROR(IF(VLOOKUP($A168,'Annex 2 Designated EHV charges'!$D:$P,COLUMN(F168)+5,FALSE)=0,"",VLOOKUP($A168,'Annex 2 Designated EHV charges'!$D:$P,COLUMN(F168)+5,FALSE)),"")</f>
        <v/>
      </c>
      <c r="G168" s="61" t="str">
        <f>IFERROR(IF(VLOOKUP($A168,'Annex 2 Designated EHV charges'!$D:$P,COLUMN(G168)+5,FALSE)=0,"",VLOOKUP($A168,'Annex 2 Designated EHV charges'!$D:$P,COLUMN(G168)+5,FALSE)),"")</f>
        <v/>
      </c>
      <c r="H168" s="52" t="str">
        <f>IFERROR(IF(VLOOKUP($A168,'Annex 2 Designated EHV charges'!$D:$P,COLUMN(H168)+5,FALSE)=0,"",VLOOKUP($A168,'Annex 2 Designated EHV charges'!$D:$P,COLUMN(H168)+5,FALSE)),"")</f>
        <v/>
      </c>
    </row>
    <row r="169" spans="1:8" x14ac:dyDescent="0.2">
      <c r="A169" s="52" t="str">
        <f t="array" ref="A169">IFERROR(INDEX('Annex 2 Designated EHV charges'!$D$11:$D$260, MATCH(0, IF(ISBLANK('Annex 2 Designated EHV charges'!$D$11:$D$260),1, COUNTIF(A$4:$A168, 'Annex 2 Designated EHV charges'!$D$11:$D$260)), 0)),"")</f>
        <v/>
      </c>
      <c r="B169" s="52" t="str">
        <f>IF($A169="","",VLOOKUP($A169,'Annex 2 Designated EHV charges'!$D:$O,2,0))</f>
        <v/>
      </c>
      <c r="C169" s="59" t="str">
        <f>IF($A169="","",VLOOKUP($A169,'Annex 2 Designated EHV charges'!$D:$O,3,0))</f>
        <v/>
      </c>
      <c r="D169" s="59" t="str">
        <f>IF($A169="","",VLOOKUP($A169,'Annex 2 Designated EHV charges'!$D:$O,4,0))</f>
        <v/>
      </c>
      <c r="E169" s="60" t="str">
        <f>IFERROR(IF(VLOOKUP($A169,'Annex 2 Designated EHV charges'!$D:$P,COLUMN(E169)+5,FALSE)=0,"",VLOOKUP($A169,'Annex 2 Designated EHV charges'!$D:$P,COLUMN(E169)+5,FALSE)),"")</f>
        <v/>
      </c>
      <c r="F169" s="61" t="str">
        <f>IFERROR(IF(VLOOKUP($A169,'Annex 2 Designated EHV charges'!$D:$P,COLUMN(F169)+5,FALSE)=0,"",VLOOKUP($A169,'Annex 2 Designated EHV charges'!$D:$P,COLUMN(F169)+5,FALSE)),"")</f>
        <v/>
      </c>
      <c r="G169" s="61" t="str">
        <f>IFERROR(IF(VLOOKUP($A169,'Annex 2 Designated EHV charges'!$D:$P,COLUMN(G169)+5,FALSE)=0,"",VLOOKUP($A169,'Annex 2 Designated EHV charges'!$D:$P,COLUMN(G169)+5,FALSE)),"")</f>
        <v/>
      </c>
      <c r="H169" s="52" t="str">
        <f>IFERROR(IF(VLOOKUP($A169,'Annex 2 Designated EHV charges'!$D:$P,COLUMN(H169)+5,FALSE)=0,"",VLOOKUP($A169,'Annex 2 Designated EHV charges'!$D:$P,COLUMN(H169)+5,FALSE)),"")</f>
        <v/>
      </c>
    </row>
    <row r="170" spans="1:8" x14ac:dyDescent="0.2">
      <c r="A170" s="52" t="str">
        <f t="array" ref="A170">IFERROR(INDEX('Annex 2 Designated EHV charges'!$D$11:$D$260, MATCH(0, IF(ISBLANK('Annex 2 Designated EHV charges'!$D$11:$D$260),1, COUNTIF(A$4:$A169, 'Annex 2 Designated EHV charges'!$D$11:$D$260)), 0)),"")</f>
        <v/>
      </c>
      <c r="B170" s="52" t="str">
        <f>IF($A170="","",VLOOKUP($A170,'Annex 2 Designated EHV charges'!$D:$O,2,0))</f>
        <v/>
      </c>
      <c r="C170" s="59" t="str">
        <f>IF($A170="","",VLOOKUP($A170,'Annex 2 Designated EHV charges'!$D:$O,3,0))</f>
        <v/>
      </c>
      <c r="D170" s="59" t="str">
        <f>IF($A170="","",VLOOKUP($A170,'Annex 2 Designated EHV charges'!$D:$O,4,0))</f>
        <v/>
      </c>
      <c r="E170" s="60" t="str">
        <f>IFERROR(IF(VLOOKUP($A170,'Annex 2 Designated EHV charges'!$D:$P,COLUMN(E170)+5,FALSE)=0,"",VLOOKUP($A170,'Annex 2 Designated EHV charges'!$D:$P,COLUMN(E170)+5,FALSE)),"")</f>
        <v/>
      </c>
      <c r="F170" s="61" t="str">
        <f>IFERROR(IF(VLOOKUP($A170,'Annex 2 Designated EHV charges'!$D:$P,COLUMN(F170)+5,FALSE)=0,"",VLOOKUP($A170,'Annex 2 Designated EHV charges'!$D:$P,COLUMN(F170)+5,FALSE)),"")</f>
        <v/>
      </c>
      <c r="G170" s="61" t="str">
        <f>IFERROR(IF(VLOOKUP($A170,'Annex 2 Designated EHV charges'!$D:$P,COLUMN(G170)+5,FALSE)=0,"",VLOOKUP($A170,'Annex 2 Designated EHV charges'!$D:$P,COLUMN(G170)+5,FALSE)),"")</f>
        <v/>
      </c>
      <c r="H170" s="52" t="str">
        <f>IFERROR(IF(VLOOKUP($A170,'Annex 2 Designated EHV charges'!$D:$P,COLUMN(H170)+5,FALSE)=0,"",VLOOKUP($A170,'Annex 2 Designated EHV charges'!$D:$P,COLUMN(H170)+5,FALSE)),"")</f>
        <v/>
      </c>
    </row>
    <row r="171" spans="1:8" x14ac:dyDescent="0.2">
      <c r="A171" s="52" t="str">
        <f t="array" ref="A171">IFERROR(INDEX('Annex 2 Designated EHV charges'!$D$11:$D$260, MATCH(0, IF(ISBLANK('Annex 2 Designated EHV charges'!$D$11:$D$260),1, COUNTIF(A$4:$A170, 'Annex 2 Designated EHV charges'!$D$11:$D$260)), 0)),"")</f>
        <v/>
      </c>
      <c r="B171" s="52" t="str">
        <f>IF($A171="","",VLOOKUP($A171,'Annex 2 Designated EHV charges'!$D:$O,2,0))</f>
        <v/>
      </c>
      <c r="C171" s="59" t="str">
        <f>IF($A171="","",VLOOKUP($A171,'Annex 2 Designated EHV charges'!$D:$O,3,0))</f>
        <v/>
      </c>
      <c r="D171" s="59" t="str">
        <f>IF($A171="","",VLOOKUP($A171,'Annex 2 Designated EHV charges'!$D:$O,4,0))</f>
        <v/>
      </c>
      <c r="E171" s="60" t="str">
        <f>IFERROR(IF(VLOOKUP($A171,'Annex 2 Designated EHV charges'!$D:$P,COLUMN(E171)+5,FALSE)=0,"",VLOOKUP($A171,'Annex 2 Designated EHV charges'!$D:$P,COLUMN(E171)+5,FALSE)),"")</f>
        <v/>
      </c>
      <c r="F171" s="61" t="str">
        <f>IFERROR(IF(VLOOKUP($A171,'Annex 2 Designated EHV charges'!$D:$P,COLUMN(F171)+5,FALSE)=0,"",VLOOKUP($A171,'Annex 2 Designated EHV charges'!$D:$P,COLUMN(F171)+5,FALSE)),"")</f>
        <v/>
      </c>
      <c r="G171" s="61" t="str">
        <f>IFERROR(IF(VLOOKUP($A171,'Annex 2 Designated EHV charges'!$D:$P,COLUMN(G171)+5,FALSE)=0,"",VLOOKUP($A171,'Annex 2 Designated EHV charges'!$D:$P,COLUMN(G171)+5,FALSE)),"")</f>
        <v/>
      </c>
      <c r="H171" s="52" t="str">
        <f>IFERROR(IF(VLOOKUP($A171,'Annex 2 Designated EHV charges'!$D:$P,COLUMN(H171)+5,FALSE)=0,"",VLOOKUP($A171,'Annex 2 Designated EHV charges'!$D:$P,COLUMN(H171)+5,FALSE)),"")</f>
        <v/>
      </c>
    </row>
    <row r="172" spans="1:8" x14ac:dyDescent="0.2">
      <c r="A172" s="52" t="str">
        <f t="array" ref="A172">IFERROR(INDEX('Annex 2 Designated EHV charges'!$D$11:$D$260, MATCH(0, IF(ISBLANK('Annex 2 Designated EHV charges'!$D$11:$D$260),1, COUNTIF(A$4:$A171, 'Annex 2 Designated EHV charges'!$D$11:$D$260)), 0)),"")</f>
        <v/>
      </c>
      <c r="B172" s="52" t="str">
        <f>IF($A172="","",VLOOKUP($A172,'Annex 2 Designated EHV charges'!$D:$O,2,0))</f>
        <v/>
      </c>
      <c r="C172" s="59" t="str">
        <f>IF($A172="","",VLOOKUP($A172,'Annex 2 Designated EHV charges'!$D:$O,3,0))</f>
        <v/>
      </c>
      <c r="D172" s="59" t="str">
        <f>IF($A172="","",VLOOKUP($A172,'Annex 2 Designated EHV charges'!$D:$O,4,0))</f>
        <v/>
      </c>
      <c r="E172" s="60" t="str">
        <f>IFERROR(IF(VLOOKUP($A172,'Annex 2 Designated EHV charges'!$D:$P,COLUMN(E172)+5,FALSE)=0,"",VLOOKUP($A172,'Annex 2 Designated EHV charges'!$D:$P,COLUMN(E172)+5,FALSE)),"")</f>
        <v/>
      </c>
      <c r="F172" s="61" t="str">
        <f>IFERROR(IF(VLOOKUP($A172,'Annex 2 Designated EHV charges'!$D:$P,COLUMN(F172)+5,FALSE)=0,"",VLOOKUP($A172,'Annex 2 Designated EHV charges'!$D:$P,COLUMN(F172)+5,FALSE)),"")</f>
        <v/>
      </c>
      <c r="G172" s="61" t="str">
        <f>IFERROR(IF(VLOOKUP($A172,'Annex 2 Designated EHV charges'!$D:$P,COLUMN(G172)+5,FALSE)=0,"",VLOOKUP($A172,'Annex 2 Designated EHV charges'!$D:$P,COLUMN(G172)+5,FALSE)),"")</f>
        <v/>
      </c>
      <c r="H172" s="52" t="str">
        <f>IFERROR(IF(VLOOKUP($A172,'Annex 2 Designated EHV charges'!$D:$P,COLUMN(H172)+5,FALSE)=0,"",VLOOKUP($A172,'Annex 2 Designated EHV charges'!$D:$P,COLUMN(H172)+5,FALSE)),"")</f>
        <v/>
      </c>
    </row>
    <row r="173" spans="1:8" x14ac:dyDescent="0.2">
      <c r="A173" s="52" t="str">
        <f t="array" ref="A173">IFERROR(INDEX('Annex 2 Designated EHV charges'!$D$11:$D$260, MATCH(0, IF(ISBLANK('Annex 2 Designated EHV charges'!$D$11:$D$260),1, COUNTIF(A$4:$A172, 'Annex 2 Designated EHV charges'!$D$11:$D$260)), 0)),"")</f>
        <v/>
      </c>
      <c r="B173" s="52" t="str">
        <f>IF($A173="","",VLOOKUP($A173,'Annex 2 Designated EHV charges'!$D:$O,2,0))</f>
        <v/>
      </c>
      <c r="C173" s="59" t="str">
        <f>IF($A173="","",VLOOKUP($A173,'Annex 2 Designated EHV charges'!$D:$O,3,0))</f>
        <v/>
      </c>
      <c r="D173" s="59" t="str">
        <f>IF($A173="","",VLOOKUP($A173,'Annex 2 Designated EHV charges'!$D:$O,4,0))</f>
        <v/>
      </c>
      <c r="E173" s="60" t="str">
        <f>IFERROR(IF(VLOOKUP($A173,'Annex 2 Designated EHV charges'!$D:$P,COLUMN(E173)+5,FALSE)=0,"",VLOOKUP($A173,'Annex 2 Designated EHV charges'!$D:$P,COLUMN(E173)+5,FALSE)),"")</f>
        <v/>
      </c>
      <c r="F173" s="61" t="str">
        <f>IFERROR(IF(VLOOKUP($A173,'Annex 2 Designated EHV charges'!$D:$P,COLUMN(F173)+5,FALSE)=0,"",VLOOKUP($A173,'Annex 2 Designated EHV charges'!$D:$P,COLUMN(F173)+5,FALSE)),"")</f>
        <v/>
      </c>
      <c r="G173" s="61" t="str">
        <f>IFERROR(IF(VLOOKUP($A173,'Annex 2 Designated EHV charges'!$D:$P,COLUMN(G173)+5,FALSE)=0,"",VLOOKUP($A173,'Annex 2 Designated EHV charges'!$D:$P,COLUMN(G173)+5,FALSE)),"")</f>
        <v/>
      </c>
      <c r="H173" s="52" t="str">
        <f>IFERROR(IF(VLOOKUP($A173,'Annex 2 Designated EHV charges'!$D:$P,COLUMN(H173)+5,FALSE)=0,"",VLOOKUP($A173,'Annex 2 Designated EHV charges'!$D:$P,COLUMN(H173)+5,FALSE)),"")</f>
        <v/>
      </c>
    </row>
    <row r="174" spans="1:8" x14ac:dyDescent="0.2">
      <c r="A174" s="52" t="str">
        <f t="array" ref="A174">IFERROR(INDEX('Annex 2 Designated EHV charges'!$D$11:$D$260, MATCH(0, IF(ISBLANK('Annex 2 Designated EHV charges'!$D$11:$D$260),1, COUNTIF(A$4:$A173, 'Annex 2 Designated EHV charges'!$D$11:$D$260)), 0)),"")</f>
        <v/>
      </c>
      <c r="B174" s="52" t="str">
        <f>IF($A174="","",VLOOKUP($A174,'Annex 2 Designated EHV charges'!$D:$O,2,0))</f>
        <v/>
      </c>
      <c r="C174" s="59" t="str">
        <f>IF($A174="","",VLOOKUP($A174,'Annex 2 Designated EHV charges'!$D:$O,3,0))</f>
        <v/>
      </c>
      <c r="D174" s="59" t="str">
        <f>IF($A174="","",VLOOKUP($A174,'Annex 2 Designated EHV charges'!$D:$O,4,0))</f>
        <v/>
      </c>
      <c r="E174" s="60" t="str">
        <f>IFERROR(IF(VLOOKUP($A174,'Annex 2 Designated EHV charges'!$D:$P,COLUMN(E174)+5,FALSE)=0,"",VLOOKUP($A174,'Annex 2 Designated EHV charges'!$D:$P,COLUMN(E174)+5,FALSE)),"")</f>
        <v/>
      </c>
      <c r="F174" s="61" t="str">
        <f>IFERROR(IF(VLOOKUP($A174,'Annex 2 Designated EHV charges'!$D:$P,COLUMN(F174)+5,FALSE)=0,"",VLOOKUP($A174,'Annex 2 Designated EHV charges'!$D:$P,COLUMN(F174)+5,FALSE)),"")</f>
        <v/>
      </c>
      <c r="G174" s="61" t="str">
        <f>IFERROR(IF(VLOOKUP($A174,'Annex 2 Designated EHV charges'!$D:$P,COLUMN(G174)+5,FALSE)=0,"",VLOOKUP($A174,'Annex 2 Designated EHV charges'!$D:$P,COLUMN(G174)+5,FALSE)),"")</f>
        <v/>
      </c>
      <c r="H174" s="52" t="str">
        <f>IFERROR(IF(VLOOKUP($A174,'Annex 2 Designated EHV charges'!$D:$P,COLUMN(H174)+5,FALSE)=0,"",VLOOKUP($A174,'Annex 2 Designated EHV charges'!$D:$P,COLUMN(H174)+5,FALSE)),"")</f>
        <v/>
      </c>
    </row>
    <row r="175" spans="1:8" x14ac:dyDescent="0.2">
      <c r="A175" s="52" t="str">
        <f t="array" ref="A175">IFERROR(INDEX('Annex 2 Designated EHV charges'!$D$11:$D$260, MATCH(0, IF(ISBLANK('Annex 2 Designated EHV charges'!$D$11:$D$260),1, COUNTIF(A$4:$A174, 'Annex 2 Designated EHV charges'!$D$11:$D$260)), 0)),"")</f>
        <v/>
      </c>
      <c r="B175" s="52" t="str">
        <f>IF($A175="","",VLOOKUP($A175,'Annex 2 Designated EHV charges'!$D:$O,2,0))</f>
        <v/>
      </c>
      <c r="C175" s="59" t="str">
        <f>IF($A175="","",VLOOKUP($A175,'Annex 2 Designated EHV charges'!$D:$O,3,0))</f>
        <v/>
      </c>
      <c r="D175" s="59" t="str">
        <f>IF($A175="","",VLOOKUP($A175,'Annex 2 Designated EHV charges'!$D:$O,4,0))</f>
        <v/>
      </c>
      <c r="E175" s="60" t="str">
        <f>IFERROR(IF(VLOOKUP($A175,'Annex 2 Designated EHV charges'!$D:$P,COLUMN(E175)+5,FALSE)=0,"",VLOOKUP($A175,'Annex 2 Designated EHV charges'!$D:$P,COLUMN(E175)+5,FALSE)),"")</f>
        <v/>
      </c>
      <c r="F175" s="61" t="str">
        <f>IFERROR(IF(VLOOKUP($A175,'Annex 2 Designated EHV charges'!$D:$P,COLUMN(F175)+5,FALSE)=0,"",VLOOKUP($A175,'Annex 2 Designated EHV charges'!$D:$P,COLUMN(F175)+5,FALSE)),"")</f>
        <v/>
      </c>
      <c r="G175" s="61" t="str">
        <f>IFERROR(IF(VLOOKUP($A175,'Annex 2 Designated EHV charges'!$D:$P,COLUMN(G175)+5,FALSE)=0,"",VLOOKUP($A175,'Annex 2 Designated EHV charges'!$D:$P,COLUMN(G175)+5,FALSE)),"")</f>
        <v/>
      </c>
      <c r="H175" s="52" t="str">
        <f>IFERROR(IF(VLOOKUP($A175,'Annex 2 Designated EHV charges'!$D:$P,COLUMN(H175)+5,FALSE)=0,"",VLOOKUP($A175,'Annex 2 Designated EHV charges'!$D:$P,COLUMN(H175)+5,FALSE)),"")</f>
        <v/>
      </c>
    </row>
    <row r="176" spans="1:8" x14ac:dyDescent="0.2">
      <c r="A176" s="52" t="str">
        <f t="array" ref="A176">IFERROR(INDEX('Annex 2 Designated EHV charges'!$D$11:$D$260, MATCH(0, IF(ISBLANK('Annex 2 Designated EHV charges'!$D$11:$D$260),1, COUNTIF(A$4:$A175, 'Annex 2 Designated EHV charges'!$D$11:$D$260)), 0)),"")</f>
        <v/>
      </c>
      <c r="B176" s="52" t="str">
        <f>IF($A176="","",VLOOKUP($A176,'Annex 2 Designated EHV charges'!$D:$O,2,0))</f>
        <v/>
      </c>
      <c r="C176" s="59" t="str">
        <f>IF($A176="","",VLOOKUP($A176,'Annex 2 Designated EHV charges'!$D:$O,3,0))</f>
        <v/>
      </c>
      <c r="D176" s="59" t="str">
        <f>IF($A176="","",VLOOKUP($A176,'Annex 2 Designated EHV charges'!$D:$O,4,0))</f>
        <v/>
      </c>
      <c r="E176" s="60" t="str">
        <f>IFERROR(IF(VLOOKUP($A176,'Annex 2 Designated EHV charges'!$D:$P,COLUMN(E176)+5,FALSE)=0,"",VLOOKUP($A176,'Annex 2 Designated EHV charges'!$D:$P,COLUMN(E176)+5,FALSE)),"")</f>
        <v/>
      </c>
      <c r="F176" s="61" t="str">
        <f>IFERROR(IF(VLOOKUP($A176,'Annex 2 Designated EHV charges'!$D:$P,COLUMN(F176)+5,FALSE)=0,"",VLOOKUP($A176,'Annex 2 Designated EHV charges'!$D:$P,COLUMN(F176)+5,FALSE)),"")</f>
        <v/>
      </c>
      <c r="G176" s="61" t="str">
        <f>IFERROR(IF(VLOOKUP($A176,'Annex 2 Designated EHV charges'!$D:$P,COLUMN(G176)+5,FALSE)=0,"",VLOOKUP($A176,'Annex 2 Designated EHV charges'!$D:$P,COLUMN(G176)+5,FALSE)),"")</f>
        <v/>
      </c>
      <c r="H176" s="52" t="str">
        <f>IFERROR(IF(VLOOKUP($A176,'Annex 2 Designated EHV charges'!$D:$P,COLUMN(H176)+5,FALSE)=0,"",VLOOKUP($A176,'Annex 2 Designated EHV charges'!$D:$P,COLUMN(H176)+5,FALSE)),"")</f>
        <v/>
      </c>
    </row>
    <row r="177" spans="1:8" x14ac:dyDescent="0.2">
      <c r="A177" s="52" t="str">
        <f t="array" ref="A177">IFERROR(INDEX('Annex 2 Designated EHV charges'!$D$11:$D$260, MATCH(0, IF(ISBLANK('Annex 2 Designated EHV charges'!$D$11:$D$260),1, COUNTIF(A$4:$A176, 'Annex 2 Designated EHV charges'!$D$11:$D$260)), 0)),"")</f>
        <v/>
      </c>
      <c r="B177" s="52" t="str">
        <f>IF($A177="","",VLOOKUP($A177,'Annex 2 Designated EHV charges'!$D:$O,2,0))</f>
        <v/>
      </c>
      <c r="C177" s="59" t="str">
        <f>IF($A177="","",VLOOKUP($A177,'Annex 2 Designated EHV charges'!$D:$O,3,0))</f>
        <v/>
      </c>
      <c r="D177" s="59" t="str">
        <f>IF($A177="","",VLOOKUP($A177,'Annex 2 Designated EHV charges'!$D:$O,4,0))</f>
        <v/>
      </c>
      <c r="E177" s="60" t="str">
        <f>IFERROR(IF(VLOOKUP($A177,'Annex 2 Designated EHV charges'!$D:$P,COLUMN(E177)+5,FALSE)=0,"",VLOOKUP($A177,'Annex 2 Designated EHV charges'!$D:$P,COLUMN(E177)+5,FALSE)),"")</f>
        <v/>
      </c>
      <c r="F177" s="61" t="str">
        <f>IFERROR(IF(VLOOKUP($A177,'Annex 2 Designated EHV charges'!$D:$P,COLUMN(F177)+5,FALSE)=0,"",VLOOKUP($A177,'Annex 2 Designated EHV charges'!$D:$P,COLUMN(F177)+5,FALSE)),"")</f>
        <v/>
      </c>
      <c r="G177" s="61" t="str">
        <f>IFERROR(IF(VLOOKUP($A177,'Annex 2 Designated EHV charges'!$D:$P,COLUMN(G177)+5,FALSE)=0,"",VLOOKUP($A177,'Annex 2 Designated EHV charges'!$D:$P,COLUMN(G177)+5,FALSE)),"")</f>
        <v/>
      </c>
      <c r="H177" s="52" t="str">
        <f>IFERROR(IF(VLOOKUP($A177,'Annex 2 Designated EHV charges'!$D:$P,COLUMN(H177)+5,FALSE)=0,"",VLOOKUP($A177,'Annex 2 Designated EHV charges'!$D:$P,COLUMN(H177)+5,FALSE)),"")</f>
        <v/>
      </c>
    </row>
    <row r="178" spans="1:8" x14ac:dyDescent="0.2">
      <c r="A178" s="52" t="str">
        <f t="array" ref="A178">IFERROR(INDEX('Annex 2 Designated EHV charges'!$D$11:$D$260, MATCH(0, IF(ISBLANK('Annex 2 Designated EHV charges'!$D$11:$D$260),1, COUNTIF(A$4:$A177, 'Annex 2 Designated EHV charges'!$D$11:$D$260)), 0)),"")</f>
        <v/>
      </c>
      <c r="B178" s="52" t="str">
        <f>IF($A178="","",VLOOKUP($A178,'Annex 2 Designated EHV charges'!$D:$O,2,0))</f>
        <v/>
      </c>
      <c r="C178" s="59" t="str">
        <f>IF($A178="","",VLOOKUP($A178,'Annex 2 Designated EHV charges'!$D:$O,3,0))</f>
        <v/>
      </c>
      <c r="D178" s="59" t="str">
        <f>IF($A178="","",VLOOKUP($A178,'Annex 2 Designated EHV charges'!$D:$O,4,0))</f>
        <v/>
      </c>
      <c r="E178" s="60" t="str">
        <f>IFERROR(IF(VLOOKUP($A178,'Annex 2 Designated EHV charges'!$D:$P,COLUMN(E178)+5,FALSE)=0,"",VLOOKUP($A178,'Annex 2 Designated EHV charges'!$D:$P,COLUMN(E178)+5,FALSE)),"")</f>
        <v/>
      </c>
      <c r="F178" s="61" t="str">
        <f>IFERROR(IF(VLOOKUP($A178,'Annex 2 Designated EHV charges'!$D:$P,COLUMN(F178)+5,FALSE)=0,"",VLOOKUP($A178,'Annex 2 Designated EHV charges'!$D:$P,COLUMN(F178)+5,FALSE)),"")</f>
        <v/>
      </c>
      <c r="G178" s="61" t="str">
        <f>IFERROR(IF(VLOOKUP($A178,'Annex 2 Designated EHV charges'!$D:$P,COLUMN(G178)+5,FALSE)=0,"",VLOOKUP($A178,'Annex 2 Designated EHV charges'!$D:$P,COLUMN(G178)+5,FALSE)),"")</f>
        <v/>
      </c>
      <c r="H178" s="52" t="str">
        <f>IFERROR(IF(VLOOKUP($A178,'Annex 2 Designated EHV charges'!$D:$P,COLUMN(H178)+5,FALSE)=0,"",VLOOKUP($A178,'Annex 2 Designated EHV charges'!$D:$P,COLUMN(H178)+5,FALSE)),"")</f>
        <v/>
      </c>
    </row>
    <row r="179" spans="1:8" x14ac:dyDescent="0.2">
      <c r="A179" s="52" t="str">
        <f t="array" ref="A179">IFERROR(INDEX('Annex 2 Designated EHV charges'!$D$11:$D$260, MATCH(0, IF(ISBLANK('Annex 2 Designated EHV charges'!$D$11:$D$260),1, COUNTIF(A$4:$A178, 'Annex 2 Designated EHV charges'!$D$11:$D$260)), 0)),"")</f>
        <v/>
      </c>
      <c r="B179" s="52" t="str">
        <f>IF($A179="","",VLOOKUP($A179,'Annex 2 Designated EHV charges'!$D:$O,2,0))</f>
        <v/>
      </c>
      <c r="C179" s="59" t="str">
        <f>IF($A179="","",VLOOKUP($A179,'Annex 2 Designated EHV charges'!$D:$O,3,0))</f>
        <v/>
      </c>
      <c r="D179" s="59" t="str">
        <f>IF($A179="","",VLOOKUP($A179,'Annex 2 Designated EHV charges'!$D:$O,4,0))</f>
        <v/>
      </c>
      <c r="E179" s="60" t="str">
        <f>IFERROR(IF(VLOOKUP($A179,'Annex 2 Designated EHV charges'!$D:$P,COLUMN(E179)+5,FALSE)=0,"",VLOOKUP($A179,'Annex 2 Designated EHV charges'!$D:$P,COLUMN(E179)+5,FALSE)),"")</f>
        <v/>
      </c>
      <c r="F179" s="61" t="str">
        <f>IFERROR(IF(VLOOKUP($A179,'Annex 2 Designated EHV charges'!$D:$P,COLUMN(F179)+5,FALSE)=0,"",VLOOKUP($A179,'Annex 2 Designated EHV charges'!$D:$P,COLUMN(F179)+5,FALSE)),"")</f>
        <v/>
      </c>
      <c r="G179" s="61" t="str">
        <f>IFERROR(IF(VLOOKUP($A179,'Annex 2 Designated EHV charges'!$D:$P,COLUMN(G179)+5,FALSE)=0,"",VLOOKUP($A179,'Annex 2 Designated EHV charges'!$D:$P,COLUMN(G179)+5,FALSE)),"")</f>
        <v/>
      </c>
      <c r="H179" s="52" t="str">
        <f>IFERROR(IF(VLOOKUP($A179,'Annex 2 Designated EHV charges'!$D:$P,COLUMN(H179)+5,FALSE)=0,"",VLOOKUP($A179,'Annex 2 Designated EHV charges'!$D:$P,COLUMN(H179)+5,FALSE)),"")</f>
        <v/>
      </c>
    </row>
    <row r="180" spans="1:8" x14ac:dyDescent="0.2">
      <c r="A180" s="52" t="str">
        <f t="array" ref="A180">IFERROR(INDEX('Annex 2 Designated EHV charges'!$D$11:$D$260, MATCH(0, IF(ISBLANK('Annex 2 Designated EHV charges'!$D$11:$D$260),1, COUNTIF(A$4:$A179, 'Annex 2 Designated EHV charges'!$D$11:$D$260)), 0)),"")</f>
        <v/>
      </c>
      <c r="B180" s="52" t="str">
        <f>IF($A180="","",VLOOKUP($A180,'Annex 2 Designated EHV charges'!$D:$O,2,0))</f>
        <v/>
      </c>
      <c r="C180" s="59" t="str">
        <f>IF($A180="","",VLOOKUP($A180,'Annex 2 Designated EHV charges'!$D:$O,3,0))</f>
        <v/>
      </c>
      <c r="D180" s="59" t="str">
        <f>IF($A180="","",VLOOKUP($A180,'Annex 2 Designated EHV charges'!$D:$O,4,0))</f>
        <v/>
      </c>
      <c r="E180" s="60" t="str">
        <f>IFERROR(IF(VLOOKUP($A180,'Annex 2 Designated EHV charges'!$D:$P,COLUMN(E180)+5,FALSE)=0,"",VLOOKUP($A180,'Annex 2 Designated EHV charges'!$D:$P,COLUMN(E180)+5,FALSE)),"")</f>
        <v/>
      </c>
      <c r="F180" s="61" t="str">
        <f>IFERROR(IF(VLOOKUP($A180,'Annex 2 Designated EHV charges'!$D:$P,COLUMN(F180)+5,FALSE)=0,"",VLOOKUP($A180,'Annex 2 Designated EHV charges'!$D:$P,COLUMN(F180)+5,FALSE)),"")</f>
        <v/>
      </c>
      <c r="G180" s="61" t="str">
        <f>IFERROR(IF(VLOOKUP($A180,'Annex 2 Designated EHV charges'!$D:$P,COLUMN(G180)+5,FALSE)=0,"",VLOOKUP($A180,'Annex 2 Designated EHV charges'!$D:$P,COLUMN(G180)+5,FALSE)),"")</f>
        <v/>
      </c>
      <c r="H180" s="52" t="str">
        <f>IFERROR(IF(VLOOKUP($A180,'Annex 2 Designated EHV charges'!$D:$P,COLUMN(H180)+5,FALSE)=0,"",VLOOKUP($A180,'Annex 2 Designated EHV charges'!$D:$P,COLUMN(H180)+5,FALSE)),"")</f>
        <v/>
      </c>
    </row>
    <row r="181" spans="1:8" x14ac:dyDescent="0.2">
      <c r="A181" s="52" t="str">
        <f t="array" ref="A181">IFERROR(INDEX('Annex 2 Designated EHV charges'!$D$11:$D$260, MATCH(0, IF(ISBLANK('Annex 2 Designated EHV charges'!$D$11:$D$260),1, COUNTIF(A$4:$A180, 'Annex 2 Designated EHV charges'!$D$11:$D$260)), 0)),"")</f>
        <v/>
      </c>
      <c r="B181" s="52" t="str">
        <f>IF($A181="","",VLOOKUP($A181,'Annex 2 Designated EHV charges'!$D:$O,2,0))</f>
        <v/>
      </c>
      <c r="C181" s="59" t="str">
        <f>IF($A181="","",VLOOKUP($A181,'Annex 2 Designated EHV charges'!$D:$O,3,0))</f>
        <v/>
      </c>
      <c r="D181" s="59" t="str">
        <f>IF($A181="","",VLOOKUP($A181,'Annex 2 Designated EHV charges'!$D:$O,4,0))</f>
        <v/>
      </c>
      <c r="E181" s="60" t="str">
        <f>IFERROR(IF(VLOOKUP($A181,'Annex 2 Designated EHV charges'!$D:$P,COLUMN(E181)+5,FALSE)=0,"",VLOOKUP($A181,'Annex 2 Designated EHV charges'!$D:$P,COLUMN(E181)+5,FALSE)),"")</f>
        <v/>
      </c>
      <c r="F181" s="61" t="str">
        <f>IFERROR(IF(VLOOKUP($A181,'Annex 2 Designated EHV charges'!$D:$P,COLUMN(F181)+5,FALSE)=0,"",VLOOKUP($A181,'Annex 2 Designated EHV charges'!$D:$P,COLUMN(F181)+5,FALSE)),"")</f>
        <v/>
      </c>
      <c r="G181" s="61" t="str">
        <f>IFERROR(IF(VLOOKUP($A181,'Annex 2 Designated EHV charges'!$D:$P,COLUMN(G181)+5,FALSE)=0,"",VLOOKUP($A181,'Annex 2 Designated EHV charges'!$D:$P,COLUMN(G181)+5,FALSE)),"")</f>
        <v/>
      </c>
      <c r="H181" s="52" t="str">
        <f>IFERROR(IF(VLOOKUP($A181,'Annex 2 Designated EHV charges'!$D:$P,COLUMN(H181)+5,FALSE)=0,"",VLOOKUP($A181,'Annex 2 Designated EHV charges'!$D:$P,COLUMN(H181)+5,FALSE)),"")</f>
        <v/>
      </c>
    </row>
    <row r="182" spans="1:8" x14ac:dyDescent="0.2">
      <c r="A182" s="52" t="str">
        <f t="array" ref="A182">IFERROR(INDEX('Annex 2 Designated EHV charges'!$D$11:$D$260, MATCH(0, IF(ISBLANK('Annex 2 Designated EHV charges'!$D$11:$D$260),1, COUNTIF(A$4:$A181, 'Annex 2 Designated EHV charges'!$D$11:$D$260)), 0)),"")</f>
        <v/>
      </c>
      <c r="B182" s="52" t="str">
        <f>IF($A182="","",VLOOKUP($A182,'Annex 2 Designated EHV charges'!$D:$O,2,0))</f>
        <v/>
      </c>
      <c r="C182" s="59" t="str">
        <f>IF($A182="","",VLOOKUP($A182,'Annex 2 Designated EHV charges'!$D:$O,3,0))</f>
        <v/>
      </c>
      <c r="D182" s="59" t="str">
        <f>IF($A182="","",VLOOKUP($A182,'Annex 2 Designated EHV charges'!$D:$O,4,0))</f>
        <v/>
      </c>
      <c r="E182" s="60" t="str">
        <f>IFERROR(IF(VLOOKUP($A182,'Annex 2 Designated EHV charges'!$D:$P,COLUMN(E182)+5,FALSE)=0,"",VLOOKUP($A182,'Annex 2 Designated EHV charges'!$D:$P,COLUMN(E182)+5,FALSE)),"")</f>
        <v/>
      </c>
      <c r="F182" s="61" t="str">
        <f>IFERROR(IF(VLOOKUP($A182,'Annex 2 Designated EHV charges'!$D:$P,COLUMN(F182)+5,FALSE)=0,"",VLOOKUP($A182,'Annex 2 Designated EHV charges'!$D:$P,COLUMN(F182)+5,FALSE)),"")</f>
        <v/>
      </c>
      <c r="G182" s="61" t="str">
        <f>IFERROR(IF(VLOOKUP($A182,'Annex 2 Designated EHV charges'!$D:$P,COLUMN(G182)+5,FALSE)=0,"",VLOOKUP($A182,'Annex 2 Designated EHV charges'!$D:$P,COLUMN(G182)+5,FALSE)),"")</f>
        <v/>
      </c>
      <c r="H182" s="52" t="str">
        <f>IFERROR(IF(VLOOKUP($A182,'Annex 2 Designated EHV charges'!$D:$P,COLUMN(H182)+5,FALSE)=0,"",VLOOKUP($A182,'Annex 2 Designated EHV charges'!$D:$P,COLUMN(H182)+5,FALSE)),"")</f>
        <v/>
      </c>
    </row>
    <row r="183" spans="1:8" x14ac:dyDescent="0.2">
      <c r="A183" s="52" t="str">
        <f t="array" ref="A183">IFERROR(INDEX('Annex 2 Designated EHV charges'!$D$11:$D$260, MATCH(0, IF(ISBLANK('Annex 2 Designated EHV charges'!$D$11:$D$260),1, COUNTIF(A$4:$A182, 'Annex 2 Designated EHV charges'!$D$11:$D$260)), 0)),"")</f>
        <v/>
      </c>
      <c r="B183" s="52" t="str">
        <f>IF($A183="","",VLOOKUP($A183,'Annex 2 Designated EHV charges'!$D:$O,2,0))</f>
        <v/>
      </c>
      <c r="C183" s="59" t="str">
        <f>IF($A183="","",VLOOKUP($A183,'Annex 2 Designated EHV charges'!$D:$O,3,0))</f>
        <v/>
      </c>
      <c r="D183" s="59" t="str">
        <f>IF($A183="","",VLOOKUP($A183,'Annex 2 Designated EHV charges'!$D:$O,4,0))</f>
        <v/>
      </c>
      <c r="E183" s="60" t="str">
        <f>IFERROR(IF(VLOOKUP($A183,'Annex 2 Designated EHV charges'!$D:$P,COLUMN(E183)+5,FALSE)=0,"",VLOOKUP($A183,'Annex 2 Designated EHV charges'!$D:$P,COLUMN(E183)+5,FALSE)),"")</f>
        <v/>
      </c>
      <c r="F183" s="61" t="str">
        <f>IFERROR(IF(VLOOKUP($A183,'Annex 2 Designated EHV charges'!$D:$P,COLUMN(F183)+5,FALSE)=0,"",VLOOKUP($A183,'Annex 2 Designated EHV charges'!$D:$P,COLUMN(F183)+5,FALSE)),"")</f>
        <v/>
      </c>
      <c r="G183" s="61" t="str">
        <f>IFERROR(IF(VLOOKUP($A183,'Annex 2 Designated EHV charges'!$D:$P,COLUMN(G183)+5,FALSE)=0,"",VLOOKUP($A183,'Annex 2 Designated EHV charges'!$D:$P,COLUMN(G183)+5,FALSE)),"")</f>
        <v/>
      </c>
      <c r="H183" s="52" t="str">
        <f>IFERROR(IF(VLOOKUP($A183,'Annex 2 Designated EHV charges'!$D:$P,COLUMN(H183)+5,FALSE)=0,"",VLOOKUP($A183,'Annex 2 Designated EHV charges'!$D:$P,COLUMN(H183)+5,FALSE)),"")</f>
        <v/>
      </c>
    </row>
    <row r="184" spans="1:8" x14ac:dyDescent="0.2">
      <c r="A184" s="52" t="str">
        <f t="array" ref="A184">IFERROR(INDEX('Annex 2 Designated EHV charges'!$D$11:$D$260, MATCH(0, IF(ISBLANK('Annex 2 Designated EHV charges'!$D$11:$D$260),1, COUNTIF(A$4:$A183, 'Annex 2 Designated EHV charges'!$D$11:$D$260)), 0)),"")</f>
        <v/>
      </c>
      <c r="B184" s="52" t="str">
        <f>IF($A184="","",VLOOKUP($A184,'Annex 2 Designated EHV charges'!$D:$O,2,0))</f>
        <v/>
      </c>
      <c r="C184" s="59" t="str">
        <f>IF($A184="","",VLOOKUP($A184,'Annex 2 Designated EHV charges'!$D:$O,3,0))</f>
        <v/>
      </c>
      <c r="D184" s="59" t="str">
        <f>IF($A184="","",VLOOKUP($A184,'Annex 2 Designated EHV charges'!$D:$O,4,0))</f>
        <v/>
      </c>
      <c r="E184" s="60" t="str">
        <f>IFERROR(IF(VLOOKUP($A184,'Annex 2 Designated EHV charges'!$D:$P,COLUMN(E184)+5,FALSE)=0,"",VLOOKUP($A184,'Annex 2 Designated EHV charges'!$D:$P,COLUMN(E184)+5,FALSE)),"")</f>
        <v/>
      </c>
      <c r="F184" s="61" t="str">
        <f>IFERROR(IF(VLOOKUP($A184,'Annex 2 Designated EHV charges'!$D:$P,COLUMN(F184)+5,FALSE)=0,"",VLOOKUP($A184,'Annex 2 Designated EHV charges'!$D:$P,COLUMN(F184)+5,FALSE)),"")</f>
        <v/>
      </c>
      <c r="G184" s="61" t="str">
        <f>IFERROR(IF(VLOOKUP($A184,'Annex 2 Designated EHV charges'!$D:$P,COLUMN(G184)+5,FALSE)=0,"",VLOOKUP($A184,'Annex 2 Designated EHV charges'!$D:$P,COLUMN(G184)+5,FALSE)),"")</f>
        <v/>
      </c>
      <c r="H184" s="52" t="str">
        <f>IFERROR(IF(VLOOKUP($A184,'Annex 2 Designated EHV charges'!$D:$P,COLUMN(H184)+5,FALSE)=0,"",VLOOKUP($A184,'Annex 2 Designated EHV charges'!$D:$P,COLUMN(H184)+5,FALSE)),"")</f>
        <v/>
      </c>
    </row>
    <row r="185" spans="1:8" x14ac:dyDescent="0.2">
      <c r="A185" s="52" t="str">
        <f t="array" ref="A185">IFERROR(INDEX('Annex 2 Designated EHV charges'!$D$11:$D$260, MATCH(0, IF(ISBLANK('Annex 2 Designated EHV charges'!$D$11:$D$260),1, COUNTIF(A$4:$A184, 'Annex 2 Designated EHV charges'!$D$11:$D$260)), 0)),"")</f>
        <v/>
      </c>
      <c r="B185" s="52" t="str">
        <f>IF($A185="","",VLOOKUP($A185,'Annex 2 Designated EHV charges'!$D:$O,2,0))</f>
        <v/>
      </c>
      <c r="C185" s="59" t="str">
        <f>IF($A185="","",VLOOKUP($A185,'Annex 2 Designated EHV charges'!$D:$O,3,0))</f>
        <v/>
      </c>
      <c r="D185" s="59" t="str">
        <f>IF($A185="","",VLOOKUP($A185,'Annex 2 Designated EHV charges'!$D:$O,4,0))</f>
        <v/>
      </c>
      <c r="E185" s="60" t="str">
        <f>IFERROR(IF(VLOOKUP($A185,'Annex 2 Designated EHV charges'!$D:$P,COLUMN(E185)+5,FALSE)=0,"",VLOOKUP($A185,'Annex 2 Designated EHV charges'!$D:$P,COLUMN(E185)+5,FALSE)),"")</f>
        <v/>
      </c>
      <c r="F185" s="61" t="str">
        <f>IFERROR(IF(VLOOKUP($A185,'Annex 2 Designated EHV charges'!$D:$P,COLUMN(F185)+5,FALSE)=0,"",VLOOKUP($A185,'Annex 2 Designated EHV charges'!$D:$P,COLUMN(F185)+5,FALSE)),"")</f>
        <v/>
      </c>
      <c r="G185" s="61" t="str">
        <f>IFERROR(IF(VLOOKUP($A185,'Annex 2 Designated EHV charges'!$D:$P,COLUMN(G185)+5,FALSE)=0,"",VLOOKUP($A185,'Annex 2 Designated EHV charges'!$D:$P,COLUMN(G185)+5,FALSE)),"")</f>
        <v/>
      </c>
      <c r="H185" s="52" t="str">
        <f>IFERROR(IF(VLOOKUP($A185,'Annex 2 Designated EHV charges'!$D:$P,COLUMN(H185)+5,FALSE)=0,"",VLOOKUP($A185,'Annex 2 Designated EHV charges'!$D:$P,COLUMN(H185)+5,FALSE)),"")</f>
        <v/>
      </c>
    </row>
    <row r="186" spans="1:8" x14ac:dyDescent="0.2">
      <c r="A186" s="52" t="str">
        <f t="array" ref="A186">IFERROR(INDEX('Annex 2 Designated EHV charges'!$D$11:$D$260, MATCH(0, IF(ISBLANK('Annex 2 Designated EHV charges'!$D$11:$D$260),1, COUNTIF(A$4:$A185, 'Annex 2 Designated EHV charges'!$D$11:$D$260)), 0)),"")</f>
        <v/>
      </c>
      <c r="B186" s="52" t="str">
        <f>IF($A186="","",VLOOKUP($A186,'Annex 2 Designated EHV charges'!$D:$O,2,0))</f>
        <v/>
      </c>
      <c r="C186" s="59" t="str">
        <f>IF($A186="","",VLOOKUP($A186,'Annex 2 Designated EHV charges'!$D:$O,3,0))</f>
        <v/>
      </c>
      <c r="D186" s="59" t="str">
        <f>IF($A186="","",VLOOKUP($A186,'Annex 2 Designated EHV charges'!$D:$O,4,0))</f>
        <v/>
      </c>
      <c r="E186" s="60" t="str">
        <f>IFERROR(IF(VLOOKUP($A186,'Annex 2 Designated EHV charges'!$D:$P,COLUMN(E186)+5,FALSE)=0,"",VLOOKUP($A186,'Annex 2 Designated EHV charges'!$D:$P,COLUMN(E186)+5,FALSE)),"")</f>
        <v/>
      </c>
      <c r="F186" s="61" t="str">
        <f>IFERROR(IF(VLOOKUP($A186,'Annex 2 Designated EHV charges'!$D:$P,COLUMN(F186)+5,FALSE)=0,"",VLOOKUP($A186,'Annex 2 Designated EHV charges'!$D:$P,COLUMN(F186)+5,FALSE)),"")</f>
        <v/>
      </c>
      <c r="G186" s="61" t="str">
        <f>IFERROR(IF(VLOOKUP($A186,'Annex 2 Designated EHV charges'!$D:$P,COLUMN(G186)+5,FALSE)=0,"",VLOOKUP($A186,'Annex 2 Designated EHV charges'!$D:$P,COLUMN(G186)+5,FALSE)),"")</f>
        <v/>
      </c>
      <c r="H186" s="52" t="str">
        <f>IFERROR(IF(VLOOKUP($A186,'Annex 2 Designated EHV charges'!$D:$P,COLUMN(H186)+5,FALSE)=0,"",VLOOKUP($A186,'Annex 2 Designated EHV charges'!$D:$P,COLUMN(H186)+5,FALSE)),"")</f>
        <v/>
      </c>
    </row>
    <row r="187" spans="1:8" x14ac:dyDescent="0.2">
      <c r="A187" s="52" t="str">
        <f t="array" ref="A187">IFERROR(INDEX('Annex 2 Designated EHV charges'!$D$11:$D$260, MATCH(0, IF(ISBLANK('Annex 2 Designated EHV charges'!$D$11:$D$260),1, COUNTIF(A$4:$A186, 'Annex 2 Designated EHV charges'!$D$11:$D$260)), 0)),"")</f>
        <v/>
      </c>
      <c r="B187" s="52" t="str">
        <f>IF($A187="","",VLOOKUP($A187,'Annex 2 Designated EHV charges'!$D:$O,2,0))</f>
        <v/>
      </c>
      <c r="C187" s="59" t="str">
        <f>IF($A187="","",VLOOKUP($A187,'Annex 2 Designated EHV charges'!$D:$O,3,0))</f>
        <v/>
      </c>
      <c r="D187" s="59" t="str">
        <f>IF($A187="","",VLOOKUP($A187,'Annex 2 Designated EHV charges'!$D:$O,4,0))</f>
        <v/>
      </c>
      <c r="E187" s="60" t="str">
        <f>IFERROR(IF(VLOOKUP($A187,'Annex 2 Designated EHV charges'!$D:$P,COLUMN(E187)+5,FALSE)=0,"",VLOOKUP($A187,'Annex 2 Designated EHV charges'!$D:$P,COLUMN(E187)+5,FALSE)),"")</f>
        <v/>
      </c>
      <c r="F187" s="61" t="str">
        <f>IFERROR(IF(VLOOKUP($A187,'Annex 2 Designated EHV charges'!$D:$P,COLUMN(F187)+5,FALSE)=0,"",VLOOKUP($A187,'Annex 2 Designated EHV charges'!$D:$P,COLUMN(F187)+5,FALSE)),"")</f>
        <v/>
      </c>
      <c r="G187" s="61" t="str">
        <f>IFERROR(IF(VLOOKUP($A187,'Annex 2 Designated EHV charges'!$D:$P,COLUMN(G187)+5,FALSE)=0,"",VLOOKUP($A187,'Annex 2 Designated EHV charges'!$D:$P,COLUMN(G187)+5,FALSE)),"")</f>
        <v/>
      </c>
      <c r="H187" s="52" t="str">
        <f>IFERROR(IF(VLOOKUP($A187,'Annex 2 Designated EHV charges'!$D:$P,COLUMN(H187)+5,FALSE)=0,"",VLOOKUP($A187,'Annex 2 Designated EHV charges'!$D:$P,COLUMN(H187)+5,FALSE)),"")</f>
        <v/>
      </c>
    </row>
    <row r="188" spans="1:8" x14ac:dyDescent="0.2">
      <c r="A188" s="52" t="str">
        <f t="array" ref="A188">IFERROR(INDEX('Annex 2 Designated EHV charges'!$D$11:$D$260, MATCH(0, IF(ISBLANK('Annex 2 Designated EHV charges'!$D$11:$D$260),1, COUNTIF(A$4:$A187, 'Annex 2 Designated EHV charges'!$D$11:$D$260)), 0)),"")</f>
        <v/>
      </c>
      <c r="B188" s="52" t="str">
        <f>IF($A188="","",VLOOKUP($A188,'Annex 2 Designated EHV charges'!$D:$O,2,0))</f>
        <v/>
      </c>
      <c r="C188" s="59" t="str">
        <f>IF($A188="","",VLOOKUP($A188,'Annex 2 Designated EHV charges'!$D:$O,3,0))</f>
        <v/>
      </c>
      <c r="D188" s="59" t="str">
        <f>IF($A188="","",VLOOKUP($A188,'Annex 2 Designated EHV charges'!$D:$O,4,0))</f>
        <v/>
      </c>
      <c r="E188" s="60" t="str">
        <f>IFERROR(IF(VLOOKUP($A188,'Annex 2 Designated EHV charges'!$D:$P,COLUMN(E188)+5,FALSE)=0,"",VLOOKUP($A188,'Annex 2 Designated EHV charges'!$D:$P,COLUMN(E188)+5,FALSE)),"")</f>
        <v/>
      </c>
      <c r="F188" s="61" t="str">
        <f>IFERROR(IF(VLOOKUP($A188,'Annex 2 Designated EHV charges'!$D:$P,COLUMN(F188)+5,FALSE)=0,"",VLOOKUP($A188,'Annex 2 Designated EHV charges'!$D:$P,COLUMN(F188)+5,FALSE)),"")</f>
        <v/>
      </c>
      <c r="G188" s="61" t="str">
        <f>IFERROR(IF(VLOOKUP($A188,'Annex 2 Designated EHV charges'!$D:$P,COLUMN(G188)+5,FALSE)=0,"",VLOOKUP($A188,'Annex 2 Designated EHV charges'!$D:$P,COLUMN(G188)+5,FALSE)),"")</f>
        <v/>
      </c>
      <c r="H188" s="52" t="str">
        <f>IFERROR(IF(VLOOKUP($A188,'Annex 2 Designated EHV charges'!$D:$P,COLUMN(H188)+5,FALSE)=0,"",VLOOKUP($A188,'Annex 2 Designated EHV charges'!$D:$P,COLUMN(H188)+5,FALSE)),"")</f>
        <v/>
      </c>
    </row>
    <row r="189" spans="1:8" x14ac:dyDescent="0.2">
      <c r="A189" s="52" t="str">
        <f t="array" ref="A189">IFERROR(INDEX('Annex 2 Designated EHV charges'!$D$11:$D$260, MATCH(0, IF(ISBLANK('Annex 2 Designated EHV charges'!$D$11:$D$260),1, COUNTIF(A$4:$A188, 'Annex 2 Designated EHV charges'!$D$11:$D$260)), 0)),"")</f>
        <v/>
      </c>
      <c r="B189" s="52" t="str">
        <f>IF($A189="","",VLOOKUP($A189,'Annex 2 Designated EHV charges'!$D:$O,2,0))</f>
        <v/>
      </c>
      <c r="C189" s="59" t="str">
        <f>IF($A189="","",VLOOKUP($A189,'Annex 2 Designated EHV charges'!$D:$O,3,0))</f>
        <v/>
      </c>
      <c r="D189" s="59" t="str">
        <f>IF($A189="","",VLOOKUP($A189,'Annex 2 Designated EHV charges'!$D:$O,4,0))</f>
        <v/>
      </c>
      <c r="E189" s="60" t="str">
        <f>IFERROR(IF(VLOOKUP($A189,'Annex 2 Designated EHV charges'!$D:$P,COLUMN(E189)+5,FALSE)=0,"",VLOOKUP($A189,'Annex 2 Designated EHV charges'!$D:$P,COLUMN(E189)+5,FALSE)),"")</f>
        <v/>
      </c>
      <c r="F189" s="61" t="str">
        <f>IFERROR(IF(VLOOKUP($A189,'Annex 2 Designated EHV charges'!$D:$P,COLUMN(F189)+5,FALSE)=0,"",VLOOKUP($A189,'Annex 2 Designated EHV charges'!$D:$P,COLUMN(F189)+5,FALSE)),"")</f>
        <v/>
      </c>
      <c r="G189" s="61" t="str">
        <f>IFERROR(IF(VLOOKUP($A189,'Annex 2 Designated EHV charges'!$D:$P,COLUMN(G189)+5,FALSE)=0,"",VLOOKUP($A189,'Annex 2 Designated EHV charges'!$D:$P,COLUMN(G189)+5,FALSE)),"")</f>
        <v/>
      </c>
      <c r="H189" s="52" t="str">
        <f>IFERROR(IF(VLOOKUP($A189,'Annex 2 Designated EHV charges'!$D:$P,COLUMN(H189)+5,FALSE)=0,"",VLOOKUP($A189,'Annex 2 Designated EHV charges'!$D:$P,COLUMN(H189)+5,FALSE)),"")</f>
        <v/>
      </c>
    </row>
    <row r="190" spans="1:8" x14ac:dyDescent="0.2">
      <c r="A190" s="52" t="str">
        <f t="array" ref="A190">IFERROR(INDEX('Annex 2 Designated EHV charges'!$D$11:$D$260, MATCH(0, IF(ISBLANK('Annex 2 Designated EHV charges'!$D$11:$D$260),1, COUNTIF(A$4:$A189, 'Annex 2 Designated EHV charges'!$D$11:$D$260)), 0)),"")</f>
        <v/>
      </c>
      <c r="B190" s="52" t="str">
        <f>IF($A190="","",VLOOKUP($A190,'Annex 2 Designated EHV charges'!$D:$O,2,0))</f>
        <v/>
      </c>
      <c r="C190" s="59" t="str">
        <f>IF($A190="","",VLOOKUP($A190,'Annex 2 Designated EHV charges'!$D:$O,3,0))</f>
        <v/>
      </c>
      <c r="D190" s="59" t="str">
        <f>IF($A190="","",VLOOKUP($A190,'Annex 2 Designated EHV charges'!$D:$O,4,0))</f>
        <v/>
      </c>
      <c r="E190" s="60" t="str">
        <f>IFERROR(IF(VLOOKUP($A190,'Annex 2 Designated EHV charges'!$D:$P,COLUMN(E190)+5,FALSE)=0,"",VLOOKUP($A190,'Annex 2 Designated EHV charges'!$D:$P,COLUMN(E190)+5,FALSE)),"")</f>
        <v/>
      </c>
      <c r="F190" s="61" t="str">
        <f>IFERROR(IF(VLOOKUP($A190,'Annex 2 Designated EHV charges'!$D:$P,COLUMN(F190)+5,FALSE)=0,"",VLOOKUP($A190,'Annex 2 Designated EHV charges'!$D:$P,COLUMN(F190)+5,FALSE)),"")</f>
        <v/>
      </c>
      <c r="G190" s="61" t="str">
        <f>IFERROR(IF(VLOOKUP($A190,'Annex 2 Designated EHV charges'!$D:$P,COLUMN(G190)+5,FALSE)=0,"",VLOOKUP($A190,'Annex 2 Designated EHV charges'!$D:$P,COLUMN(G190)+5,FALSE)),"")</f>
        <v/>
      </c>
      <c r="H190" s="52" t="str">
        <f>IFERROR(IF(VLOOKUP($A190,'Annex 2 Designated EHV charges'!$D:$P,COLUMN(H190)+5,FALSE)=0,"",VLOOKUP($A190,'Annex 2 Designated EHV charges'!$D:$P,COLUMN(H190)+5,FALSE)),"")</f>
        <v/>
      </c>
    </row>
    <row r="191" spans="1:8" x14ac:dyDescent="0.2">
      <c r="A191" s="52" t="str">
        <f t="array" ref="A191">IFERROR(INDEX('Annex 2 Designated EHV charges'!$D$11:$D$260, MATCH(0, IF(ISBLANK('Annex 2 Designated EHV charges'!$D$11:$D$260),1, COUNTIF(A$4:$A190, 'Annex 2 Designated EHV charges'!$D$11:$D$260)), 0)),"")</f>
        <v/>
      </c>
      <c r="B191" s="52" t="str">
        <f>IF($A191="","",VLOOKUP($A191,'Annex 2 Designated EHV charges'!$D:$O,2,0))</f>
        <v/>
      </c>
      <c r="C191" s="59" t="str">
        <f>IF($A191="","",VLOOKUP($A191,'Annex 2 Designated EHV charges'!$D:$O,3,0))</f>
        <v/>
      </c>
      <c r="D191" s="59" t="str">
        <f>IF($A191="","",VLOOKUP($A191,'Annex 2 Designated EHV charges'!$D:$O,4,0))</f>
        <v/>
      </c>
      <c r="E191" s="60" t="str">
        <f>IFERROR(IF(VLOOKUP($A191,'Annex 2 Designated EHV charges'!$D:$P,COLUMN(E191)+5,FALSE)=0,"",VLOOKUP($A191,'Annex 2 Designated EHV charges'!$D:$P,COLUMN(E191)+5,FALSE)),"")</f>
        <v/>
      </c>
      <c r="F191" s="61" t="str">
        <f>IFERROR(IF(VLOOKUP($A191,'Annex 2 Designated EHV charges'!$D:$P,COLUMN(F191)+5,FALSE)=0,"",VLOOKUP($A191,'Annex 2 Designated EHV charges'!$D:$P,COLUMN(F191)+5,FALSE)),"")</f>
        <v/>
      </c>
      <c r="G191" s="61" t="str">
        <f>IFERROR(IF(VLOOKUP($A191,'Annex 2 Designated EHV charges'!$D:$P,COLUMN(G191)+5,FALSE)=0,"",VLOOKUP($A191,'Annex 2 Designated EHV charges'!$D:$P,COLUMN(G191)+5,FALSE)),"")</f>
        <v/>
      </c>
      <c r="H191" s="52" t="str">
        <f>IFERROR(IF(VLOOKUP($A191,'Annex 2 Designated EHV charges'!$D:$P,COLUMN(H191)+5,FALSE)=0,"",VLOOKUP($A191,'Annex 2 Designated EHV charges'!$D:$P,COLUMN(H191)+5,FALSE)),"")</f>
        <v/>
      </c>
    </row>
    <row r="192" spans="1:8" x14ac:dyDescent="0.2">
      <c r="A192" s="52" t="str">
        <f t="array" ref="A192">IFERROR(INDEX('Annex 2 Designated EHV charges'!$D$11:$D$260, MATCH(0, IF(ISBLANK('Annex 2 Designated EHV charges'!$D$11:$D$260),1, COUNTIF(A$4:$A191, 'Annex 2 Designated EHV charges'!$D$11:$D$260)), 0)),"")</f>
        <v/>
      </c>
      <c r="B192" s="52" t="str">
        <f>IF($A192="","",VLOOKUP($A192,'Annex 2 Designated EHV charges'!$D:$O,2,0))</f>
        <v/>
      </c>
      <c r="C192" s="59" t="str">
        <f>IF($A192="","",VLOOKUP($A192,'Annex 2 Designated EHV charges'!$D:$O,3,0))</f>
        <v/>
      </c>
      <c r="D192" s="59" t="str">
        <f>IF($A192="","",VLOOKUP($A192,'Annex 2 Designated EHV charges'!$D:$O,4,0))</f>
        <v/>
      </c>
      <c r="E192" s="60" t="str">
        <f>IFERROR(IF(VLOOKUP($A192,'Annex 2 Designated EHV charges'!$D:$P,COLUMN(E192)+5,FALSE)=0,"",VLOOKUP($A192,'Annex 2 Designated EHV charges'!$D:$P,COLUMN(E192)+5,FALSE)),"")</f>
        <v/>
      </c>
      <c r="F192" s="61" t="str">
        <f>IFERROR(IF(VLOOKUP($A192,'Annex 2 Designated EHV charges'!$D:$P,COLUMN(F192)+5,FALSE)=0,"",VLOOKUP($A192,'Annex 2 Designated EHV charges'!$D:$P,COLUMN(F192)+5,FALSE)),"")</f>
        <v/>
      </c>
      <c r="G192" s="61" t="str">
        <f>IFERROR(IF(VLOOKUP($A192,'Annex 2 Designated EHV charges'!$D:$P,COLUMN(G192)+5,FALSE)=0,"",VLOOKUP($A192,'Annex 2 Designated EHV charges'!$D:$P,COLUMN(G192)+5,FALSE)),"")</f>
        <v/>
      </c>
      <c r="H192" s="52" t="str">
        <f>IFERROR(IF(VLOOKUP($A192,'Annex 2 Designated EHV charges'!$D:$P,COLUMN(H192)+5,FALSE)=0,"",VLOOKUP($A192,'Annex 2 Designated EHV charges'!$D:$P,COLUMN(H192)+5,FALSE)),"")</f>
        <v/>
      </c>
    </row>
    <row r="193" spans="1:8" x14ac:dyDescent="0.2">
      <c r="A193" s="52" t="str">
        <f t="array" ref="A193">IFERROR(INDEX('Annex 2 Designated EHV charges'!$D$11:$D$260, MATCH(0, IF(ISBLANK('Annex 2 Designated EHV charges'!$D$11:$D$260),1, COUNTIF(A$4:$A192, 'Annex 2 Designated EHV charges'!$D$11:$D$260)), 0)),"")</f>
        <v/>
      </c>
      <c r="B193" s="52" t="str">
        <f>IF($A193="","",VLOOKUP($A193,'Annex 2 Designated EHV charges'!$D:$O,2,0))</f>
        <v/>
      </c>
      <c r="C193" s="59" t="str">
        <f>IF($A193="","",VLOOKUP($A193,'Annex 2 Designated EHV charges'!$D:$O,3,0))</f>
        <v/>
      </c>
      <c r="D193" s="59" t="str">
        <f>IF($A193="","",VLOOKUP($A193,'Annex 2 Designated EHV charges'!$D:$O,4,0))</f>
        <v/>
      </c>
      <c r="E193" s="60" t="str">
        <f>IFERROR(IF(VLOOKUP($A193,'Annex 2 Designated EHV charges'!$D:$P,COLUMN(E193)+5,FALSE)=0,"",VLOOKUP($A193,'Annex 2 Designated EHV charges'!$D:$P,COLUMN(E193)+5,FALSE)),"")</f>
        <v/>
      </c>
      <c r="F193" s="61" t="str">
        <f>IFERROR(IF(VLOOKUP($A193,'Annex 2 Designated EHV charges'!$D:$P,COLUMN(F193)+5,FALSE)=0,"",VLOOKUP($A193,'Annex 2 Designated EHV charges'!$D:$P,COLUMN(F193)+5,FALSE)),"")</f>
        <v/>
      </c>
      <c r="G193" s="61" t="str">
        <f>IFERROR(IF(VLOOKUP($A193,'Annex 2 Designated EHV charges'!$D:$P,COLUMN(G193)+5,FALSE)=0,"",VLOOKUP($A193,'Annex 2 Designated EHV charges'!$D:$P,COLUMN(G193)+5,FALSE)),"")</f>
        <v/>
      </c>
      <c r="H193" s="52" t="str">
        <f>IFERROR(IF(VLOOKUP($A193,'Annex 2 Designated EHV charges'!$D:$P,COLUMN(H193)+5,FALSE)=0,"",VLOOKUP($A193,'Annex 2 Designated EHV charges'!$D:$P,COLUMN(H193)+5,FALSE)),"")</f>
        <v/>
      </c>
    </row>
    <row r="194" spans="1:8" x14ac:dyDescent="0.2">
      <c r="A194" s="52" t="str">
        <f t="array" ref="A194">IFERROR(INDEX('Annex 2 Designated EHV charges'!$D$11:$D$260, MATCH(0, IF(ISBLANK('Annex 2 Designated EHV charges'!$D$11:$D$260),1, COUNTIF(A$4:$A193, 'Annex 2 Designated EHV charges'!$D$11:$D$260)), 0)),"")</f>
        <v/>
      </c>
      <c r="B194" s="52" t="str">
        <f>IF($A194="","",VLOOKUP($A194,'Annex 2 Designated EHV charges'!$D:$O,2,0))</f>
        <v/>
      </c>
      <c r="C194" s="59" t="str">
        <f>IF($A194="","",VLOOKUP($A194,'Annex 2 Designated EHV charges'!$D:$O,3,0))</f>
        <v/>
      </c>
      <c r="D194" s="59" t="str">
        <f>IF($A194="","",VLOOKUP($A194,'Annex 2 Designated EHV charges'!$D:$O,4,0))</f>
        <v/>
      </c>
      <c r="E194" s="60" t="str">
        <f>IFERROR(IF(VLOOKUP($A194,'Annex 2 Designated EHV charges'!$D:$P,COLUMN(E194)+5,FALSE)=0,"",VLOOKUP($A194,'Annex 2 Designated EHV charges'!$D:$P,COLUMN(E194)+5,FALSE)),"")</f>
        <v/>
      </c>
      <c r="F194" s="61" t="str">
        <f>IFERROR(IF(VLOOKUP($A194,'Annex 2 Designated EHV charges'!$D:$P,COLUMN(F194)+5,FALSE)=0,"",VLOOKUP($A194,'Annex 2 Designated EHV charges'!$D:$P,COLUMN(F194)+5,FALSE)),"")</f>
        <v/>
      </c>
      <c r="G194" s="61" t="str">
        <f>IFERROR(IF(VLOOKUP($A194,'Annex 2 Designated EHV charges'!$D:$P,COLUMN(G194)+5,FALSE)=0,"",VLOOKUP($A194,'Annex 2 Designated EHV charges'!$D:$P,COLUMN(G194)+5,FALSE)),"")</f>
        <v/>
      </c>
      <c r="H194" s="52" t="str">
        <f>IFERROR(IF(VLOOKUP($A194,'Annex 2 Designated EHV charges'!$D:$P,COLUMN(H194)+5,FALSE)=0,"",VLOOKUP($A194,'Annex 2 Designated EHV charges'!$D:$P,COLUMN(H194)+5,FALSE)),"")</f>
        <v/>
      </c>
    </row>
    <row r="195" spans="1:8" x14ac:dyDescent="0.2">
      <c r="A195" s="52" t="str">
        <f t="array" ref="A195">IFERROR(INDEX('Annex 2 Designated EHV charges'!$D$11:$D$260, MATCH(0, IF(ISBLANK('Annex 2 Designated EHV charges'!$D$11:$D$260),1, COUNTIF(A$4:$A194, 'Annex 2 Designated EHV charges'!$D$11:$D$260)), 0)),"")</f>
        <v/>
      </c>
      <c r="B195" s="52" t="str">
        <f>IF($A195="","",VLOOKUP($A195,'Annex 2 Designated EHV charges'!$D:$O,2,0))</f>
        <v/>
      </c>
      <c r="C195" s="59" t="str">
        <f>IF($A195="","",VLOOKUP($A195,'Annex 2 Designated EHV charges'!$D:$O,3,0))</f>
        <v/>
      </c>
      <c r="D195" s="59" t="str">
        <f>IF($A195="","",VLOOKUP($A195,'Annex 2 Designated EHV charges'!$D:$O,4,0))</f>
        <v/>
      </c>
      <c r="E195" s="60" t="str">
        <f>IFERROR(IF(VLOOKUP($A195,'Annex 2 Designated EHV charges'!$D:$P,COLUMN(E195)+5,FALSE)=0,"",VLOOKUP($A195,'Annex 2 Designated EHV charges'!$D:$P,COLUMN(E195)+5,FALSE)),"")</f>
        <v/>
      </c>
      <c r="F195" s="61" t="str">
        <f>IFERROR(IF(VLOOKUP($A195,'Annex 2 Designated EHV charges'!$D:$P,COLUMN(F195)+5,FALSE)=0,"",VLOOKUP($A195,'Annex 2 Designated EHV charges'!$D:$P,COLUMN(F195)+5,FALSE)),"")</f>
        <v/>
      </c>
      <c r="G195" s="61" t="str">
        <f>IFERROR(IF(VLOOKUP($A195,'Annex 2 Designated EHV charges'!$D:$P,COLUMN(G195)+5,FALSE)=0,"",VLOOKUP($A195,'Annex 2 Designated EHV charges'!$D:$P,COLUMN(G195)+5,FALSE)),"")</f>
        <v/>
      </c>
      <c r="H195" s="52" t="str">
        <f>IFERROR(IF(VLOOKUP($A195,'Annex 2 Designated EHV charges'!$D:$P,COLUMN(H195)+5,FALSE)=0,"",VLOOKUP($A195,'Annex 2 Designated EHV charges'!$D:$P,COLUMN(H195)+5,FALSE)),"")</f>
        <v/>
      </c>
    </row>
    <row r="196" spans="1:8" x14ac:dyDescent="0.2">
      <c r="A196" s="52" t="str">
        <f t="array" ref="A196">IFERROR(INDEX('Annex 2 Designated EHV charges'!$D$11:$D$260, MATCH(0, IF(ISBLANK('Annex 2 Designated EHV charges'!$D$11:$D$260),1, COUNTIF(A$4:$A195, 'Annex 2 Designated EHV charges'!$D$11:$D$260)), 0)),"")</f>
        <v/>
      </c>
      <c r="B196" s="52" t="str">
        <f>IF($A196="","",VLOOKUP($A196,'Annex 2 Designated EHV charges'!$D:$O,2,0))</f>
        <v/>
      </c>
      <c r="C196" s="59" t="str">
        <f>IF($A196="","",VLOOKUP($A196,'Annex 2 Designated EHV charges'!$D:$O,3,0))</f>
        <v/>
      </c>
      <c r="D196" s="59" t="str">
        <f>IF($A196="","",VLOOKUP($A196,'Annex 2 Designated EHV charges'!$D:$O,4,0))</f>
        <v/>
      </c>
      <c r="E196" s="60" t="str">
        <f>IFERROR(IF(VLOOKUP($A196,'Annex 2 Designated EHV charges'!$D:$P,COLUMN(E196)+5,FALSE)=0,"",VLOOKUP($A196,'Annex 2 Designated EHV charges'!$D:$P,COLUMN(E196)+5,FALSE)),"")</f>
        <v/>
      </c>
      <c r="F196" s="61" t="str">
        <f>IFERROR(IF(VLOOKUP($A196,'Annex 2 Designated EHV charges'!$D:$P,COLUMN(F196)+5,FALSE)=0,"",VLOOKUP($A196,'Annex 2 Designated EHV charges'!$D:$P,COLUMN(F196)+5,FALSE)),"")</f>
        <v/>
      </c>
      <c r="G196" s="61" t="str">
        <f>IFERROR(IF(VLOOKUP($A196,'Annex 2 Designated EHV charges'!$D:$P,COLUMN(G196)+5,FALSE)=0,"",VLOOKUP($A196,'Annex 2 Designated EHV charges'!$D:$P,COLUMN(G196)+5,FALSE)),"")</f>
        <v/>
      </c>
      <c r="H196" s="52" t="str">
        <f>IFERROR(IF(VLOOKUP($A196,'Annex 2 Designated EHV charges'!$D:$P,COLUMN(H196)+5,FALSE)=0,"",VLOOKUP($A196,'Annex 2 Designated EHV charges'!$D:$P,COLUMN(H196)+5,FALSE)),"")</f>
        <v/>
      </c>
    </row>
    <row r="197" spans="1:8" x14ac:dyDescent="0.2">
      <c r="A197" s="52" t="str">
        <f t="array" ref="A197">IFERROR(INDEX('Annex 2 Designated EHV charges'!$D$11:$D$260, MATCH(0, IF(ISBLANK('Annex 2 Designated EHV charges'!$D$11:$D$260),1, COUNTIF(A$4:$A196, 'Annex 2 Designated EHV charges'!$D$11:$D$260)), 0)),"")</f>
        <v/>
      </c>
      <c r="B197" s="52" t="str">
        <f>IF($A197="","",VLOOKUP($A197,'Annex 2 Designated EHV charges'!$D:$O,2,0))</f>
        <v/>
      </c>
      <c r="C197" s="59" t="str">
        <f>IF($A197="","",VLOOKUP($A197,'Annex 2 Designated EHV charges'!$D:$O,3,0))</f>
        <v/>
      </c>
      <c r="D197" s="59" t="str">
        <f>IF($A197="","",VLOOKUP($A197,'Annex 2 Designated EHV charges'!$D:$O,4,0))</f>
        <v/>
      </c>
      <c r="E197" s="60" t="str">
        <f>IFERROR(IF(VLOOKUP($A197,'Annex 2 Designated EHV charges'!$D:$P,COLUMN(E197)+5,FALSE)=0,"",VLOOKUP($A197,'Annex 2 Designated EHV charges'!$D:$P,COLUMN(E197)+5,FALSE)),"")</f>
        <v/>
      </c>
      <c r="F197" s="61" t="str">
        <f>IFERROR(IF(VLOOKUP($A197,'Annex 2 Designated EHV charges'!$D:$P,COLUMN(F197)+5,FALSE)=0,"",VLOOKUP($A197,'Annex 2 Designated EHV charges'!$D:$P,COLUMN(F197)+5,FALSE)),"")</f>
        <v/>
      </c>
      <c r="G197" s="61" t="str">
        <f>IFERROR(IF(VLOOKUP($A197,'Annex 2 Designated EHV charges'!$D:$P,COLUMN(G197)+5,FALSE)=0,"",VLOOKUP($A197,'Annex 2 Designated EHV charges'!$D:$P,COLUMN(G197)+5,FALSE)),"")</f>
        <v/>
      </c>
      <c r="H197" s="52" t="str">
        <f>IFERROR(IF(VLOOKUP($A197,'Annex 2 Designated EHV charges'!$D:$P,COLUMN(H197)+5,FALSE)=0,"",VLOOKUP($A197,'Annex 2 Designated EHV charges'!$D:$P,COLUMN(H197)+5,FALSE)),"")</f>
        <v/>
      </c>
    </row>
    <row r="198" spans="1:8" x14ac:dyDescent="0.2">
      <c r="A198" s="52" t="str">
        <f t="array" ref="A198">IFERROR(INDEX('Annex 2 Designated EHV charges'!$D$11:$D$260, MATCH(0, IF(ISBLANK('Annex 2 Designated EHV charges'!$D$11:$D$260),1, COUNTIF(A$4:$A197, 'Annex 2 Designated EHV charges'!$D$11:$D$260)), 0)),"")</f>
        <v/>
      </c>
      <c r="B198" s="52" t="str">
        <f>IF($A198="","",VLOOKUP($A198,'Annex 2 Designated EHV charges'!$D:$O,2,0))</f>
        <v/>
      </c>
      <c r="C198" s="59" t="str">
        <f>IF($A198="","",VLOOKUP($A198,'Annex 2 Designated EHV charges'!$D:$O,3,0))</f>
        <v/>
      </c>
      <c r="D198" s="59" t="str">
        <f>IF($A198="","",VLOOKUP($A198,'Annex 2 Designated EHV charges'!$D:$O,4,0))</f>
        <v/>
      </c>
      <c r="E198" s="60" t="str">
        <f>IFERROR(IF(VLOOKUP($A198,'Annex 2 Designated EHV charges'!$D:$P,COLUMN(E198)+5,FALSE)=0,"",VLOOKUP($A198,'Annex 2 Designated EHV charges'!$D:$P,COLUMN(E198)+5,FALSE)),"")</f>
        <v/>
      </c>
      <c r="F198" s="61" t="str">
        <f>IFERROR(IF(VLOOKUP($A198,'Annex 2 Designated EHV charges'!$D:$P,COLUMN(F198)+5,FALSE)=0,"",VLOOKUP($A198,'Annex 2 Designated EHV charges'!$D:$P,COLUMN(F198)+5,FALSE)),"")</f>
        <v/>
      </c>
      <c r="G198" s="61" t="str">
        <f>IFERROR(IF(VLOOKUP($A198,'Annex 2 Designated EHV charges'!$D:$P,COLUMN(G198)+5,FALSE)=0,"",VLOOKUP($A198,'Annex 2 Designated EHV charges'!$D:$P,COLUMN(G198)+5,FALSE)),"")</f>
        <v/>
      </c>
      <c r="H198" s="52" t="str">
        <f>IFERROR(IF(VLOOKUP($A198,'Annex 2 Designated EHV charges'!$D:$P,COLUMN(H198)+5,FALSE)=0,"",VLOOKUP($A198,'Annex 2 Designated EHV charges'!$D:$P,COLUMN(H198)+5,FALSE)),"")</f>
        <v/>
      </c>
    </row>
    <row r="199" spans="1:8" x14ac:dyDescent="0.2">
      <c r="A199" s="52" t="str">
        <f t="array" ref="A199">IFERROR(INDEX('Annex 2 Designated EHV charges'!$D$11:$D$260, MATCH(0, IF(ISBLANK('Annex 2 Designated EHV charges'!$D$11:$D$260),1, COUNTIF(A$4:$A198, 'Annex 2 Designated EHV charges'!$D$11:$D$260)), 0)),"")</f>
        <v/>
      </c>
      <c r="B199" s="52" t="str">
        <f>IF($A199="","",VLOOKUP($A199,'Annex 2 Designated EHV charges'!$D:$O,2,0))</f>
        <v/>
      </c>
      <c r="C199" s="59" t="str">
        <f>IF($A199="","",VLOOKUP($A199,'Annex 2 Designated EHV charges'!$D:$O,3,0))</f>
        <v/>
      </c>
      <c r="D199" s="59" t="str">
        <f>IF($A199="","",VLOOKUP($A199,'Annex 2 Designated EHV charges'!$D:$O,4,0))</f>
        <v/>
      </c>
      <c r="E199" s="60" t="str">
        <f>IFERROR(IF(VLOOKUP($A199,'Annex 2 Designated EHV charges'!$D:$P,COLUMN(E199)+5,FALSE)=0,"",VLOOKUP($A199,'Annex 2 Designated EHV charges'!$D:$P,COLUMN(E199)+5,FALSE)),"")</f>
        <v/>
      </c>
      <c r="F199" s="61" t="str">
        <f>IFERROR(IF(VLOOKUP($A199,'Annex 2 Designated EHV charges'!$D:$P,COLUMN(F199)+5,FALSE)=0,"",VLOOKUP($A199,'Annex 2 Designated EHV charges'!$D:$P,COLUMN(F199)+5,FALSE)),"")</f>
        <v/>
      </c>
      <c r="G199" s="61" t="str">
        <f>IFERROR(IF(VLOOKUP($A199,'Annex 2 Designated EHV charges'!$D:$P,COLUMN(G199)+5,FALSE)=0,"",VLOOKUP($A199,'Annex 2 Designated EHV charges'!$D:$P,COLUMN(G199)+5,FALSE)),"")</f>
        <v/>
      </c>
      <c r="H199" s="52" t="str">
        <f>IFERROR(IF(VLOOKUP($A199,'Annex 2 Designated EHV charges'!$D:$P,COLUMN(H199)+5,FALSE)=0,"",VLOOKUP($A199,'Annex 2 Designated EHV charges'!$D:$P,COLUMN(H199)+5,FALSE)),"")</f>
        <v/>
      </c>
    </row>
    <row r="200" spans="1:8" x14ac:dyDescent="0.2">
      <c r="A200" s="52" t="str">
        <f t="array" ref="A200">IFERROR(INDEX('Annex 2 Designated EHV charges'!$D$11:$D$260, MATCH(0, IF(ISBLANK('Annex 2 Designated EHV charges'!$D$11:$D$260),1, COUNTIF(A$4:$A199, 'Annex 2 Designated EHV charges'!$D$11:$D$260)), 0)),"")</f>
        <v/>
      </c>
      <c r="B200" s="52" t="str">
        <f>IF($A200="","",VLOOKUP($A200,'Annex 2 Designated EHV charges'!$D:$O,2,0))</f>
        <v/>
      </c>
      <c r="C200" s="59" t="str">
        <f>IF($A200="","",VLOOKUP($A200,'Annex 2 Designated EHV charges'!$D:$O,3,0))</f>
        <v/>
      </c>
      <c r="D200" s="59" t="str">
        <f>IF($A200="","",VLOOKUP($A200,'Annex 2 Designated EHV charges'!$D:$O,4,0))</f>
        <v/>
      </c>
      <c r="E200" s="60" t="str">
        <f>IFERROR(IF(VLOOKUP($A200,'Annex 2 Designated EHV charges'!$D:$P,COLUMN(E200)+5,FALSE)=0,"",VLOOKUP($A200,'Annex 2 Designated EHV charges'!$D:$P,COLUMN(E200)+5,FALSE)),"")</f>
        <v/>
      </c>
      <c r="F200" s="61" t="str">
        <f>IFERROR(IF(VLOOKUP($A200,'Annex 2 Designated EHV charges'!$D:$P,COLUMN(F200)+5,FALSE)=0,"",VLOOKUP($A200,'Annex 2 Designated EHV charges'!$D:$P,COLUMN(F200)+5,FALSE)),"")</f>
        <v/>
      </c>
      <c r="G200" s="61" t="str">
        <f>IFERROR(IF(VLOOKUP($A200,'Annex 2 Designated EHV charges'!$D:$P,COLUMN(G200)+5,FALSE)=0,"",VLOOKUP($A200,'Annex 2 Designated EHV charges'!$D:$P,COLUMN(G200)+5,FALSE)),"")</f>
        <v/>
      </c>
      <c r="H200" s="52" t="str">
        <f>IFERROR(IF(VLOOKUP($A200,'Annex 2 Designated EHV charges'!$D:$P,COLUMN(H200)+5,FALSE)=0,"",VLOOKUP($A200,'Annex 2 Designated EHV charges'!$D:$P,COLUMN(H200)+5,FALSE)),"")</f>
        <v/>
      </c>
    </row>
    <row r="201" spans="1:8" x14ac:dyDescent="0.2">
      <c r="A201" s="52" t="str">
        <f t="array" ref="A201">IFERROR(INDEX('Annex 2 Designated EHV charges'!$D$11:$D$260, MATCH(0, IF(ISBLANK('Annex 2 Designated EHV charges'!$D$11:$D$260),1, COUNTIF(A$4:$A200, 'Annex 2 Designated EHV charges'!$D$11:$D$260)), 0)),"")</f>
        <v/>
      </c>
      <c r="B201" s="52" t="str">
        <f>IF($A201="","",VLOOKUP($A201,'Annex 2 Designated EHV charges'!$D:$O,2,0))</f>
        <v/>
      </c>
      <c r="C201" s="59" t="str">
        <f>IF($A201="","",VLOOKUP($A201,'Annex 2 Designated EHV charges'!$D:$O,3,0))</f>
        <v/>
      </c>
      <c r="D201" s="59" t="str">
        <f>IF($A201="","",VLOOKUP($A201,'Annex 2 Designated EHV charges'!$D:$O,4,0))</f>
        <v/>
      </c>
      <c r="E201" s="60" t="str">
        <f>IFERROR(IF(VLOOKUP($A201,'Annex 2 Designated EHV charges'!$D:$P,COLUMN(E201)+5,FALSE)=0,"",VLOOKUP($A201,'Annex 2 Designated EHV charges'!$D:$P,COLUMN(E201)+5,FALSE)),"")</f>
        <v/>
      </c>
      <c r="F201" s="61" t="str">
        <f>IFERROR(IF(VLOOKUP($A201,'Annex 2 Designated EHV charges'!$D:$P,COLUMN(F201)+5,FALSE)=0,"",VLOOKUP($A201,'Annex 2 Designated EHV charges'!$D:$P,COLUMN(F201)+5,FALSE)),"")</f>
        <v/>
      </c>
      <c r="G201" s="61" t="str">
        <f>IFERROR(IF(VLOOKUP($A201,'Annex 2 Designated EHV charges'!$D:$P,COLUMN(G201)+5,FALSE)=0,"",VLOOKUP($A201,'Annex 2 Designated EHV charges'!$D:$P,COLUMN(G201)+5,FALSE)),"")</f>
        <v/>
      </c>
      <c r="H201" s="52" t="str">
        <f>IFERROR(IF(VLOOKUP($A201,'Annex 2 Designated EHV charges'!$D:$P,COLUMN(H201)+5,FALSE)=0,"",VLOOKUP($A201,'Annex 2 Designated EHV charges'!$D:$P,COLUMN(H201)+5,FALSE)),"")</f>
        <v/>
      </c>
    </row>
    <row r="202" spans="1:8" x14ac:dyDescent="0.2">
      <c r="A202" s="52" t="str">
        <f t="array" ref="A202">IFERROR(INDEX('Annex 2 Designated EHV charges'!$D$11:$D$260, MATCH(0, IF(ISBLANK('Annex 2 Designated EHV charges'!$D$11:$D$260),1, COUNTIF(A$4:$A201, 'Annex 2 Designated EHV charges'!$D$11:$D$260)), 0)),"")</f>
        <v/>
      </c>
      <c r="B202" s="52" t="str">
        <f>IF($A202="","",VLOOKUP($A202,'Annex 2 Designated EHV charges'!$D:$O,2,0))</f>
        <v/>
      </c>
      <c r="C202" s="59" t="str">
        <f>IF($A202="","",VLOOKUP($A202,'Annex 2 Designated EHV charges'!$D:$O,3,0))</f>
        <v/>
      </c>
      <c r="D202" s="59" t="str">
        <f>IF($A202="","",VLOOKUP($A202,'Annex 2 Designated EHV charges'!$D:$O,4,0))</f>
        <v/>
      </c>
      <c r="E202" s="60" t="str">
        <f>IFERROR(IF(VLOOKUP($A202,'Annex 2 Designated EHV charges'!$D:$P,COLUMN(E202)+5,FALSE)=0,"",VLOOKUP($A202,'Annex 2 Designated EHV charges'!$D:$P,COLUMN(E202)+5,FALSE)),"")</f>
        <v/>
      </c>
      <c r="F202" s="61" t="str">
        <f>IFERROR(IF(VLOOKUP($A202,'Annex 2 Designated EHV charges'!$D:$P,COLUMN(F202)+5,FALSE)=0,"",VLOOKUP($A202,'Annex 2 Designated EHV charges'!$D:$P,COLUMN(F202)+5,FALSE)),"")</f>
        <v/>
      </c>
      <c r="G202" s="61" t="str">
        <f>IFERROR(IF(VLOOKUP($A202,'Annex 2 Designated EHV charges'!$D:$P,COLUMN(G202)+5,FALSE)=0,"",VLOOKUP($A202,'Annex 2 Designated EHV charges'!$D:$P,COLUMN(G202)+5,FALSE)),"")</f>
        <v/>
      </c>
      <c r="H202" s="52" t="str">
        <f>IFERROR(IF(VLOOKUP($A202,'Annex 2 Designated EHV charges'!$D:$P,COLUMN(H202)+5,FALSE)=0,"",VLOOKUP($A202,'Annex 2 Designated EHV charges'!$D:$P,COLUMN(H202)+5,FALSE)),"")</f>
        <v/>
      </c>
    </row>
    <row r="203" spans="1:8" x14ac:dyDescent="0.2">
      <c r="A203" s="52" t="str">
        <f t="array" ref="A203">IFERROR(INDEX('Annex 2 Designated EHV charges'!$D$11:$D$260, MATCH(0, IF(ISBLANK('Annex 2 Designated EHV charges'!$D$11:$D$260),1, COUNTIF(A$4:$A202, 'Annex 2 Designated EHV charges'!$D$11:$D$260)), 0)),"")</f>
        <v/>
      </c>
      <c r="B203" s="52" t="str">
        <f>IF($A203="","",VLOOKUP($A203,'Annex 2 Designated EHV charges'!$D:$O,2,0))</f>
        <v/>
      </c>
      <c r="C203" s="59" t="str">
        <f>IF($A203="","",VLOOKUP($A203,'Annex 2 Designated EHV charges'!$D:$O,3,0))</f>
        <v/>
      </c>
      <c r="D203" s="59" t="str">
        <f>IF($A203="","",VLOOKUP($A203,'Annex 2 Designated EHV charges'!$D:$O,4,0))</f>
        <v/>
      </c>
      <c r="E203" s="60" t="str">
        <f>IFERROR(IF(VLOOKUP($A203,'Annex 2 Designated EHV charges'!$D:$P,COLUMN(E203)+5,FALSE)=0,"",VLOOKUP($A203,'Annex 2 Designated EHV charges'!$D:$P,COLUMN(E203)+5,FALSE)),"")</f>
        <v/>
      </c>
      <c r="F203" s="61" t="str">
        <f>IFERROR(IF(VLOOKUP($A203,'Annex 2 Designated EHV charges'!$D:$P,COLUMN(F203)+5,FALSE)=0,"",VLOOKUP($A203,'Annex 2 Designated EHV charges'!$D:$P,COLUMN(F203)+5,FALSE)),"")</f>
        <v/>
      </c>
      <c r="G203" s="61" t="str">
        <f>IFERROR(IF(VLOOKUP($A203,'Annex 2 Designated EHV charges'!$D:$P,COLUMN(G203)+5,FALSE)=0,"",VLOOKUP($A203,'Annex 2 Designated EHV charges'!$D:$P,COLUMN(G203)+5,FALSE)),"")</f>
        <v/>
      </c>
      <c r="H203" s="52" t="str">
        <f>IFERROR(IF(VLOOKUP($A203,'Annex 2 Designated EHV charges'!$D:$P,COLUMN(H203)+5,FALSE)=0,"",VLOOKUP($A203,'Annex 2 Designated EHV charges'!$D:$P,COLUMN(H203)+5,FALSE)),"")</f>
        <v/>
      </c>
    </row>
    <row r="204" spans="1:8" x14ac:dyDescent="0.2">
      <c r="A204" s="52" t="str">
        <f t="array" ref="A204">IFERROR(INDEX('Annex 2 Designated EHV charges'!$D$11:$D$260, MATCH(0, IF(ISBLANK('Annex 2 Designated EHV charges'!$D$11:$D$260),1, COUNTIF(A$4:$A203, 'Annex 2 Designated EHV charges'!$D$11:$D$260)), 0)),"")</f>
        <v/>
      </c>
      <c r="B204" s="52" t="str">
        <f>IF($A204="","",VLOOKUP($A204,'Annex 2 Designated EHV charges'!$D:$O,2,0))</f>
        <v/>
      </c>
      <c r="C204" s="59" t="str">
        <f>IF($A204="","",VLOOKUP($A204,'Annex 2 Designated EHV charges'!$D:$O,3,0))</f>
        <v/>
      </c>
      <c r="D204" s="59" t="str">
        <f>IF($A204="","",VLOOKUP($A204,'Annex 2 Designated EHV charges'!$D:$O,4,0))</f>
        <v/>
      </c>
      <c r="E204" s="60" t="str">
        <f>IFERROR(IF(VLOOKUP($A204,'Annex 2 Designated EHV charges'!$D:$P,COLUMN(E204)+5,FALSE)=0,"",VLOOKUP($A204,'Annex 2 Designated EHV charges'!$D:$P,COLUMN(E204)+5,FALSE)),"")</f>
        <v/>
      </c>
      <c r="F204" s="61" t="str">
        <f>IFERROR(IF(VLOOKUP($A204,'Annex 2 Designated EHV charges'!$D:$P,COLUMN(F204)+5,FALSE)=0,"",VLOOKUP($A204,'Annex 2 Designated EHV charges'!$D:$P,COLUMN(F204)+5,FALSE)),"")</f>
        <v/>
      </c>
      <c r="G204" s="61" t="str">
        <f>IFERROR(IF(VLOOKUP($A204,'Annex 2 Designated EHV charges'!$D:$P,COLUMN(G204)+5,FALSE)=0,"",VLOOKUP($A204,'Annex 2 Designated EHV charges'!$D:$P,COLUMN(G204)+5,FALSE)),"")</f>
        <v/>
      </c>
      <c r="H204" s="52" t="str">
        <f>IFERROR(IF(VLOOKUP($A204,'Annex 2 Designated EHV charges'!$D:$P,COLUMN(H204)+5,FALSE)=0,"",VLOOKUP($A204,'Annex 2 Designated EHV charges'!$D:$P,COLUMN(H204)+5,FALSE)),"")</f>
        <v/>
      </c>
    </row>
    <row r="205" spans="1:8" x14ac:dyDescent="0.2">
      <c r="A205" s="52" t="str">
        <f t="array" ref="A205">IFERROR(INDEX('Annex 2 Designated EHV charges'!$D$11:$D$260, MATCH(0, IF(ISBLANK('Annex 2 Designated EHV charges'!$D$11:$D$260),1, COUNTIF(A$4:$A204, 'Annex 2 Designated EHV charges'!$D$11:$D$260)), 0)),"")</f>
        <v/>
      </c>
      <c r="B205" s="52" t="str">
        <f>IF($A205="","",VLOOKUP($A205,'Annex 2 Designated EHV charges'!$D:$O,2,0))</f>
        <v/>
      </c>
      <c r="C205" s="59" t="str">
        <f>IF($A205="","",VLOOKUP($A205,'Annex 2 Designated EHV charges'!$D:$O,3,0))</f>
        <v/>
      </c>
      <c r="D205" s="59" t="str">
        <f>IF($A205="","",VLOOKUP($A205,'Annex 2 Designated EHV charges'!$D:$O,4,0))</f>
        <v/>
      </c>
      <c r="E205" s="60" t="str">
        <f>IFERROR(IF(VLOOKUP($A205,'Annex 2 Designated EHV charges'!$D:$P,COLUMN(E205)+5,FALSE)=0,"",VLOOKUP($A205,'Annex 2 Designated EHV charges'!$D:$P,COLUMN(E205)+5,FALSE)),"")</f>
        <v/>
      </c>
      <c r="F205" s="61" t="str">
        <f>IFERROR(IF(VLOOKUP($A205,'Annex 2 Designated EHV charges'!$D:$P,COLUMN(F205)+5,FALSE)=0,"",VLOOKUP($A205,'Annex 2 Designated EHV charges'!$D:$P,COLUMN(F205)+5,FALSE)),"")</f>
        <v/>
      </c>
      <c r="G205" s="61" t="str">
        <f>IFERROR(IF(VLOOKUP($A205,'Annex 2 Designated EHV charges'!$D:$P,COLUMN(G205)+5,FALSE)=0,"",VLOOKUP($A205,'Annex 2 Designated EHV charges'!$D:$P,COLUMN(G205)+5,FALSE)),"")</f>
        <v/>
      </c>
      <c r="H205" s="52" t="str">
        <f>IFERROR(IF(VLOOKUP($A205,'Annex 2 Designated EHV charges'!$D:$P,COLUMN(H205)+5,FALSE)=0,"",VLOOKUP($A205,'Annex 2 Designated EHV charges'!$D:$P,COLUMN(H205)+5,FALSE)),"")</f>
        <v/>
      </c>
    </row>
    <row r="206" spans="1:8" x14ac:dyDescent="0.2">
      <c r="A206" s="52" t="str">
        <f t="array" ref="A206">IFERROR(INDEX('Annex 2 Designated EHV charges'!$D$11:$D$260, MATCH(0, IF(ISBLANK('Annex 2 Designated EHV charges'!$D$11:$D$260),1, COUNTIF(A$4:$A205, 'Annex 2 Designated EHV charges'!$D$11:$D$260)), 0)),"")</f>
        <v/>
      </c>
      <c r="B206" s="52" t="str">
        <f>IF($A206="","",VLOOKUP($A206,'Annex 2 Designated EHV charges'!$D:$O,2,0))</f>
        <v/>
      </c>
      <c r="C206" s="59" t="str">
        <f>IF($A206="","",VLOOKUP($A206,'Annex 2 Designated EHV charges'!$D:$O,3,0))</f>
        <v/>
      </c>
      <c r="D206" s="59" t="str">
        <f>IF($A206="","",VLOOKUP($A206,'Annex 2 Designated EHV charges'!$D:$O,4,0))</f>
        <v/>
      </c>
      <c r="E206" s="60" t="str">
        <f>IFERROR(IF(VLOOKUP($A206,'Annex 2 Designated EHV charges'!$D:$P,COLUMN(E206)+5,FALSE)=0,"",VLOOKUP($A206,'Annex 2 Designated EHV charges'!$D:$P,COLUMN(E206)+5,FALSE)),"")</f>
        <v/>
      </c>
      <c r="F206" s="61" t="str">
        <f>IFERROR(IF(VLOOKUP($A206,'Annex 2 Designated EHV charges'!$D:$P,COLUMN(F206)+5,FALSE)=0,"",VLOOKUP($A206,'Annex 2 Designated EHV charges'!$D:$P,COLUMN(F206)+5,FALSE)),"")</f>
        <v/>
      </c>
      <c r="G206" s="61" t="str">
        <f>IFERROR(IF(VLOOKUP($A206,'Annex 2 Designated EHV charges'!$D:$P,COLUMN(G206)+5,FALSE)=0,"",VLOOKUP($A206,'Annex 2 Designated EHV charges'!$D:$P,COLUMN(G206)+5,FALSE)),"")</f>
        <v/>
      </c>
      <c r="H206" s="52" t="str">
        <f>IFERROR(IF(VLOOKUP($A206,'Annex 2 Designated EHV charges'!$D:$P,COLUMN(H206)+5,FALSE)=0,"",VLOOKUP($A206,'Annex 2 Designated EHV charges'!$D:$P,COLUMN(H206)+5,FALSE)),"")</f>
        <v/>
      </c>
    </row>
    <row r="207" spans="1:8" x14ac:dyDescent="0.2">
      <c r="A207" s="52" t="str">
        <f t="array" ref="A207">IFERROR(INDEX('Annex 2 Designated EHV charges'!$D$11:$D$260, MATCH(0, IF(ISBLANK('Annex 2 Designated EHV charges'!$D$11:$D$260),1, COUNTIF(A$4:$A206, 'Annex 2 Designated EHV charges'!$D$11:$D$260)), 0)),"")</f>
        <v/>
      </c>
      <c r="B207" s="52" t="str">
        <f>IF($A207="","",VLOOKUP($A207,'Annex 2 Designated EHV charges'!$D:$O,2,0))</f>
        <v/>
      </c>
      <c r="C207" s="59" t="str">
        <f>IF($A207="","",VLOOKUP($A207,'Annex 2 Designated EHV charges'!$D:$O,3,0))</f>
        <v/>
      </c>
      <c r="D207" s="59" t="str">
        <f>IF($A207="","",VLOOKUP($A207,'Annex 2 Designated EHV charges'!$D:$O,4,0))</f>
        <v/>
      </c>
      <c r="E207" s="60" t="str">
        <f>IFERROR(IF(VLOOKUP($A207,'Annex 2 Designated EHV charges'!$D:$P,COLUMN(E207)+5,FALSE)=0,"",VLOOKUP($A207,'Annex 2 Designated EHV charges'!$D:$P,COLUMN(E207)+5,FALSE)),"")</f>
        <v/>
      </c>
      <c r="F207" s="61" t="str">
        <f>IFERROR(IF(VLOOKUP($A207,'Annex 2 Designated EHV charges'!$D:$P,COLUMN(F207)+5,FALSE)=0,"",VLOOKUP($A207,'Annex 2 Designated EHV charges'!$D:$P,COLUMN(F207)+5,FALSE)),"")</f>
        <v/>
      </c>
      <c r="G207" s="61" t="str">
        <f>IFERROR(IF(VLOOKUP($A207,'Annex 2 Designated EHV charges'!$D:$P,COLUMN(G207)+5,FALSE)=0,"",VLOOKUP($A207,'Annex 2 Designated EHV charges'!$D:$P,COLUMN(G207)+5,FALSE)),"")</f>
        <v/>
      </c>
      <c r="H207" s="52" t="str">
        <f>IFERROR(IF(VLOOKUP($A207,'Annex 2 Designated EHV charges'!$D:$P,COLUMN(H207)+5,FALSE)=0,"",VLOOKUP($A207,'Annex 2 Designated EHV charges'!$D:$P,COLUMN(H207)+5,FALSE)),"")</f>
        <v/>
      </c>
    </row>
    <row r="208" spans="1:8" x14ac:dyDescent="0.2">
      <c r="A208" s="52" t="str">
        <f t="array" ref="A208">IFERROR(INDEX('Annex 2 Designated EHV charges'!$D$11:$D$260, MATCH(0, IF(ISBLANK('Annex 2 Designated EHV charges'!$D$11:$D$260),1, COUNTIF(A$4:$A207, 'Annex 2 Designated EHV charges'!$D$11:$D$260)), 0)),"")</f>
        <v/>
      </c>
      <c r="B208" s="52" t="str">
        <f>IF($A208="","",VLOOKUP($A208,'Annex 2 Designated EHV charges'!$D:$O,2,0))</f>
        <v/>
      </c>
      <c r="C208" s="59" t="str">
        <f>IF($A208="","",VLOOKUP($A208,'Annex 2 Designated EHV charges'!$D:$O,3,0))</f>
        <v/>
      </c>
      <c r="D208" s="59" t="str">
        <f>IF($A208="","",VLOOKUP($A208,'Annex 2 Designated EHV charges'!$D:$O,4,0))</f>
        <v/>
      </c>
      <c r="E208" s="60" t="str">
        <f>IFERROR(IF(VLOOKUP($A208,'Annex 2 Designated EHV charges'!$D:$P,COLUMN(E208)+5,FALSE)=0,"",VLOOKUP($A208,'Annex 2 Designated EHV charges'!$D:$P,COLUMN(E208)+5,FALSE)),"")</f>
        <v/>
      </c>
      <c r="F208" s="61" t="str">
        <f>IFERROR(IF(VLOOKUP($A208,'Annex 2 Designated EHV charges'!$D:$P,COLUMN(F208)+5,FALSE)=0,"",VLOOKUP($A208,'Annex 2 Designated EHV charges'!$D:$P,COLUMN(F208)+5,FALSE)),"")</f>
        <v/>
      </c>
      <c r="G208" s="61" t="str">
        <f>IFERROR(IF(VLOOKUP($A208,'Annex 2 Designated EHV charges'!$D:$P,COLUMN(G208)+5,FALSE)=0,"",VLOOKUP($A208,'Annex 2 Designated EHV charges'!$D:$P,COLUMN(G208)+5,FALSE)),"")</f>
        <v/>
      </c>
      <c r="H208" s="52" t="str">
        <f>IFERROR(IF(VLOOKUP($A208,'Annex 2 Designated EHV charges'!$D:$P,COLUMN(H208)+5,FALSE)=0,"",VLOOKUP($A208,'Annex 2 Designated EHV charges'!$D:$P,COLUMN(H208)+5,FALSE)),"")</f>
        <v/>
      </c>
    </row>
    <row r="209" spans="1:8" x14ac:dyDescent="0.2">
      <c r="A209" s="52" t="str">
        <f t="array" ref="A209">IFERROR(INDEX('Annex 2 Designated EHV charges'!$D$11:$D$260, MATCH(0, IF(ISBLANK('Annex 2 Designated EHV charges'!$D$11:$D$260),1, COUNTIF(A$4:$A208, 'Annex 2 Designated EHV charges'!$D$11:$D$260)), 0)),"")</f>
        <v/>
      </c>
      <c r="B209" s="52" t="str">
        <f>IF($A209="","",VLOOKUP($A209,'Annex 2 Designated EHV charges'!$D:$O,2,0))</f>
        <v/>
      </c>
      <c r="C209" s="59" t="str">
        <f>IF($A209="","",VLOOKUP($A209,'Annex 2 Designated EHV charges'!$D:$O,3,0))</f>
        <v/>
      </c>
      <c r="D209" s="59" t="str">
        <f>IF($A209="","",VLOOKUP($A209,'Annex 2 Designated EHV charges'!$D:$O,4,0))</f>
        <v/>
      </c>
      <c r="E209" s="60" t="str">
        <f>IFERROR(IF(VLOOKUP($A209,'Annex 2 Designated EHV charges'!$D:$P,COLUMN(E209)+5,FALSE)=0,"",VLOOKUP($A209,'Annex 2 Designated EHV charges'!$D:$P,COLUMN(E209)+5,FALSE)),"")</f>
        <v/>
      </c>
      <c r="F209" s="61" t="str">
        <f>IFERROR(IF(VLOOKUP($A209,'Annex 2 Designated EHV charges'!$D:$P,COLUMN(F209)+5,FALSE)=0,"",VLOOKUP($A209,'Annex 2 Designated EHV charges'!$D:$P,COLUMN(F209)+5,FALSE)),"")</f>
        <v/>
      </c>
      <c r="G209" s="61" t="str">
        <f>IFERROR(IF(VLOOKUP($A209,'Annex 2 Designated EHV charges'!$D:$P,COLUMN(G209)+5,FALSE)=0,"",VLOOKUP($A209,'Annex 2 Designated EHV charges'!$D:$P,COLUMN(G209)+5,FALSE)),"")</f>
        <v/>
      </c>
      <c r="H209" s="52" t="str">
        <f>IFERROR(IF(VLOOKUP($A209,'Annex 2 Designated EHV charges'!$D:$P,COLUMN(H209)+5,FALSE)=0,"",VLOOKUP($A209,'Annex 2 Designated EHV charges'!$D:$P,COLUMN(H209)+5,FALSE)),"")</f>
        <v/>
      </c>
    </row>
    <row r="210" spans="1:8" x14ac:dyDescent="0.2">
      <c r="A210" s="52" t="str">
        <f t="array" ref="A210">IFERROR(INDEX('Annex 2 Designated EHV charges'!$D$11:$D$260, MATCH(0, IF(ISBLANK('Annex 2 Designated EHV charges'!$D$11:$D$260),1, COUNTIF(A$4:$A209, 'Annex 2 Designated EHV charges'!$D$11:$D$260)), 0)),"")</f>
        <v/>
      </c>
      <c r="B210" s="52" t="str">
        <f>IF($A210="","",VLOOKUP($A210,'Annex 2 Designated EHV charges'!$D:$O,2,0))</f>
        <v/>
      </c>
      <c r="C210" s="59" t="str">
        <f>IF($A210="","",VLOOKUP($A210,'Annex 2 Designated EHV charges'!$D:$O,3,0))</f>
        <v/>
      </c>
      <c r="D210" s="59" t="str">
        <f>IF($A210="","",VLOOKUP($A210,'Annex 2 Designated EHV charges'!$D:$O,4,0))</f>
        <v/>
      </c>
      <c r="E210" s="60" t="str">
        <f>IFERROR(IF(VLOOKUP($A210,'Annex 2 Designated EHV charges'!$D:$P,COLUMN(E210)+5,FALSE)=0,"",VLOOKUP($A210,'Annex 2 Designated EHV charges'!$D:$P,COLUMN(E210)+5,FALSE)),"")</f>
        <v/>
      </c>
      <c r="F210" s="61" t="str">
        <f>IFERROR(IF(VLOOKUP($A210,'Annex 2 Designated EHV charges'!$D:$P,COLUMN(F210)+5,FALSE)=0,"",VLOOKUP($A210,'Annex 2 Designated EHV charges'!$D:$P,COLUMN(F210)+5,FALSE)),"")</f>
        <v/>
      </c>
      <c r="G210" s="61" t="str">
        <f>IFERROR(IF(VLOOKUP($A210,'Annex 2 Designated EHV charges'!$D:$P,COLUMN(G210)+5,FALSE)=0,"",VLOOKUP($A210,'Annex 2 Designated EHV charges'!$D:$P,COLUMN(G210)+5,FALSE)),"")</f>
        <v/>
      </c>
      <c r="H210" s="52" t="str">
        <f>IFERROR(IF(VLOOKUP($A210,'Annex 2 Designated EHV charges'!$D:$P,COLUMN(H210)+5,FALSE)=0,"",VLOOKUP($A210,'Annex 2 Designated EHV charges'!$D:$P,COLUMN(H210)+5,FALSE)),"")</f>
        <v/>
      </c>
    </row>
    <row r="211" spans="1:8" x14ac:dyDescent="0.2">
      <c r="A211" s="52" t="str">
        <f t="array" ref="A211">IFERROR(INDEX('Annex 2 Designated EHV charges'!$D$11:$D$260, MATCH(0, IF(ISBLANK('Annex 2 Designated EHV charges'!$D$11:$D$260),1, COUNTIF(A$4:$A210, 'Annex 2 Designated EHV charges'!$D$11:$D$260)), 0)),"")</f>
        <v/>
      </c>
      <c r="B211" s="52" t="str">
        <f>IF($A211="","",VLOOKUP($A211,'Annex 2 Designated EHV charges'!$D:$O,2,0))</f>
        <v/>
      </c>
      <c r="C211" s="59" t="str">
        <f>IF($A211="","",VLOOKUP($A211,'Annex 2 Designated EHV charges'!$D:$O,3,0))</f>
        <v/>
      </c>
      <c r="D211" s="59" t="str">
        <f>IF($A211="","",VLOOKUP($A211,'Annex 2 Designated EHV charges'!$D:$O,4,0))</f>
        <v/>
      </c>
      <c r="E211" s="60" t="str">
        <f>IFERROR(IF(VLOOKUP($A211,'Annex 2 Designated EHV charges'!$D:$P,COLUMN(E211)+5,FALSE)=0,"",VLOOKUP($A211,'Annex 2 Designated EHV charges'!$D:$P,COLUMN(E211)+5,FALSE)),"")</f>
        <v/>
      </c>
      <c r="F211" s="61" t="str">
        <f>IFERROR(IF(VLOOKUP($A211,'Annex 2 Designated EHV charges'!$D:$P,COLUMN(F211)+5,FALSE)=0,"",VLOOKUP($A211,'Annex 2 Designated EHV charges'!$D:$P,COLUMN(F211)+5,FALSE)),"")</f>
        <v/>
      </c>
      <c r="G211" s="61" t="str">
        <f>IFERROR(IF(VLOOKUP($A211,'Annex 2 Designated EHV charges'!$D:$P,COLUMN(G211)+5,FALSE)=0,"",VLOOKUP($A211,'Annex 2 Designated EHV charges'!$D:$P,COLUMN(G211)+5,FALSE)),"")</f>
        <v/>
      </c>
      <c r="H211" s="52" t="str">
        <f>IFERROR(IF(VLOOKUP($A211,'Annex 2 Designated EHV charges'!$D:$P,COLUMN(H211)+5,FALSE)=0,"",VLOOKUP($A211,'Annex 2 Designated EHV charges'!$D:$P,COLUMN(H211)+5,FALSE)),"")</f>
        <v/>
      </c>
    </row>
    <row r="212" spans="1:8" x14ac:dyDescent="0.2">
      <c r="A212" s="52" t="str">
        <f t="array" ref="A212">IFERROR(INDEX('Annex 2 Designated EHV charges'!$D$11:$D$260, MATCH(0, IF(ISBLANK('Annex 2 Designated EHV charges'!$D$11:$D$260),1, COUNTIF(A$4:$A211, 'Annex 2 Designated EHV charges'!$D$11:$D$260)), 0)),"")</f>
        <v/>
      </c>
      <c r="B212" s="52" t="str">
        <f>IF($A212="","",VLOOKUP($A212,'Annex 2 Designated EHV charges'!$D:$O,2,0))</f>
        <v/>
      </c>
      <c r="C212" s="59" t="str">
        <f>IF($A212="","",VLOOKUP($A212,'Annex 2 Designated EHV charges'!$D:$O,3,0))</f>
        <v/>
      </c>
      <c r="D212" s="59" t="str">
        <f>IF($A212="","",VLOOKUP($A212,'Annex 2 Designated EHV charges'!$D:$O,4,0))</f>
        <v/>
      </c>
      <c r="E212" s="60" t="str">
        <f>IFERROR(IF(VLOOKUP($A212,'Annex 2 Designated EHV charges'!$D:$P,COLUMN(E212)+5,FALSE)=0,"",VLOOKUP($A212,'Annex 2 Designated EHV charges'!$D:$P,COLUMN(E212)+5,FALSE)),"")</f>
        <v/>
      </c>
      <c r="F212" s="61" t="str">
        <f>IFERROR(IF(VLOOKUP($A212,'Annex 2 Designated EHV charges'!$D:$P,COLUMN(F212)+5,FALSE)=0,"",VLOOKUP($A212,'Annex 2 Designated EHV charges'!$D:$P,COLUMN(F212)+5,FALSE)),"")</f>
        <v/>
      </c>
      <c r="G212" s="61" t="str">
        <f>IFERROR(IF(VLOOKUP($A212,'Annex 2 Designated EHV charges'!$D:$P,COLUMN(G212)+5,FALSE)=0,"",VLOOKUP($A212,'Annex 2 Designated EHV charges'!$D:$P,COLUMN(G212)+5,FALSE)),"")</f>
        <v/>
      </c>
      <c r="H212" s="52" t="str">
        <f>IFERROR(IF(VLOOKUP($A212,'Annex 2 Designated EHV charges'!$D:$P,COLUMN(H212)+5,FALSE)=0,"",VLOOKUP($A212,'Annex 2 Designated EHV charges'!$D:$P,COLUMN(H212)+5,FALSE)),"")</f>
        <v/>
      </c>
    </row>
    <row r="213" spans="1:8" x14ac:dyDescent="0.2">
      <c r="A213" s="52" t="str">
        <f t="array" ref="A213">IFERROR(INDEX('Annex 2 Designated EHV charges'!$D$11:$D$260, MATCH(0, IF(ISBLANK('Annex 2 Designated EHV charges'!$D$11:$D$260),1, COUNTIF(A$4:$A212, 'Annex 2 Designated EHV charges'!$D$11:$D$260)), 0)),"")</f>
        <v/>
      </c>
      <c r="B213" s="52" t="str">
        <f>IF($A213="","",VLOOKUP($A213,'Annex 2 Designated EHV charges'!$D:$O,2,0))</f>
        <v/>
      </c>
      <c r="C213" s="59" t="str">
        <f>IF($A213="","",VLOOKUP($A213,'Annex 2 Designated EHV charges'!$D:$O,3,0))</f>
        <v/>
      </c>
      <c r="D213" s="59" t="str">
        <f>IF($A213="","",VLOOKUP($A213,'Annex 2 Designated EHV charges'!$D:$O,4,0))</f>
        <v/>
      </c>
      <c r="E213" s="60" t="str">
        <f>IFERROR(IF(VLOOKUP($A213,'Annex 2 Designated EHV charges'!$D:$P,COLUMN(E213)+5,FALSE)=0,"",VLOOKUP($A213,'Annex 2 Designated EHV charges'!$D:$P,COLUMN(E213)+5,FALSE)),"")</f>
        <v/>
      </c>
      <c r="F213" s="61" t="str">
        <f>IFERROR(IF(VLOOKUP($A213,'Annex 2 Designated EHV charges'!$D:$P,COLUMN(F213)+5,FALSE)=0,"",VLOOKUP($A213,'Annex 2 Designated EHV charges'!$D:$P,COLUMN(F213)+5,FALSE)),"")</f>
        <v/>
      </c>
      <c r="G213" s="61" t="str">
        <f>IFERROR(IF(VLOOKUP($A213,'Annex 2 Designated EHV charges'!$D:$P,COLUMN(G213)+5,FALSE)=0,"",VLOOKUP($A213,'Annex 2 Designated EHV charges'!$D:$P,COLUMN(G213)+5,FALSE)),"")</f>
        <v/>
      </c>
      <c r="H213" s="52" t="str">
        <f>IFERROR(IF(VLOOKUP($A213,'Annex 2 Designated EHV charges'!$D:$P,COLUMN(H213)+5,FALSE)=0,"",VLOOKUP($A213,'Annex 2 Designated EHV charges'!$D:$P,COLUMN(H213)+5,FALSE)),"")</f>
        <v/>
      </c>
    </row>
    <row r="214" spans="1:8" x14ac:dyDescent="0.2">
      <c r="A214" s="52" t="str">
        <f t="array" ref="A214">IFERROR(INDEX('Annex 2 Designated EHV charges'!$D$11:$D$260, MATCH(0, IF(ISBLANK('Annex 2 Designated EHV charges'!$D$11:$D$260),1, COUNTIF(A$4:$A213, 'Annex 2 Designated EHV charges'!$D$11:$D$260)), 0)),"")</f>
        <v/>
      </c>
      <c r="B214" s="52" t="str">
        <f>IF($A214="","",VLOOKUP($A214,'Annex 2 Designated EHV charges'!$D:$O,2,0))</f>
        <v/>
      </c>
      <c r="C214" s="59" t="str">
        <f>IF($A214="","",VLOOKUP($A214,'Annex 2 Designated EHV charges'!$D:$O,3,0))</f>
        <v/>
      </c>
      <c r="D214" s="59" t="str">
        <f>IF($A214="","",VLOOKUP($A214,'Annex 2 Designated EHV charges'!$D:$O,4,0))</f>
        <v/>
      </c>
      <c r="E214" s="60" t="str">
        <f>IFERROR(IF(VLOOKUP($A214,'Annex 2 Designated EHV charges'!$D:$P,COLUMN(E214)+5,FALSE)=0,"",VLOOKUP($A214,'Annex 2 Designated EHV charges'!$D:$P,COLUMN(E214)+5,FALSE)),"")</f>
        <v/>
      </c>
      <c r="F214" s="61" t="str">
        <f>IFERROR(IF(VLOOKUP($A214,'Annex 2 Designated EHV charges'!$D:$P,COLUMN(F214)+5,FALSE)=0,"",VLOOKUP($A214,'Annex 2 Designated EHV charges'!$D:$P,COLUMN(F214)+5,FALSE)),"")</f>
        <v/>
      </c>
      <c r="G214" s="61" t="str">
        <f>IFERROR(IF(VLOOKUP($A214,'Annex 2 Designated EHV charges'!$D:$P,COLUMN(G214)+5,FALSE)=0,"",VLOOKUP($A214,'Annex 2 Designated EHV charges'!$D:$P,COLUMN(G214)+5,FALSE)),"")</f>
        <v/>
      </c>
      <c r="H214" s="52" t="str">
        <f>IFERROR(IF(VLOOKUP($A214,'Annex 2 Designated EHV charges'!$D:$P,COLUMN(H214)+5,FALSE)=0,"",VLOOKUP($A214,'Annex 2 Designated EHV charges'!$D:$P,COLUMN(H214)+5,FALSE)),"")</f>
        <v/>
      </c>
    </row>
    <row r="215" spans="1:8" x14ac:dyDescent="0.2">
      <c r="A215" s="52" t="str">
        <f t="array" ref="A215">IFERROR(INDEX('Annex 2 Designated EHV charges'!$D$11:$D$260, MATCH(0, IF(ISBLANK('Annex 2 Designated EHV charges'!$D$11:$D$260),1, COUNTIF(A$4:$A214, 'Annex 2 Designated EHV charges'!$D$11:$D$260)), 0)),"")</f>
        <v/>
      </c>
      <c r="B215" s="52" t="str">
        <f>IF($A215="","",VLOOKUP($A215,'Annex 2 Designated EHV charges'!$D:$O,2,0))</f>
        <v/>
      </c>
      <c r="C215" s="59" t="str">
        <f>IF($A215="","",VLOOKUP($A215,'Annex 2 Designated EHV charges'!$D:$O,3,0))</f>
        <v/>
      </c>
      <c r="D215" s="59" t="str">
        <f>IF($A215="","",VLOOKUP($A215,'Annex 2 Designated EHV charges'!$D:$O,4,0))</f>
        <v/>
      </c>
      <c r="E215" s="60" t="str">
        <f>IFERROR(IF(VLOOKUP($A215,'Annex 2 Designated EHV charges'!$D:$P,COLUMN(E215)+5,FALSE)=0,"",VLOOKUP($A215,'Annex 2 Designated EHV charges'!$D:$P,COLUMN(E215)+5,FALSE)),"")</f>
        <v/>
      </c>
      <c r="F215" s="61" t="str">
        <f>IFERROR(IF(VLOOKUP($A215,'Annex 2 Designated EHV charges'!$D:$P,COLUMN(F215)+5,FALSE)=0,"",VLOOKUP($A215,'Annex 2 Designated EHV charges'!$D:$P,COLUMN(F215)+5,FALSE)),"")</f>
        <v/>
      </c>
      <c r="G215" s="61" t="str">
        <f>IFERROR(IF(VLOOKUP($A215,'Annex 2 Designated EHV charges'!$D:$P,COLUMN(G215)+5,FALSE)=0,"",VLOOKUP($A215,'Annex 2 Designated EHV charges'!$D:$P,COLUMN(G215)+5,FALSE)),"")</f>
        <v/>
      </c>
      <c r="H215" s="52" t="str">
        <f>IFERROR(IF(VLOOKUP($A215,'Annex 2 Designated EHV charges'!$D:$P,COLUMN(H215)+5,FALSE)=0,"",VLOOKUP($A215,'Annex 2 Designated EHV charges'!$D:$P,COLUMN(H215)+5,FALSE)),"")</f>
        <v/>
      </c>
    </row>
    <row r="216" spans="1:8" x14ac:dyDescent="0.2">
      <c r="A216" s="52" t="str">
        <f t="array" ref="A216">IFERROR(INDEX('Annex 2 Designated EHV charges'!$D$11:$D$260, MATCH(0, IF(ISBLANK('Annex 2 Designated EHV charges'!$D$11:$D$260),1, COUNTIF(A$4:$A215, 'Annex 2 Designated EHV charges'!$D$11:$D$260)), 0)),"")</f>
        <v/>
      </c>
      <c r="B216" s="52" t="str">
        <f>IF($A216="","",VLOOKUP($A216,'Annex 2 Designated EHV charges'!$D:$O,2,0))</f>
        <v/>
      </c>
      <c r="C216" s="59" t="str">
        <f>IF($A216="","",VLOOKUP($A216,'Annex 2 Designated EHV charges'!$D:$O,3,0))</f>
        <v/>
      </c>
      <c r="D216" s="59" t="str">
        <f>IF($A216="","",VLOOKUP($A216,'Annex 2 Designated EHV charges'!$D:$O,4,0))</f>
        <v/>
      </c>
      <c r="E216" s="60" t="str">
        <f>IFERROR(IF(VLOOKUP($A216,'Annex 2 Designated EHV charges'!$D:$P,COLUMN(E216)+5,FALSE)=0,"",VLOOKUP($A216,'Annex 2 Designated EHV charges'!$D:$P,COLUMN(E216)+5,FALSE)),"")</f>
        <v/>
      </c>
      <c r="F216" s="61" t="str">
        <f>IFERROR(IF(VLOOKUP($A216,'Annex 2 Designated EHV charges'!$D:$P,COLUMN(F216)+5,FALSE)=0,"",VLOOKUP($A216,'Annex 2 Designated EHV charges'!$D:$P,COLUMN(F216)+5,FALSE)),"")</f>
        <v/>
      </c>
      <c r="G216" s="61" t="str">
        <f>IFERROR(IF(VLOOKUP($A216,'Annex 2 Designated EHV charges'!$D:$P,COLUMN(G216)+5,FALSE)=0,"",VLOOKUP($A216,'Annex 2 Designated EHV charges'!$D:$P,COLUMN(G216)+5,FALSE)),"")</f>
        <v/>
      </c>
      <c r="H216" s="52" t="str">
        <f>IFERROR(IF(VLOOKUP($A216,'Annex 2 Designated EHV charges'!$D:$P,COLUMN(H216)+5,FALSE)=0,"",VLOOKUP($A216,'Annex 2 Designated EHV charges'!$D:$P,COLUMN(H216)+5,FALSE)),"")</f>
        <v/>
      </c>
    </row>
    <row r="217" spans="1:8" x14ac:dyDescent="0.2">
      <c r="A217" s="52" t="str">
        <f t="array" ref="A217">IFERROR(INDEX('Annex 2 Designated EHV charges'!$D$11:$D$260, MATCH(0, IF(ISBLANK('Annex 2 Designated EHV charges'!$D$11:$D$260),1, COUNTIF(A$4:$A216, 'Annex 2 Designated EHV charges'!$D$11:$D$260)), 0)),"")</f>
        <v/>
      </c>
      <c r="B217" s="52" t="str">
        <f>IF($A217="","",VLOOKUP($A217,'Annex 2 Designated EHV charges'!$D:$O,2,0))</f>
        <v/>
      </c>
      <c r="C217" s="59" t="str">
        <f>IF($A217="","",VLOOKUP($A217,'Annex 2 Designated EHV charges'!$D:$O,3,0))</f>
        <v/>
      </c>
      <c r="D217" s="59" t="str">
        <f>IF($A217="","",VLOOKUP($A217,'Annex 2 Designated EHV charges'!$D:$O,4,0))</f>
        <v/>
      </c>
      <c r="E217" s="60" t="str">
        <f>IFERROR(IF(VLOOKUP($A217,'Annex 2 Designated EHV charges'!$D:$P,COLUMN(E217)+5,FALSE)=0,"",VLOOKUP($A217,'Annex 2 Designated EHV charges'!$D:$P,COLUMN(E217)+5,FALSE)),"")</f>
        <v/>
      </c>
      <c r="F217" s="61" t="str">
        <f>IFERROR(IF(VLOOKUP($A217,'Annex 2 Designated EHV charges'!$D:$P,COLUMN(F217)+5,FALSE)=0,"",VLOOKUP($A217,'Annex 2 Designated EHV charges'!$D:$P,COLUMN(F217)+5,FALSE)),"")</f>
        <v/>
      </c>
      <c r="G217" s="61" t="str">
        <f>IFERROR(IF(VLOOKUP($A217,'Annex 2 Designated EHV charges'!$D:$P,COLUMN(G217)+5,FALSE)=0,"",VLOOKUP($A217,'Annex 2 Designated EHV charges'!$D:$P,COLUMN(G217)+5,FALSE)),"")</f>
        <v/>
      </c>
      <c r="H217" s="52" t="str">
        <f>IFERROR(IF(VLOOKUP($A217,'Annex 2 Designated EHV charges'!$D:$P,COLUMN(H217)+5,FALSE)=0,"",VLOOKUP($A217,'Annex 2 Designated EHV charges'!$D:$P,COLUMN(H217)+5,FALSE)),"")</f>
        <v/>
      </c>
    </row>
    <row r="218" spans="1:8" x14ac:dyDescent="0.2">
      <c r="A218" s="52" t="str">
        <f t="array" ref="A218">IFERROR(INDEX('Annex 2 Designated EHV charges'!$D$11:$D$260, MATCH(0, IF(ISBLANK('Annex 2 Designated EHV charges'!$D$11:$D$260),1, COUNTIF(A$4:$A217, 'Annex 2 Designated EHV charges'!$D$11:$D$260)), 0)),"")</f>
        <v/>
      </c>
      <c r="B218" s="52" t="str">
        <f>IF($A218="","",VLOOKUP($A218,'Annex 2 Designated EHV charges'!$D:$O,2,0))</f>
        <v/>
      </c>
      <c r="C218" s="59" t="str">
        <f>IF($A218="","",VLOOKUP($A218,'Annex 2 Designated EHV charges'!$D:$O,3,0))</f>
        <v/>
      </c>
      <c r="D218" s="59" t="str">
        <f>IF($A218="","",VLOOKUP($A218,'Annex 2 Designated EHV charges'!$D:$O,4,0))</f>
        <v/>
      </c>
      <c r="E218" s="60" t="str">
        <f>IFERROR(IF(VLOOKUP($A218,'Annex 2 Designated EHV charges'!$D:$P,COLUMN(E218)+5,FALSE)=0,"",VLOOKUP($A218,'Annex 2 Designated EHV charges'!$D:$P,COLUMN(E218)+5,FALSE)),"")</f>
        <v/>
      </c>
      <c r="F218" s="61" t="str">
        <f>IFERROR(IF(VLOOKUP($A218,'Annex 2 Designated EHV charges'!$D:$P,COLUMN(F218)+5,FALSE)=0,"",VLOOKUP($A218,'Annex 2 Designated EHV charges'!$D:$P,COLUMN(F218)+5,FALSE)),"")</f>
        <v/>
      </c>
      <c r="G218" s="61" t="str">
        <f>IFERROR(IF(VLOOKUP($A218,'Annex 2 Designated EHV charges'!$D:$P,COLUMN(G218)+5,FALSE)=0,"",VLOOKUP($A218,'Annex 2 Designated EHV charges'!$D:$P,COLUMN(G218)+5,FALSE)),"")</f>
        <v/>
      </c>
      <c r="H218" s="52" t="str">
        <f>IFERROR(IF(VLOOKUP($A218,'Annex 2 Designated EHV charges'!$D:$P,COLUMN(H218)+5,FALSE)=0,"",VLOOKUP($A218,'Annex 2 Designated EHV charges'!$D:$P,COLUMN(H218)+5,FALSE)),"")</f>
        <v/>
      </c>
    </row>
    <row r="219" spans="1:8" x14ac:dyDescent="0.2">
      <c r="A219" s="52" t="str">
        <f t="array" ref="A219">IFERROR(INDEX('Annex 2 Designated EHV charges'!$D$11:$D$260, MATCH(0, IF(ISBLANK('Annex 2 Designated EHV charges'!$D$11:$D$260),1, COUNTIF(A$4:$A218, 'Annex 2 Designated EHV charges'!$D$11:$D$260)), 0)),"")</f>
        <v/>
      </c>
      <c r="B219" s="52" t="str">
        <f>IF($A219="","",VLOOKUP($A219,'Annex 2 Designated EHV charges'!$D:$O,2,0))</f>
        <v/>
      </c>
      <c r="C219" s="59" t="str">
        <f>IF($A219="","",VLOOKUP($A219,'Annex 2 Designated EHV charges'!$D:$O,3,0))</f>
        <v/>
      </c>
      <c r="D219" s="59" t="str">
        <f>IF($A219="","",VLOOKUP($A219,'Annex 2 Designated EHV charges'!$D:$O,4,0))</f>
        <v/>
      </c>
      <c r="E219" s="60" t="str">
        <f>IFERROR(IF(VLOOKUP($A219,'Annex 2 Designated EHV charges'!$D:$P,COLUMN(E219)+5,FALSE)=0,"",VLOOKUP($A219,'Annex 2 Designated EHV charges'!$D:$P,COLUMN(E219)+5,FALSE)),"")</f>
        <v/>
      </c>
      <c r="F219" s="61" t="str">
        <f>IFERROR(IF(VLOOKUP($A219,'Annex 2 Designated EHV charges'!$D:$P,COLUMN(F219)+5,FALSE)=0,"",VLOOKUP($A219,'Annex 2 Designated EHV charges'!$D:$P,COLUMN(F219)+5,FALSE)),"")</f>
        <v/>
      </c>
      <c r="G219" s="61" t="str">
        <f>IFERROR(IF(VLOOKUP($A219,'Annex 2 Designated EHV charges'!$D:$P,COLUMN(G219)+5,FALSE)=0,"",VLOOKUP($A219,'Annex 2 Designated EHV charges'!$D:$P,COLUMN(G219)+5,FALSE)),"")</f>
        <v/>
      </c>
      <c r="H219" s="52" t="str">
        <f>IFERROR(IF(VLOOKUP($A219,'Annex 2 Designated EHV charges'!$D:$P,COLUMN(H219)+5,FALSE)=0,"",VLOOKUP($A219,'Annex 2 Designated EHV charges'!$D:$P,COLUMN(H219)+5,FALSE)),"")</f>
        <v/>
      </c>
    </row>
    <row r="220" spans="1:8" x14ac:dyDescent="0.2">
      <c r="A220" s="52" t="str">
        <f t="array" ref="A220">IFERROR(INDEX('Annex 2 Designated EHV charges'!$D$11:$D$260, MATCH(0, IF(ISBLANK('Annex 2 Designated EHV charges'!$D$11:$D$260),1, COUNTIF(A$4:$A219, 'Annex 2 Designated EHV charges'!$D$11:$D$260)), 0)),"")</f>
        <v/>
      </c>
      <c r="B220" s="52" t="str">
        <f>IF($A220="","",VLOOKUP($A220,'Annex 2 Designated EHV charges'!$D:$O,2,0))</f>
        <v/>
      </c>
      <c r="C220" s="59" t="str">
        <f>IF($A220="","",VLOOKUP($A220,'Annex 2 Designated EHV charges'!$D:$O,3,0))</f>
        <v/>
      </c>
      <c r="D220" s="59" t="str">
        <f>IF($A220="","",VLOOKUP($A220,'Annex 2 Designated EHV charges'!$D:$O,4,0))</f>
        <v/>
      </c>
      <c r="E220" s="60" t="str">
        <f>IFERROR(IF(VLOOKUP($A220,'Annex 2 Designated EHV charges'!$D:$P,COLUMN(E220)+5,FALSE)=0,"",VLOOKUP($A220,'Annex 2 Designated EHV charges'!$D:$P,COLUMN(E220)+5,FALSE)),"")</f>
        <v/>
      </c>
      <c r="F220" s="61" t="str">
        <f>IFERROR(IF(VLOOKUP($A220,'Annex 2 Designated EHV charges'!$D:$P,COLUMN(F220)+5,FALSE)=0,"",VLOOKUP($A220,'Annex 2 Designated EHV charges'!$D:$P,COLUMN(F220)+5,FALSE)),"")</f>
        <v/>
      </c>
      <c r="G220" s="61" t="str">
        <f>IFERROR(IF(VLOOKUP($A220,'Annex 2 Designated EHV charges'!$D:$P,COLUMN(G220)+5,FALSE)=0,"",VLOOKUP($A220,'Annex 2 Designated EHV charges'!$D:$P,COLUMN(G220)+5,FALSE)),"")</f>
        <v/>
      </c>
      <c r="H220" s="52" t="str">
        <f>IFERROR(IF(VLOOKUP($A220,'Annex 2 Designated EHV charges'!$D:$P,COLUMN(H220)+5,FALSE)=0,"",VLOOKUP($A220,'Annex 2 Designated EHV charges'!$D:$P,COLUMN(H220)+5,FALSE)),"")</f>
        <v/>
      </c>
    </row>
    <row r="221" spans="1:8" x14ac:dyDescent="0.2">
      <c r="A221" s="52" t="str">
        <f t="array" ref="A221">IFERROR(INDEX('Annex 2 Designated EHV charges'!$D$11:$D$260, MATCH(0, IF(ISBLANK('Annex 2 Designated EHV charges'!$D$11:$D$260),1, COUNTIF(A$4:$A220, 'Annex 2 Designated EHV charges'!$D$11:$D$260)), 0)),"")</f>
        <v/>
      </c>
      <c r="B221" s="52" t="str">
        <f>IF($A221="","",VLOOKUP($A221,'Annex 2 Designated EHV charges'!$D:$O,2,0))</f>
        <v/>
      </c>
      <c r="C221" s="59" t="str">
        <f>IF($A221="","",VLOOKUP($A221,'Annex 2 Designated EHV charges'!$D:$O,3,0))</f>
        <v/>
      </c>
      <c r="D221" s="59" t="str">
        <f>IF($A221="","",VLOOKUP($A221,'Annex 2 Designated EHV charges'!$D:$O,4,0))</f>
        <v/>
      </c>
      <c r="E221" s="60" t="str">
        <f>IFERROR(IF(VLOOKUP($A221,'Annex 2 Designated EHV charges'!$D:$P,COLUMN(E221)+5,FALSE)=0,"",VLOOKUP($A221,'Annex 2 Designated EHV charges'!$D:$P,COLUMN(E221)+5,FALSE)),"")</f>
        <v/>
      </c>
      <c r="F221" s="61" t="str">
        <f>IFERROR(IF(VLOOKUP($A221,'Annex 2 Designated EHV charges'!$D:$P,COLUMN(F221)+5,FALSE)=0,"",VLOOKUP($A221,'Annex 2 Designated EHV charges'!$D:$P,COLUMN(F221)+5,FALSE)),"")</f>
        <v/>
      </c>
      <c r="G221" s="61" t="str">
        <f>IFERROR(IF(VLOOKUP($A221,'Annex 2 Designated EHV charges'!$D:$P,COLUMN(G221)+5,FALSE)=0,"",VLOOKUP($A221,'Annex 2 Designated EHV charges'!$D:$P,COLUMN(G221)+5,FALSE)),"")</f>
        <v/>
      </c>
      <c r="H221" s="52" t="str">
        <f>IFERROR(IF(VLOOKUP($A221,'Annex 2 Designated EHV charges'!$D:$P,COLUMN(H221)+5,FALSE)=0,"",VLOOKUP($A221,'Annex 2 Designated EHV charges'!$D:$P,COLUMN(H221)+5,FALSE)),"")</f>
        <v/>
      </c>
    </row>
    <row r="222" spans="1:8" x14ac:dyDescent="0.2">
      <c r="A222" s="52" t="str">
        <f t="array" ref="A222">IFERROR(INDEX('Annex 2 Designated EHV charges'!$D$11:$D$260, MATCH(0, IF(ISBLANK('Annex 2 Designated EHV charges'!$D$11:$D$260),1, COUNTIF(A$4:$A221, 'Annex 2 Designated EHV charges'!$D$11:$D$260)), 0)),"")</f>
        <v/>
      </c>
      <c r="B222" s="52" t="str">
        <f>IF($A222="","",VLOOKUP($A222,'Annex 2 Designated EHV charges'!$D:$O,2,0))</f>
        <v/>
      </c>
      <c r="C222" s="59" t="str">
        <f>IF($A222="","",VLOOKUP($A222,'Annex 2 Designated EHV charges'!$D:$O,3,0))</f>
        <v/>
      </c>
      <c r="D222" s="59" t="str">
        <f>IF($A222="","",VLOOKUP($A222,'Annex 2 Designated EHV charges'!$D:$O,4,0))</f>
        <v/>
      </c>
      <c r="E222" s="60" t="str">
        <f>IFERROR(IF(VLOOKUP($A222,'Annex 2 Designated EHV charges'!$D:$P,COLUMN(E222)+5,FALSE)=0,"",VLOOKUP($A222,'Annex 2 Designated EHV charges'!$D:$P,COLUMN(E222)+5,FALSE)),"")</f>
        <v/>
      </c>
      <c r="F222" s="61" t="str">
        <f>IFERROR(IF(VLOOKUP($A222,'Annex 2 Designated EHV charges'!$D:$P,COLUMN(F222)+5,FALSE)=0,"",VLOOKUP($A222,'Annex 2 Designated EHV charges'!$D:$P,COLUMN(F222)+5,FALSE)),"")</f>
        <v/>
      </c>
      <c r="G222" s="61" t="str">
        <f>IFERROR(IF(VLOOKUP($A222,'Annex 2 Designated EHV charges'!$D:$P,COLUMN(G222)+5,FALSE)=0,"",VLOOKUP($A222,'Annex 2 Designated EHV charges'!$D:$P,COLUMN(G222)+5,FALSE)),"")</f>
        <v/>
      </c>
      <c r="H222" s="52" t="str">
        <f>IFERROR(IF(VLOOKUP($A222,'Annex 2 Designated EHV charges'!$D:$P,COLUMN(H222)+5,FALSE)=0,"",VLOOKUP($A222,'Annex 2 Designated EHV charges'!$D:$P,COLUMN(H222)+5,FALSE)),"")</f>
        <v/>
      </c>
    </row>
    <row r="223" spans="1:8" x14ac:dyDescent="0.2">
      <c r="A223" s="52" t="str">
        <f t="array" ref="A223">IFERROR(INDEX('Annex 2 Designated EHV charges'!$D$11:$D$260, MATCH(0, IF(ISBLANK('Annex 2 Designated EHV charges'!$D$11:$D$260),1, COUNTIF(A$4:$A222, 'Annex 2 Designated EHV charges'!$D$11:$D$260)), 0)),"")</f>
        <v/>
      </c>
      <c r="B223" s="52" t="str">
        <f>IF($A223="","",VLOOKUP($A223,'Annex 2 Designated EHV charges'!$D:$O,2,0))</f>
        <v/>
      </c>
      <c r="C223" s="59" t="str">
        <f>IF($A223="","",VLOOKUP($A223,'Annex 2 Designated EHV charges'!$D:$O,3,0))</f>
        <v/>
      </c>
      <c r="D223" s="59" t="str">
        <f>IF($A223="","",VLOOKUP($A223,'Annex 2 Designated EHV charges'!$D:$O,4,0))</f>
        <v/>
      </c>
      <c r="E223" s="60" t="str">
        <f>IFERROR(IF(VLOOKUP($A223,'Annex 2 Designated EHV charges'!$D:$P,COLUMN(E223)+5,FALSE)=0,"",VLOOKUP($A223,'Annex 2 Designated EHV charges'!$D:$P,COLUMN(E223)+5,FALSE)),"")</f>
        <v/>
      </c>
      <c r="F223" s="61" t="str">
        <f>IFERROR(IF(VLOOKUP($A223,'Annex 2 Designated EHV charges'!$D:$P,COLUMN(F223)+5,FALSE)=0,"",VLOOKUP($A223,'Annex 2 Designated EHV charges'!$D:$P,COLUMN(F223)+5,FALSE)),"")</f>
        <v/>
      </c>
      <c r="G223" s="61" t="str">
        <f>IFERROR(IF(VLOOKUP($A223,'Annex 2 Designated EHV charges'!$D:$P,COLUMN(G223)+5,FALSE)=0,"",VLOOKUP($A223,'Annex 2 Designated EHV charges'!$D:$P,COLUMN(G223)+5,FALSE)),"")</f>
        <v/>
      </c>
      <c r="H223" s="52" t="str">
        <f>IFERROR(IF(VLOOKUP($A223,'Annex 2 Designated EHV charges'!$D:$P,COLUMN(H223)+5,FALSE)=0,"",VLOOKUP($A223,'Annex 2 Designated EHV charges'!$D:$P,COLUMN(H223)+5,FALSE)),"")</f>
        <v/>
      </c>
    </row>
    <row r="224" spans="1:8" x14ac:dyDescent="0.2">
      <c r="A224" s="52" t="str">
        <f t="array" ref="A224">IFERROR(INDEX('Annex 2 Designated EHV charges'!$D$11:$D$260, MATCH(0, IF(ISBLANK('Annex 2 Designated EHV charges'!$D$11:$D$260),1, COUNTIF(A$4:$A223, 'Annex 2 Designated EHV charges'!$D$11:$D$260)), 0)),"")</f>
        <v/>
      </c>
      <c r="B224" s="52" t="str">
        <f>IF($A224="","",VLOOKUP($A224,'Annex 2 Designated EHV charges'!$D:$O,2,0))</f>
        <v/>
      </c>
      <c r="C224" s="59" t="str">
        <f>IF($A224="","",VLOOKUP($A224,'Annex 2 Designated EHV charges'!$D:$O,3,0))</f>
        <v/>
      </c>
      <c r="D224" s="59" t="str">
        <f>IF($A224="","",VLOOKUP($A224,'Annex 2 Designated EHV charges'!$D:$O,4,0))</f>
        <v/>
      </c>
      <c r="E224" s="60" t="str">
        <f>IFERROR(IF(VLOOKUP($A224,'Annex 2 Designated EHV charges'!$D:$P,COLUMN(E224)+5,FALSE)=0,"",VLOOKUP($A224,'Annex 2 Designated EHV charges'!$D:$P,COLUMN(E224)+5,FALSE)),"")</f>
        <v/>
      </c>
      <c r="F224" s="61" t="str">
        <f>IFERROR(IF(VLOOKUP($A224,'Annex 2 Designated EHV charges'!$D:$P,COLUMN(F224)+5,FALSE)=0,"",VLOOKUP($A224,'Annex 2 Designated EHV charges'!$D:$P,COLUMN(F224)+5,FALSE)),"")</f>
        <v/>
      </c>
      <c r="G224" s="61" t="str">
        <f>IFERROR(IF(VLOOKUP($A224,'Annex 2 Designated EHV charges'!$D:$P,COLUMN(G224)+5,FALSE)=0,"",VLOOKUP($A224,'Annex 2 Designated EHV charges'!$D:$P,COLUMN(G224)+5,FALSE)),"")</f>
        <v/>
      </c>
      <c r="H224" s="52" t="str">
        <f>IFERROR(IF(VLOOKUP($A224,'Annex 2 Designated EHV charges'!$D:$P,COLUMN(H224)+5,FALSE)=0,"",VLOOKUP($A224,'Annex 2 Designated EHV charges'!$D:$P,COLUMN(H224)+5,FALSE)),"")</f>
        <v/>
      </c>
    </row>
    <row r="225" spans="1:8" x14ac:dyDescent="0.2">
      <c r="A225" s="52" t="str">
        <f t="array" ref="A225">IFERROR(INDEX('Annex 2 Designated EHV charges'!$D$11:$D$260, MATCH(0, IF(ISBLANK('Annex 2 Designated EHV charges'!$D$11:$D$260),1, COUNTIF(A$4:$A224, 'Annex 2 Designated EHV charges'!$D$11:$D$260)), 0)),"")</f>
        <v/>
      </c>
      <c r="B225" s="52" t="str">
        <f>IF($A225="","",VLOOKUP($A225,'Annex 2 Designated EHV charges'!$D:$O,2,0))</f>
        <v/>
      </c>
      <c r="C225" s="59" t="str">
        <f>IF($A225="","",VLOOKUP($A225,'Annex 2 Designated EHV charges'!$D:$O,3,0))</f>
        <v/>
      </c>
      <c r="D225" s="59" t="str">
        <f>IF($A225="","",VLOOKUP($A225,'Annex 2 Designated EHV charges'!$D:$O,4,0))</f>
        <v/>
      </c>
      <c r="E225" s="60" t="str">
        <f>IFERROR(IF(VLOOKUP($A225,'Annex 2 Designated EHV charges'!$D:$P,COLUMN(E225)+5,FALSE)=0,"",VLOOKUP($A225,'Annex 2 Designated EHV charges'!$D:$P,COLUMN(E225)+5,FALSE)),"")</f>
        <v/>
      </c>
      <c r="F225" s="61" t="str">
        <f>IFERROR(IF(VLOOKUP($A225,'Annex 2 Designated EHV charges'!$D:$P,COLUMN(F225)+5,FALSE)=0,"",VLOOKUP($A225,'Annex 2 Designated EHV charges'!$D:$P,COLUMN(F225)+5,FALSE)),"")</f>
        <v/>
      </c>
      <c r="G225" s="61" t="str">
        <f>IFERROR(IF(VLOOKUP($A225,'Annex 2 Designated EHV charges'!$D:$P,COLUMN(G225)+5,FALSE)=0,"",VLOOKUP($A225,'Annex 2 Designated EHV charges'!$D:$P,COLUMN(G225)+5,FALSE)),"")</f>
        <v/>
      </c>
      <c r="H225" s="52" t="str">
        <f>IFERROR(IF(VLOOKUP($A225,'Annex 2 Designated EHV charges'!$D:$P,COLUMN(H225)+5,FALSE)=0,"",VLOOKUP($A225,'Annex 2 Designated EHV charges'!$D:$P,COLUMN(H225)+5,FALSE)),"")</f>
        <v/>
      </c>
    </row>
    <row r="226" spans="1:8" x14ac:dyDescent="0.2">
      <c r="A226" s="52" t="str">
        <f t="array" ref="A226">IFERROR(INDEX('Annex 2 Designated EHV charges'!$D$11:$D$260, MATCH(0, IF(ISBLANK('Annex 2 Designated EHV charges'!$D$11:$D$260),1, COUNTIF(A$4:$A225, 'Annex 2 Designated EHV charges'!$D$11:$D$260)), 0)),"")</f>
        <v/>
      </c>
      <c r="B226" s="52" t="str">
        <f>IF($A226="","",VLOOKUP($A226,'Annex 2 Designated EHV charges'!$D:$O,2,0))</f>
        <v/>
      </c>
      <c r="C226" s="59" t="str">
        <f>IF($A226="","",VLOOKUP($A226,'Annex 2 Designated EHV charges'!$D:$O,3,0))</f>
        <v/>
      </c>
      <c r="D226" s="59" t="str">
        <f>IF($A226="","",VLOOKUP($A226,'Annex 2 Designated EHV charges'!$D:$O,4,0))</f>
        <v/>
      </c>
      <c r="E226" s="60" t="str">
        <f>IFERROR(IF(VLOOKUP($A226,'Annex 2 Designated EHV charges'!$D:$P,COLUMN(E226)+5,FALSE)=0,"",VLOOKUP($A226,'Annex 2 Designated EHV charges'!$D:$P,COLUMN(E226)+5,FALSE)),"")</f>
        <v/>
      </c>
      <c r="F226" s="61" t="str">
        <f>IFERROR(IF(VLOOKUP($A226,'Annex 2 Designated EHV charges'!$D:$P,COLUMN(F226)+5,FALSE)=0,"",VLOOKUP($A226,'Annex 2 Designated EHV charges'!$D:$P,COLUMN(F226)+5,FALSE)),"")</f>
        <v/>
      </c>
      <c r="G226" s="61" t="str">
        <f>IFERROR(IF(VLOOKUP($A226,'Annex 2 Designated EHV charges'!$D:$P,COLUMN(G226)+5,FALSE)=0,"",VLOOKUP($A226,'Annex 2 Designated EHV charges'!$D:$P,COLUMN(G226)+5,FALSE)),"")</f>
        <v/>
      </c>
      <c r="H226" s="52" t="str">
        <f>IFERROR(IF(VLOOKUP($A226,'Annex 2 Designated EHV charges'!$D:$P,COLUMN(H226)+5,FALSE)=0,"",VLOOKUP($A226,'Annex 2 Designated EHV charges'!$D:$P,COLUMN(H226)+5,FALSE)),"")</f>
        <v/>
      </c>
    </row>
    <row r="227" spans="1:8" x14ac:dyDescent="0.2">
      <c r="A227" s="52" t="str">
        <f t="array" ref="A227">IFERROR(INDEX('Annex 2 Designated EHV charges'!$D$11:$D$260, MATCH(0, IF(ISBLANK('Annex 2 Designated EHV charges'!$D$11:$D$260),1, COUNTIF(A$4:$A226, 'Annex 2 Designated EHV charges'!$D$11:$D$260)), 0)),"")</f>
        <v/>
      </c>
      <c r="B227" s="52" t="str">
        <f>IF($A227="","",VLOOKUP($A227,'Annex 2 Designated EHV charges'!$D:$O,2,0))</f>
        <v/>
      </c>
      <c r="C227" s="59" t="str">
        <f>IF($A227="","",VLOOKUP($A227,'Annex 2 Designated EHV charges'!$D:$O,3,0))</f>
        <v/>
      </c>
      <c r="D227" s="59" t="str">
        <f>IF($A227="","",VLOOKUP($A227,'Annex 2 Designated EHV charges'!$D:$O,4,0))</f>
        <v/>
      </c>
      <c r="E227" s="60" t="str">
        <f>IFERROR(IF(VLOOKUP($A227,'Annex 2 Designated EHV charges'!$D:$P,COLUMN(E227)+5,FALSE)=0,"",VLOOKUP($A227,'Annex 2 Designated EHV charges'!$D:$P,COLUMN(E227)+5,FALSE)),"")</f>
        <v/>
      </c>
      <c r="F227" s="61" t="str">
        <f>IFERROR(IF(VLOOKUP($A227,'Annex 2 Designated EHV charges'!$D:$P,COLUMN(F227)+5,FALSE)=0,"",VLOOKUP($A227,'Annex 2 Designated EHV charges'!$D:$P,COLUMN(F227)+5,FALSE)),"")</f>
        <v/>
      </c>
      <c r="G227" s="61" t="str">
        <f>IFERROR(IF(VLOOKUP($A227,'Annex 2 Designated EHV charges'!$D:$P,COLUMN(G227)+5,FALSE)=0,"",VLOOKUP($A227,'Annex 2 Designated EHV charges'!$D:$P,COLUMN(G227)+5,FALSE)),"")</f>
        <v/>
      </c>
      <c r="H227" s="52" t="str">
        <f>IFERROR(IF(VLOOKUP($A227,'Annex 2 Designated EHV charges'!$D:$P,COLUMN(H227)+5,FALSE)=0,"",VLOOKUP($A227,'Annex 2 Designated EHV charges'!$D:$P,COLUMN(H227)+5,FALSE)),"")</f>
        <v/>
      </c>
    </row>
    <row r="228" spans="1:8" x14ac:dyDescent="0.2">
      <c r="A228" s="52" t="str">
        <f t="array" ref="A228">IFERROR(INDEX('Annex 2 Designated EHV charges'!$D$11:$D$260, MATCH(0, IF(ISBLANK('Annex 2 Designated EHV charges'!$D$11:$D$260),1, COUNTIF(A$4:$A227, 'Annex 2 Designated EHV charges'!$D$11:$D$260)), 0)),"")</f>
        <v/>
      </c>
      <c r="B228" s="52" t="str">
        <f>IF($A228="","",VLOOKUP($A228,'Annex 2 Designated EHV charges'!$D:$O,2,0))</f>
        <v/>
      </c>
      <c r="C228" s="59" t="str">
        <f>IF($A228="","",VLOOKUP($A228,'Annex 2 Designated EHV charges'!$D:$O,3,0))</f>
        <v/>
      </c>
      <c r="D228" s="59" t="str">
        <f>IF($A228="","",VLOOKUP($A228,'Annex 2 Designated EHV charges'!$D:$O,4,0))</f>
        <v/>
      </c>
      <c r="E228" s="60" t="str">
        <f>IFERROR(IF(VLOOKUP($A228,'Annex 2 Designated EHV charges'!$D:$P,COLUMN(E228)+5,FALSE)=0,"",VLOOKUP($A228,'Annex 2 Designated EHV charges'!$D:$P,COLUMN(E228)+5,FALSE)),"")</f>
        <v/>
      </c>
      <c r="F228" s="61" t="str">
        <f>IFERROR(IF(VLOOKUP($A228,'Annex 2 Designated EHV charges'!$D:$P,COLUMN(F228)+5,FALSE)=0,"",VLOOKUP($A228,'Annex 2 Designated EHV charges'!$D:$P,COLUMN(F228)+5,FALSE)),"")</f>
        <v/>
      </c>
      <c r="G228" s="61" t="str">
        <f>IFERROR(IF(VLOOKUP($A228,'Annex 2 Designated EHV charges'!$D:$P,COLUMN(G228)+5,FALSE)=0,"",VLOOKUP($A228,'Annex 2 Designated EHV charges'!$D:$P,COLUMN(G228)+5,FALSE)),"")</f>
        <v/>
      </c>
      <c r="H228" s="52" t="str">
        <f>IFERROR(IF(VLOOKUP($A228,'Annex 2 Designated EHV charges'!$D:$P,COLUMN(H228)+5,FALSE)=0,"",VLOOKUP($A228,'Annex 2 Designated EHV charges'!$D:$P,COLUMN(H228)+5,FALSE)),"")</f>
        <v/>
      </c>
    </row>
    <row r="229" spans="1:8" x14ac:dyDescent="0.2">
      <c r="A229" s="52" t="str">
        <f t="array" ref="A229">IFERROR(INDEX('Annex 2 Designated EHV charges'!$D$11:$D$260, MATCH(0, IF(ISBLANK('Annex 2 Designated EHV charges'!$D$11:$D$260),1, COUNTIF(A$4:$A228, 'Annex 2 Designated EHV charges'!$D$11:$D$260)), 0)),"")</f>
        <v/>
      </c>
      <c r="B229" s="52" t="str">
        <f>IF($A229="","",VLOOKUP($A229,'Annex 2 Designated EHV charges'!$D:$O,2,0))</f>
        <v/>
      </c>
      <c r="C229" s="59" t="str">
        <f>IF($A229="","",VLOOKUP($A229,'Annex 2 Designated EHV charges'!$D:$O,3,0))</f>
        <v/>
      </c>
      <c r="D229" s="59" t="str">
        <f>IF($A229="","",VLOOKUP($A229,'Annex 2 Designated EHV charges'!$D:$O,4,0))</f>
        <v/>
      </c>
      <c r="E229" s="60" t="str">
        <f>IFERROR(IF(VLOOKUP($A229,'Annex 2 Designated EHV charges'!$D:$P,COLUMN(E229)+5,FALSE)=0,"",VLOOKUP($A229,'Annex 2 Designated EHV charges'!$D:$P,COLUMN(E229)+5,FALSE)),"")</f>
        <v/>
      </c>
      <c r="F229" s="61" t="str">
        <f>IFERROR(IF(VLOOKUP($A229,'Annex 2 Designated EHV charges'!$D:$P,COLUMN(F229)+5,FALSE)=0,"",VLOOKUP($A229,'Annex 2 Designated EHV charges'!$D:$P,COLUMN(F229)+5,FALSE)),"")</f>
        <v/>
      </c>
      <c r="G229" s="61" t="str">
        <f>IFERROR(IF(VLOOKUP($A229,'Annex 2 Designated EHV charges'!$D:$P,COLUMN(G229)+5,FALSE)=0,"",VLOOKUP($A229,'Annex 2 Designated EHV charges'!$D:$P,COLUMN(G229)+5,FALSE)),"")</f>
        <v/>
      </c>
      <c r="H229" s="52" t="str">
        <f>IFERROR(IF(VLOOKUP($A229,'Annex 2 Designated EHV charges'!$D:$P,COLUMN(H229)+5,FALSE)=0,"",VLOOKUP($A229,'Annex 2 Designated EHV charges'!$D:$P,COLUMN(H229)+5,FALSE)),"")</f>
        <v/>
      </c>
    </row>
    <row r="230" spans="1:8" x14ac:dyDescent="0.2">
      <c r="A230" s="52" t="str">
        <f t="array" ref="A230">IFERROR(INDEX('Annex 2 Designated EHV charges'!$D$11:$D$260, MATCH(0, IF(ISBLANK('Annex 2 Designated EHV charges'!$D$11:$D$260),1, COUNTIF(A$4:$A229, 'Annex 2 Designated EHV charges'!$D$11:$D$260)), 0)),"")</f>
        <v/>
      </c>
      <c r="B230" s="52" t="str">
        <f>IF($A230="","",VLOOKUP($A230,'Annex 2 Designated EHV charges'!$D:$O,2,0))</f>
        <v/>
      </c>
      <c r="C230" s="59" t="str">
        <f>IF($A230="","",VLOOKUP($A230,'Annex 2 Designated EHV charges'!$D:$O,3,0))</f>
        <v/>
      </c>
      <c r="D230" s="59" t="str">
        <f>IF($A230="","",VLOOKUP($A230,'Annex 2 Designated EHV charges'!$D:$O,4,0))</f>
        <v/>
      </c>
      <c r="E230" s="60" t="str">
        <f>IFERROR(IF(VLOOKUP($A230,'Annex 2 Designated EHV charges'!$D:$P,COLUMN(E230)+5,FALSE)=0,"",VLOOKUP($A230,'Annex 2 Designated EHV charges'!$D:$P,COLUMN(E230)+5,FALSE)),"")</f>
        <v/>
      </c>
      <c r="F230" s="61" t="str">
        <f>IFERROR(IF(VLOOKUP($A230,'Annex 2 Designated EHV charges'!$D:$P,COLUMN(F230)+5,FALSE)=0,"",VLOOKUP($A230,'Annex 2 Designated EHV charges'!$D:$P,COLUMN(F230)+5,FALSE)),"")</f>
        <v/>
      </c>
      <c r="G230" s="61" t="str">
        <f>IFERROR(IF(VLOOKUP($A230,'Annex 2 Designated EHV charges'!$D:$P,COLUMN(G230)+5,FALSE)=0,"",VLOOKUP($A230,'Annex 2 Designated EHV charges'!$D:$P,COLUMN(G230)+5,FALSE)),"")</f>
        <v/>
      </c>
      <c r="H230" s="52" t="str">
        <f>IFERROR(IF(VLOOKUP($A230,'Annex 2 Designated EHV charges'!$D:$P,COLUMN(H230)+5,FALSE)=0,"",VLOOKUP($A230,'Annex 2 Designated EHV charges'!$D:$P,COLUMN(H230)+5,FALSE)),"")</f>
        <v/>
      </c>
    </row>
    <row r="231" spans="1:8" x14ac:dyDescent="0.2">
      <c r="A231" s="52" t="str">
        <f t="array" ref="A231">IFERROR(INDEX('Annex 2 Designated EHV charges'!$D$11:$D$260, MATCH(0, IF(ISBLANK('Annex 2 Designated EHV charges'!$D$11:$D$260),1, COUNTIF(A$4:$A230, 'Annex 2 Designated EHV charges'!$D$11:$D$260)), 0)),"")</f>
        <v/>
      </c>
      <c r="B231" s="52" t="str">
        <f>IF($A231="","",VLOOKUP($A231,'Annex 2 Designated EHV charges'!$D:$O,2,0))</f>
        <v/>
      </c>
      <c r="C231" s="59" t="str">
        <f>IF($A231="","",VLOOKUP($A231,'Annex 2 Designated EHV charges'!$D:$O,3,0))</f>
        <v/>
      </c>
      <c r="D231" s="59" t="str">
        <f>IF($A231="","",VLOOKUP($A231,'Annex 2 Designated EHV charges'!$D:$O,4,0))</f>
        <v/>
      </c>
      <c r="E231" s="60" t="str">
        <f>IFERROR(IF(VLOOKUP($A231,'Annex 2 Designated EHV charges'!$D:$P,COLUMN(E231)+5,FALSE)=0,"",VLOOKUP($A231,'Annex 2 Designated EHV charges'!$D:$P,COLUMN(E231)+5,FALSE)),"")</f>
        <v/>
      </c>
      <c r="F231" s="61" t="str">
        <f>IFERROR(IF(VLOOKUP($A231,'Annex 2 Designated EHV charges'!$D:$P,COLUMN(F231)+5,FALSE)=0,"",VLOOKUP($A231,'Annex 2 Designated EHV charges'!$D:$P,COLUMN(F231)+5,FALSE)),"")</f>
        <v/>
      </c>
      <c r="G231" s="61" t="str">
        <f>IFERROR(IF(VLOOKUP($A231,'Annex 2 Designated EHV charges'!$D:$P,COLUMN(G231)+5,FALSE)=0,"",VLOOKUP($A231,'Annex 2 Designated EHV charges'!$D:$P,COLUMN(G231)+5,FALSE)),"")</f>
        <v/>
      </c>
      <c r="H231" s="52" t="str">
        <f>IFERROR(IF(VLOOKUP($A231,'Annex 2 Designated EHV charges'!$D:$P,COLUMN(H231)+5,FALSE)=0,"",VLOOKUP($A231,'Annex 2 Designated EHV charges'!$D:$P,COLUMN(H231)+5,FALSE)),"")</f>
        <v/>
      </c>
    </row>
    <row r="232" spans="1:8" x14ac:dyDescent="0.2">
      <c r="A232" s="52" t="str">
        <f t="array" ref="A232">IFERROR(INDEX('Annex 2 Designated EHV charges'!$D$11:$D$260, MATCH(0, IF(ISBLANK('Annex 2 Designated EHV charges'!$D$11:$D$260),1, COUNTIF(A$4:$A231, 'Annex 2 Designated EHV charges'!$D$11:$D$260)), 0)),"")</f>
        <v/>
      </c>
      <c r="B232" s="52" t="str">
        <f>IF($A232="","",VLOOKUP($A232,'Annex 2 Designated EHV charges'!$D:$O,2,0))</f>
        <v/>
      </c>
      <c r="C232" s="59" t="str">
        <f>IF($A232="","",VLOOKUP($A232,'Annex 2 Designated EHV charges'!$D:$O,3,0))</f>
        <v/>
      </c>
      <c r="D232" s="59" t="str">
        <f>IF($A232="","",VLOOKUP($A232,'Annex 2 Designated EHV charges'!$D:$O,4,0))</f>
        <v/>
      </c>
      <c r="E232" s="60" t="str">
        <f>IFERROR(IF(VLOOKUP($A232,'Annex 2 Designated EHV charges'!$D:$P,COLUMN(E232)+5,FALSE)=0,"",VLOOKUP($A232,'Annex 2 Designated EHV charges'!$D:$P,COLUMN(E232)+5,FALSE)),"")</f>
        <v/>
      </c>
      <c r="F232" s="61" t="str">
        <f>IFERROR(IF(VLOOKUP($A232,'Annex 2 Designated EHV charges'!$D:$P,COLUMN(F232)+5,FALSE)=0,"",VLOOKUP($A232,'Annex 2 Designated EHV charges'!$D:$P,COLUMN(F232)+5,FALSE)),"")</f>
        <v/>
      </c>
      <c r="G232" s="61" t="str">
        <f>IFERROR(IF(VLOOKUP($A232,'Annex 2 Designated EHV charges'!$D:$P,COLUMN(G232)+5,FALSE)=0,"",VLOOKUP($A232,'Annex 2 Designated EHV charges'!$D:$P,COLUMN(G232)+5,FALSE)),"")</f>
        <v/>
      </c>
      <c r="H232" s="52" t="str">
        <f>IFERROR(IF(VLOOKUP($A232,'Annex 2 Designated EHV charges'!$D:$P,COLUMN(H232)+5,FALSE)=0,"",VLOOKUP($A232,'Annex 2 Designated EHV charges'!$D:$P,COLUMN(H232)+5,FALSE)),"")</f>
        <v/>
      </c>
    </row>
    <row r="233" spans="1:8" x14ac:dyDescent="0.2">
      <c r="A233" s="52" t="str">
        <f t="array" ref="A233">IFERROR(INDEX('Annex 2 Designated EHV charges'!$D$11:$D$260, MATCH(0, IF(ISBLANK('Annex 2 Designated EHV charges'!$D$11:$D$260),1, COUNTIF(A$4:$A232, 'Annex 2 Designated EHV charges'!$D$11:$D$260)), 0)),"")</f>
        <v/>
      </c>
      <c r="B233" s="52" t="str">
        <f>IF($A233="","",VLOOKUP($A233,'Annex 2 Designated EHV charges'!$D:$O,2,0))</f>
        <v/>
      </c>
      <c r="C233" s="59" t="str">
        <f>IF($A233="","",VLOOKUP($A233,'Annex 2 Designated EHV charges'!$D:$O,3,0))</f>
        <v/>
      </c>
      <c r="D233" s="59" t="str">
        <f>IF($A233="","",VLOOKUP($A233,'Annex 2 Designated EHV charges'!$D:$O,4,0))</f>
        <v/>
      </c>
      <c r="E233" s="60" t="str">
        <f>IFERROR(IF(VLOOKUP($A233,'Annex 2 Designated EHV charges'!$D:$P,COLUMN(E233)+5,FALSE)=0,"",VLOOKUP($A233,'Annex 2 Designated EHV charges'!$D:$P,COLUMN(E233)+5,FALSE)),"")</f>
        <v/>
      </c>
      <c r="F233" s="61" t="str">
        <f>IFERROR(IF(VLOOKUP($A233,'Annex 2 Designated EHV charges'!$D:$P,COLUMN(F233)+5,FALSE)=0,"",VLOOKUP($A233,'Annex 2 Designated EHV charges'!$D:$P,COLUMN(F233)+5,FALSE)),"")</f>
        <v/>
      </c>
      <c r="G233" s="61" t="str">
        <f>IFERROR(IF(VLOOKUP($A233,'Annex 2 Designated EHV charges'!$D:$P,COLUMN(G233)+5,FALSE)=0,"",VLOOKUP($A233,'Annex 2 Designated EHV charges'!$D:$P,COLUMN(G233)+5,FALSE)),"")</f>
        <v/>
      </c>
      <c r="H233" s="52" t="str">
        <f>IFERROR(IF(VLOOKUP($A233,'Annex 2 Designated EHV charges'!$D:$P,COLUMN(H233)+5,FALSE)=0,"",VLOOKUP($A233,'Annex 2 Designated EHV charges'!$D:$P,COLUMN(H233)+5,FALSE)),"")</f>
        <v/>
      </c>
    </row>
    <row r="234" spans="1:8" x14ac:dyDescent="0.2">
      <c r="A234" s="52" t="str">
        <f t="array" ref="A234">IFERROR(INDEX('Annex 2 Designated EHV charges'!$D$11:$D$260, MATCH(0, IF(ISBLANK('Annex 2 Designated EHV charges'!$D$11:$D$260),1, COUNTIF(A$4:$A233, 'Annex 2 Designated EHV charges'!$D$11:$D$260)), 0)),"")</f>
        <v/>
      </c>
      <c r="B234" s="52" t="str">
        <f>IF($A234="","",VLOOKUP($A234,'Annex 2 Designated EHV charges'!$D:$O,2,0))</f>
        <v/>
      </c>
      <c r="C234" s="59" t="str">
        <f>IF($A234="","",VLOOKUP($A234,'Annex 2 Designated EHV charges'!$D:$O,3,0))</f>
        <v/>
      </c>
      <c r="D234" s="59" t="str">
        <f>IF($A234="","",VLOOKUP($A234,'Annex 2 Designated EHV charges'!$D:$O,4,0))</f>
        <v/>
      </c>
      <c r="E234" s="60" t="str">
        <f>IFERROR(IF(VLOOKUP($A234,'Annex 2 Designated EHV charges'!$D:$P,COLUMN(E234)+5,FALSE)=0,"",VLOOKUP($A234,'Annex 2 Designated EHV charges'!$D:$P,COLUMN(E234)+5,FALSE)),"")</f>
        <v/>
      </c>
      <c r="F234" s="61" t="str">
        <f>IFERROR(IF(VLOOKUP($A234,'Annex 2 Designated EHV charges'!$D:$P,COLUMN(F234)+5,FALSE)=0,"",VLOOKUP($A234,'Annex 2 Designated EHV charges'!$D:$P,COLUMN(F234)+5,FALSE)),"")</f>
        <v/>
      </c>
      <c r="G234" s="61" t="str">
        <f>IFERROR(IF(VLOOKUP($A234,'Annex 2 Designated EHV charges'!$D:$P,COLUMN(G234)+5,FALSE)=0,"",VLOOKUP($A234,'Annex 2 Designated EHV charges'!$D:$P,COLUMN(G234)+5,FALSE)),"")</f>
        <v/>
      </c>
      <c r="H234" s="52" t="str">
        <f>IFERROR(IF(VLOOKUP($A234,'Annex 2 Designated EHV charges'!$D:$P,COLUMN(H234)+5,FALSE)=0,"",VLOOKUP($A234,'Annex 2 Designated EHV charges'!$D:$P,COLUMN(H234)+5,FALSE)),"")</f>
        <v/>
      </c>
    </row>
    <row r="235" spans="1:8" x14ac:dyDescent="0.2">
      <c r="A235" s="52" t="str">
        <f t="array" ref="A235">IFERROR(INDEX('Annex 2 Designated EHV charges'!$D$11:$D$260, MATCH(0, IF(ISBLANK('Annex 2 Designated EHV charges'!$D$11:$D$260),1, COUNTIF(A$4:$A234, 'Annex 2 Designated EHV charges'!$D$11:$D$260)), 0)),"")</f>
        <v/>
      </c>
      <c r="B235" s="52" t="str">
        <f>IF($A235="","",VLOOKUP($A235,'Annex 2 Designated EHV charges'!$D:$O,2,0))</f>
        <v/>
      </c>
      <c r="C235" s="59" t="str">
        <f>IF($A235="","",VLOOKUP($A235,'Annex 2 Designated EHV charges'!$D:$O,3,0))</f>
        <v/>
      </c>
      <c r="D235" s="59" t="str">
        <f>IF($A235="","",VLOOKUP($A235,'Annex 2 Designated EHV charges'!$D:$O,4,0))</f>
        <v/>
      </c>
      <c r="E235" s="60" t="str">
        <f>IFERROR(IF(VLOOKUP($A235,'Annex 2 Designated EHV charges'!$D:$P,COLUMN(E235)+5,FALSE)=0,"",VLOOKUP($A235,'Annex 2 Designated EHV charges'!$D:$P,COLUMN(E235)+5,FALSE)),"")</f>
        <v/>
      </c>
      <c r="F235" s="61" t="str">
        <f>IFERROR(IF(VLOOKUP($A235,'Annex 2 Designated EHV charges'!$D:$P,COLUMN(F235)+5,FALSE)=0,"",VLOOKUP($A235,'Annex 2 Designated EHV charges'!$D:$P,COLUMN(F235)+5,FALSE)),"")</f>
        <v/>
      </c>
      <c r="G235" s="61" t="str">
        <f>IFERROR(IF(VLOOKUP($A235,'Annex 2 Designated EHV charges'!$D:$P,COLUMN(G235)+5,FALSE)=0,"",VLOOKUP($A235,'Annex 2 Designated EHV charges'!$D:$P,COLUMN(G235)+5,FALSE)),"")</f>
        <v/>
      </c>
      <c r="H235" s="52" t="str">
        <f>IFERROR(IF(VLOOKUP($A235,'Annex 2 Designated EHV charges'!$D:$P,COLUMN(H235)+5,FALSE)=0,"",VLOOKUP($A235,'Annex 2 Designated EHV charges'!$D:$P,COLUMN(H235)+5,FALSE)),"")</f>
        <v/>
      </c>
    </row>
    <row r="236" spans="1:8" x14ac:dyDescent="0.2">
      <c r="A236" s="52" t="str">
        <f t="array" ref="A236">IFERROR(INDEX('Annex 2 Designated EHV charges'!$D$11:$D$260, MATCH(0, IF(ISBLANK('Annex 2 Designated EHV charges'!$D$11:$D$260),1, COUNTIF(A$4:$A235, 'Annex 2 Designated EHV charges'!$D$11:$D$260)), 0)),"")</f>
        <v/>
      </c>
      <c r="B236" s="52" t="str">
        <f>IF($A236="","",VLOOKUP($A236,'Annex 2 Designated EHV charges'!$D:$O,2,0))</f>
        <v/>
      </c>
      <c r="C236" s="59" t="str">
        <f>IF($A236="","",VLOOKUP($A236,'Annex 2 Designated EHV charges'!$D:$O,3,0))</f>
        <v/>
      </c>
      <c r="D236" s="59" t="str">
        <f>IF($A236="","",VLOOKUP($A236,'Annex 2 Designated EHV charges'!$D:$O,4,0))</f>
        <v/>
      </c>
      <c r="E236" s="60" t="str">
        <f>IFERROR(IF(VLOOKUP($A236,'Annex 2 Designated EHV charges'!$D:$P,COLUMN(E236)+5,FALSE)=0,"",VLOOKUP($A236,'Annex 2 Designated EHV charges'!$D:$P,COLUMN(E236)+5,FALSE)),"")</f>
        <v/>
      </c>
      <c r="F236" s="61" t="str">
        <f>IFERROR(IF(VLOOKUP($A236,'Annex 2 Designated EHV charges'!$D:$P,COLUMN(F236)+5,FALSE)=0,"",VLOOKUP($A236,'Annex 2 Designated EHV charges'!$D:$P,COLUMN(F236)+5,FALSE)),"")</f>
        <v/>
      </c>
      <c r="G236" s="61" t="str">
        <f>IFERROR(IF(VLOOKUP($A236,'Annex 2 Designated EHV charges'!$D:$P,COLUMN(G236)+5,FALSE)=0,"",VLOOKUP($A236,'Annex 2 Designated EHV charges'!$D:$P,COLUMN(G236)+5,FALSE)),"")</f>
        <v/>
      </c>
      <c r="H236" s="52" t="str">
        <f>IFERROR(IF(VLOOKUP($A236,'Annex 2 Designated EHV charges'!$D:$P,COLUMN(H236)+5,FALSE)=0,"",VLOOKUP($A236,'Annex 2 Designated EHV charges'!$D:$P,COLUMN(H236)+5,FALSE)),"")</f>
        <v/>
      </c>
    </row>
    <row r="237" spans="1:8" x14ac:dyDescent="0.2">
      <c r="A237" s="52" t="str">
        <f t="array" ref="A237">IFERROR(INDEX('Annex 2 Designated EHV charges'!$D$11:$D$260, MATCH(0, IF(ISBLANK('Annex 2 Designated EHV charges'!$D$11:$D$260),1, COUNTIF(A$4:$A236, 'Annex 2 Designated EHV charges'!$D$11:$D$260)), 0)),"")</f>
        <v/>
      </c>
      <c r="B237" s="52" t="str">
        <f>IF($A237="","",VLOOKUP($A237,'Annex 2 Designated EHV charges'!$D:$O,2,0))</f>
        <v/>
      </c>
      <c r="C237" s="59" t="str">
        <f>IF($A237="","",VLOOKUP($A237,'Annex 2 Designated EHV charges'!$D:$O,3,0))</f>
        <v/>
      </c>
      <c r="D237" s="59" t="str">
        <f>IF($A237="","",VLOOKUP($A237,'Annex 2 Designated EHV charges'!$D:$O,4,0))</f>
        <v/>
      </c>
      <c r="E237" s="60" t="str">
        <f>IFERROR(IF(VLOOKUP($A237,'Annex 2 Designated EHV charges'!$D:$P,COLUMN(E237)+5,FALSE)=0,"",VLOOKUP($A237,'Annex 2 Designated EHV charges'!$D:$P,COLUMN(E237)+5,FALSE)),"")</f>
        <v/>
      </c>
      <c r="F237" s="61" t="str">
        <f>IFERROR(IF(VLOOKUP($A237,'Annex 2 Designated EHV charges'!$D:$P,COLUMN(F237)+5,FALSE)=0,"",VLOOKUP($A237,'Annex 2 Designated EHV charges'!$D:$P,COLUMN(F237)+5,FALSE)),"")</f>
        <v/>
      </c>
      <c r="G237" s="61" t="str">
        <f>IFERROR(IF(VLOOKUP($A237,'Annex 2 Designated EHV charges'!$D:$P,COLUMN(G237)+5,FALSE)=0,"",VLOOKUP($A237,'Annex 2 Designated EHV charges'!$D:$P,COLUMN(G237)+5,FALSE)),"")</f>
        <v/>
      </c>
      <c r="H237" s="52" t="str">
        <f>IFERROR(IF(VLOOKUP($A237,'Annex 2 Designated EHV charges'!$D:$P,COLUMN(H237)+5,FALSE)=0,"",VLOOKUP($A237,'Annex 2 Designated EHV charges'!$D:$P,COLUMN(H237)+5,FALSE)),"")</f>
        <v/>
      </c>
    </row>
    <row r="238" spans="1:8" x14ac:dyDescent="0.2">
      <c r="A238" s="52" t="str">
        <f t="array" ref="A238">IFERROR(INDEX('Annex 2 Designated EHV charges'!$D$11:$D$260, MATCH(0, IF(ISBLANK('Annex 2 Designated EHV charges'!$D$11:$D$260),1, COUNTIF(A$4:$A237, 'Annex 2 Designated EHV charges'!$D$11:$D$260)), 0)),"")</f>
        <v/>
      </c>
      <c r="B238" s="52" t="str">
        <f>IF($A238="","",VLOOKUP($A238,'Annex 2 Designated EHV charges'!$D:$O,2,0))</f>
        <v/>
      </c>
      <c r="C238" s="59" t="str">
        <f>IF($A238="","",VLOOKUP($A238,'Annex 2 Designated EHV charges'!$D:$O,3,0))</f>
        <v/>
      </c>
      <c r="D238" s="59" t="str">
        <f>IF($A238="","",VLOOKUP($A238,'Annex 2 Designated EHV charges'!$D:$O,4,0))</f>
        <v/>
      </c>
      <c r="E238" s="60" t="str">
        <f>IFERROR(IF(VLOOKUP($A238,'Annex 2 Designated EHV charges'!$D:$P,COLUMN(E238)+5,FALSE)=0,"",VLOOKUP($A238,'Annex 2 Designated EHV charges'!$D:$P,COLUMN(E238)+5,FALSE)),"")</f>
        <v/>
      </c>
      <c r="F238" s="61" t="str">
        <f>IFERROR(IF(VLOOKUP($A238,'Annex 2 Designated EHV charges'!$D:$P,COLUMN(F238)+5,FALSE)=0,"",VLOOKUP($A238,'Annex 2 Designated EHV charges'!$D:$P,COLUMN(F238)+5,FALSE)),"")</f>
        <v/>
      </c>
      <c r="G238" s="61" t="str">
        <f>IFERROR(IF(VLOOKUP($A238,'Annex 2 Designated EHV charges'!$D:$P,COLUMN(G238)+5,FALSE)=0,"",VLOOKUP($A238,'Annex 2 Designated EHV charges'!$D:$P,COLUMN(G238)+5,FALSE)),"")</f>
        <v/>
      </c>
      <c r="H238" s="52" t="str">
        <f>IFERROR(IF(VLOOKUP($A238,'Annex 2 Designated EHV charges'!$D:$P,COLUMN(H238)+5,FALSE)=0,"",VLOOKUP($A238,'Annex 2 Designated EHV charges'!$D:$P,COLUMN(H238)+5,FALSE)),"")</f>
        <v/>
      </c>
    </row>
    <row r="239" spans="1:8" x14ac:dyDescent="0.2">
      <c r="A239" s="52" t="str">
        <f t="array" ref="A239">IFERROR(INDEX('Annex 2 Designated EHV charges'!$D$11:$D$260, MATCH(0, IF(ISBLANK('Annex 2 Designated EHV charges'!$D$11:$D$260),1, COUNTIF(A$4:$A238, 'Annex 2 Designated EHV charges'!$D$11:$D$260)), 0)),"")</f>
        <v/>
      </c>
      <c r="B239" s="52" t="str">
        <f>IF($A239="","",VLOOKUP($A239,'Annex 2 Designated EHV charges'!$D:$O,2,0))</f>
        <v/>
      </c>
      <c r="C239" s="59" t="str">
        <f>IF($A239="","",VLOOKUP($A239,'Annex 2 Designated EHV charges'!$D:$O,3,0))</f>
        <v/>
      </c>
      <c r="D239" s="59" t="str">
        <f>IF($A239="","",VLOOKUP($A239,'Annex 2 Designated EHV charges'!$D:$O,4,0))</f>
        <v/>
      </c>
      <c r="E239" s="60" t="str">
        <f>IFERROR(IF(VLOOKUP($A239,'Annex 2 Designated EHV charges'!$D:$P,COLUMN(E239)+5,FALSE)=0,"",VLOOKUP($A239,'Annex 2 Designated EHV charges'!$D:$P,COLUMN(E239)+5,FALSE)),"")</f>
        <v/>
      </c>
      <c r="F239" s="61" t="str">
        <f>IFERROR(IF(VLOOKUP($A239,'Annex 2 Designated EHV charges'!$D:$P,COLUMN(F239)+5,FALSE)=0,"",VLOOKUP($A239,'Annex 2 Designated EHV charges'!$D:$P,COLUMN(F239)+5,FALSE)),"")</f>
        <v/>
      </c>
      <c r="G239" s="61" t="str">
        <f>IFERROR(IF(VLOOKUP($A239,'Annex 2 Designated EHV charges'!$D:$P,COLUMN(G239)+5,FALSE)=0,"",VLOOKUP($A239,'Annex 2 Designated EHV charges'!$D:$P,COLUMN(G239)+5,FALSE)),"")</f>
        <v/>
      </c>
      <c r="H239" s="52" t="str">
        <f>IFERROR(IF(VLOOKUP($A239,'Annex 2 Designated EHV charges'!$D:$P,COLUMN(H239)+5,FALSE)=0,"",VLOOKUP($A239,'Annex 2 Designated EHV charges'!$D:$P,COLUMN(H239)+5,FALSE)),"")</f>
        <v/>
      </c>
    </row>
    <row r="240" spans="1:8" x14ac:dyDescent="0.2">
      <c r="A240" s="52" t="str">
        <f t="array" ref="A240">IFERROR(INDEX('Annex 2 Designated EHV charges'!$D$11:$D$260, MATCH(0, IF(ISBLANK('Annex 2 Designated EHV charges'!$D$11:$D$260),1, COUNTIF(A$4:$A239, 'Annex 2 Designated EHV charges'!$D$11:$D$260)), 0)),"")</f>
        <v/>
      </c>
      <c r="B240" s="52" t="str">
        <f>IF($A240="","",VLOOKUP($A240,'Annex 2 Designated EHV charges'!$D:$O,2,0))</f>
        <v/>
      </c>
      <c r="C240" s="59" t="str">
        <f>IF($A240="","",VLOOKUP($A240,'Annex 2 Designated EHV charges'!$D:$O,3,0))</f>
        <v/>
      </c>
      <c r="D240" s="59" t="str">
        <f>IF($A240="","",VLOOKUP($A240,'Annex 2 Designated EHV charges'!$D:$O,4,0))</f>
        <v/>
      </c>
      <c r="E240" s="60" t="str">
        <f>IFERROR(IF(VLOOKUP($A240,'Annex 2 Designated EHV charges'!$D:$P,COLUMN(E240)+5,FALSE)=0,"",VLOOKUP($A240,'Annex 2 Designated EHV charges'!$D:$P,COLUMN(E240)+5,FALSE)),"")</f>
        <v/>
      </c>
      <c r="F240" s="61" t="str">
        <f>IFERROR(IF(VLOOKUP($A240,'Annex 2 Designated EHV charges'!$D:$P,COLUMN(F240)+5,FALSE)=0,"",VLOOKUP($A240,'Annex 2 Designated EHV charges'!$D:$P,COLUMN(F240)+5,FALSE)),"")</f>
        <v/>
      </c>
      <c r="G240" s="61" t="str">
        <f>IFERROR(IF(VLOOKUP($A240,'Annex 2 Designated EHV charges'!$D:$P,COLUMN(G240)+5,FALSE)=0,"",VLOOKUP($A240,'Annex 2 Designated EHV charges'!$D:$P,COLUMN(G240)+5,FALSE)),"")</f>
        <v/>
      </c>
      <c r="H240" s="52" t="str">
        <f>IFERROR(IF(VLOOKUP($A240,'Annex 2 Designated EHV charges'!$D:$P,COLUMN(H240)+5,FALSE)=0,"",VLOOKUP($A240,'Annex 2 Designated EHV charges'!$D:$P,COLUMN(H240)+5,FALSE)),"")</f>
        <v/>
      </c>
    </row>
    <row r="241" spans="1:8" x14ac:dyDescent="0.2">
      <c r="A241" s="52" t="str">
        <f t="array" ref="A241">IFERROR(INDEX('Annex 2 Designated EHV charges'!$D$11:$D$260, MATCH(0, IF(ISBLANK('Annex 2 Designated EHV charges'!$D$11:$D$260),1, COUNTIF(A$4:$A240, 'Annex 2 Designated EHV charges'!$D$11:$D$260)), 0)),"")</f>
        <v/>
      </c>
      <c r="B241" s="52" t="str">
        <f>IF($A241="","",VLOOKUP($A241,'Annex 2 Designated EHV charges'!$D:$O,2,0))</f>
        <v/>
      </c>
      <c r="C241" s="59" t="str">
        <f>IF($A241="","",VLOOKUP($A241,'Annex 2 Designated EHV charges'!$D:$O,3,0))</f>
        <v/>
      </c>
      <c r="D241" s="59" t="str">
        <f>IF($A241="","",VLOOKUP($A241,'Annex 2 Designated EHV charges'!$D:$O,4,0))</f>
        <v/>
      </c>
      <c r="E241" s="60" t="str">
        <f>IFERROR(IF(VLOOKUP($A241,'Annex 2 Designated EHV charges'!$D:$P,COLUMN(E241)+5,FALSE)=0,"",VLOOKUP($A241,'Annex 2 Designated EHV charges'!$D:$P,COLUMN(E241)+5,FALSE)),"")</f>
        <v/>
      </c>
      <c r="F241" s="61" t="str">
        <f>IFERROR(IF(VLOOKUP($A241,'Annex 2 Designated EHV charges'!$D:$P,COLUMN(F241)+5,FALSE)=0,"",VLOOKUP($A241,'Annex 2 Designated EHV charges'!$D:$P,COLUMN(F241)+5,FALSE)),"")</f>
        <v/>
      </c>
      <c r="G241" s="61" t="str">
        <f>IFERROR(IF(VLOOKUP($A241,'Annex 2 Designated EHV charges'!$D:$P,COLUMN(G241)+5,FALSE)=0,"",VLOOKUP($A241,'Annex 2 Designated EHV charges'!$D:$P,COLUMN(G241)+5,FALSE)),"")</f>
        <v/>
      </c>
      <c r="H241" s="52" t="str">
        <f>IFERROR(IF(VLOOKUP($A241,'Annex 2 Designated EHV charges'!$D:$P,COLUMN(H241)+5,FALSE)=0,"",VLOOKUP($A241,'Annex 2 Designated EHV charges'!$D:$P,COLUMN(H241)+5,FALSE)),"")</f>
        <v/>
      </c>
    </row>
    <row r="242" spans="1:8" x14ac:dyDescent="0.2">
      <c r="A242" s="52" t="str">
        <f t="array" ref="A242">IFERROR(INDEX('Annex 2 Designated EHV charges'!$D$11:$D$260, MATCH(0, IF(ISBLANK('Annex 2 Designated EHV charges'!$D$11:$D$260),1, COUNTIF(A$4:$A241, 'Annex 2 Designated EHV charges'!$D$11:$D$260)), 0)),"")</f>
        <v/>
      </c>
      <c r="B242" s="52" t="str">
        <f>IF($A242="","",VLOOKUP($A242,'Annex 2 Designated EHV charges'!$D:$O,2,0))</f>
        <v/>
      </c>
      <c r="C242" s="59" t="str">
        <f>IF($A242="","",VLOOKUP($A242,'Annex 2 Designated EHV charges'!$D:$O,3,0))</f>
        <v/>
      </c>
      <c r="D242" s="59" t="str">
        <f>IF($A242="","",VLOOKUP($A242,'Annex 2 Designated EHV charges'!$D:$O,4,0))</f>
        <v/>
      </c>
      <c r="E242" s="60" t="str">
        <f>IFERROR(IF(VLOOKUP($A242,'Annex 2 Designated EHV charges'!$D:$P,COLUMN(E242)+5,FALSE)=0,"",VLOOKUP($A242,'Annex 2 Designated EHV charges'!$D:$P,COLUMN(E242)+5,FALSE)),"")</f>
        <v/>
      </c>
      <c r="F242" s="61" t="str">
        <f>IFERROR(IF(VLOOKUP($A242,'Annex 2 Designated EHV charges'!$D:$P,COLUMN(F242)+5,FALSE)=0,"",VLOOKUP($A242,'Annex 2 Designated EHV charges'!$D:$P,COLUMN(F242)+5,FALSE)),"")</f>
        <v/>
      </c>
      <c r="G242" s="61" t="str">
        <f>IFERROR(IF(VLOOKUP($A242,'Annex 2 Designated EHV charges'!$D:$P,COLUMN(G242)+5,FALSE)=0,"",VLOOKUP($A242,'Annex 2 Designated EHV charges'!$D:$P,COLUMN(G242)+5,FALSE)),"")</f>
        <v/>
      </c>
      <c r="H242" s="52" t="str">
        <f>IFERROR(IF(VLOOKUP($A242,'Annex 2 Designated EHV charges'!$D:$P,COLUMN(H242)+5,FALSE)=0,"",VLOOKUP($A242,'Annex 2 Designated EHV charges'!$D:$P,COLUMN(H242)+5,FALSE)),"")</f>
        <v/>
      </c>
    </row>
    <row r="243" spans="1:8" x14ac:dyDescent="0.2">
      <c r="A243" s="52" t="str">
        <f t="array" ref="A243">IFERROR(INDEX('Annex 2 Designated EHV charges'!$D$11:$D$260, MATCH(0, IF(ISBLANK('Annex 2 Designated EHV charges'!$D$11:$D$260),1, COUNTIF(A$4:$A242, 'Annex 2 Designated EHV charges'!$D$11:$D$260)), 0)),"")</f>
        <v/>
      </c>
      <c r="B243" s="52" t="str">
        <f>IF($A243="","",VLOOKUP($A243,'Annex 2 Designated EHV charges'!$D:$O,2,0))</f>
        <v/>
      </c>
      <c r="C243" s="59" t="str">
        <f>IF($A243="","",VLOOKUP($A243,'Annex 2 Designated EHV charges'!$D:$O,3,0))</f>
        <v/>
      </c>
      <c r="D243" s="59" t="str">
        <f>IF($A243="","",VLOOKUP($A243,'Annex 2 Designated EHV charges'!$D:$O,4,0))</f>
        <v/>
      </c>
      <c r="E243" s="60" t="str">
        <f>IFERROR(IF(VLOOKUP($A243,'Annex 2 Designated EHV charges'!$D:$P,COLUMN(E243)+5,FALSE)=0,"",VLOOKUP($A243,'Annex 2 Designated EHV charges'!$D:$P,COLUMN(E243)+5,FALSE)),"")</f>
        <v/>
      </c>
      <c r="F243" s="61" t="str">
        <f>IFERROR(IF(VLOOKUP($A243,'Annex 2 Designated EHV charges'!$D:$P,COLUMN(F243)+5,FALSE)=0,"",VLOOKUP($A243,'Annex 2 Designated EHV charges'!$D:$P,COLUMN(F243)+5,FALSE)),"")</f>
        <v/>
      </c>
      <c r="G243" s="61" t="str">
        <f>IFERROR(IF(VLOOKUP($A243,'Annex 2 Designated EHV charges'!$D:$P,COLUMN(G243)+5,FALSE)=0,"",VLOOKUP($A243,'Annex 2 Designated EHV charges'!$D:$P,COLUMN(G243)+5,FALSE)),"")</f>
        <v/>
      </c>
      <c r="H243" s="52" t="str">
        <f>IFERROR(IF(VLOOKUP($A243,'Annex 2 Designated EHV charges'!$D:$P,COLUMN(H243)+5,FALSE)=0,"",VLOOKUP($A243,'Annex 2 Designated EHV charges'!$D:$P,COLUMN(H243)+5,FALSE)),"")</f>
        <v/>
      </c>
    </row>
    <row r="244" spans="1:8" x14ac:dyDescent="0.2">
      <c r="A244" s="52" t="str">
        <f t="array" ref="A244">IFERROR(INDEX('Annex 2 Designated EHV charges'!$D$11:$D$260, MATCH(0, IF(ISBLANK('Annex 2 Designated EHV charges'!$D$11:$D$260),1, COUNTIF(A$4:$A243, 'Annex 2 Designated EHV charges'!$D$11:$D$260)), 0)),"")</f>
        <v/>
      </c>
      <c r="B244" s="52" t="str">
        <f>IF($A244="","",VLOOKUP($A244,'Annex 2 Designated EHV charges'!$D:$O,2,0))</f>
        <v/>
      </c>
      <c r="C244" s="59" t="str">
        <f>IF($A244="","",VLOOKUP($A244,'Annex 2 Designated EHV charges'!$D:$O,3,0))</f>
        <v/>
      </c>
      <c r="D244" s="59" t="str">
        <f>IF($A244="","",VLOOKUP($A244,'Annex 2 Designated EHV charges'!$D:$O,4,0))</f>
        <v/>
      </c>
      <c r="E244" s="60" t="str">
        <f>IFERROR(IF(VLOOKUP($A244,'Annex 2 Designated EHV charges'!$D:$P,COLUMN(E244)+5,FALSE)=0,"",VLOOKUP($A244,'Annex 2 Designated EHV charges'!$D:$P,COLUMN(E244)+5,FALSE)),"")</f>
        <v/>
      </c>
      <c r="F244" s="61" t="str">
        <f>IFERROR(IF(VLOOKUP($A244,'Annex 2 Designated EHV charges'!$D:$P,COLUMN(F244)+5,FALSE)=0,"",VLOOKUP($A244,'Annex 2 Designated EHV charges'!$D:$P,COLUMN(F244)+5,FALSE)),"")</f>
        <v/>
      </c>
      <c r="G244" s="61" t="str">
        <f>IFERROR(IF(VLOOKUP($A244,'Annex 2 Designated EHV charges'!$D:$P,COLUMN(G244)+5,FALSE)=0,"",VLOOKUP($A244,'Annex 2 Designated EHV charges'!$D:$P,COLUMN(G244)+5,FALSE)),"")</f>
        <v/>
      </c>
      <c r="H244" s="52" t="str">
        <f>IFERROR(IF(VLOOKUP($A244,'Annex 2 Designated EHV charges'!$D:$P,COLUMN(H244)+5,FALSE)=0,"",VLOOKUP($A244,'Annex 2 Designated EHV charges'!$D:$P,COLUMN(H244)+5,FALSE)),"")</f>
        <v/>
      </c>
    </row>
    <row r="245" spans="1:8" x14ac:dyDescent="0.2">
      <c r="A245" s="52" t="str">
        <f t="array" ref="A245">IFERROR(INDEX('Annex 2 Designated EHV charges'!$D$11:$D$260, MATCH(0, IF(ISBLANK('Annex 2 Designated EHV charges'!$D$11:$D$260),1, COUNTIF(A$4:$A244, 'Annex 2 Designated EHV charges'!$D$11:$D$260)), 0)),"")</f>
        <v/>
      </c>
      <c r="B245" s="52" t="str">
        <f>IF($A245="","",VLOOKUP($A245,'Annex 2 Designated EHV charges'!$D:$O,2,0))</f>
        <v/>
      </c>
      <c r="C245" s="59" t="str">
        <f>IF($A245="","",VLOOKUP($A245,'Annex 2 Designated EHV charges'!$D:$O,3,0))</f>
        <v/>
      </c>
      <c r="D245" s="59" t="str">
        <f>IF($A245="","",VLOOKUP($A245,'Annex 2 Designated EHV charges'!$D:$O,4,0))</f>
        <v/>
      </c>
      <c r="E245" s="60" t="str">
        <f>IFERROR(IF(VLOOKUP($A245,'Annex 2 Designated EHV charges'!$D:$P,COLUMN(E245)+5,FALSE)=0,"",VLOOKUP($A245,'Annex 2 Designated EHV charges'!$D:$P,COLUMN(E245)+5,FALSE)),"")</f>
        <v/>
      </c>
      <c r="F245" s="61" t="str">
        <f>IFERROR(IF(VLOOKUP($A245,'Annex 2 Designated EHV charges'!$D:$P,COLUMN(F245)+5,FALSE)=0,"",VLOOKUP($A245,'Annex 2 Designated EHV charges'!$D:$P,COLUMN(F245)+5,FALSE)),"")</f>
        <v/>
      </c>
      <c r="G245" s="61" t="str">
        <f>IFERROR(IF(VLOOKUP($A245,'Annex 2 Designated EHV charges'!$D:$P,COLUMN(G245)+5,FALSE)=0,"",VLOOKUP($A245,'Annex 2 Designated EHV charges'!$D:$P,COLUMN(G245)+5,FALSE)),"")</f>
        <v/>
      </c>
      <c r="H245" s="52" t="str">
        <f>IFERROR(IF(VLOOKUP($A245,'Annex 2 Designated EHV charges'!$D:$P,COLUMN(H245)+5,FALSE)=0,"",VLOOKUP($A245,'Annex 2 Designated EHV charges'!$D:$P,COLUMN(H245)+5,FALSE)),"")</f>
        <v/>
      </c>
    </row>
    <row r="246" spans="1:8" x14ac:dyDescent="0.2">
      <c r="A246" s="52" t="str">
        <f t="array" ref="A246">IFERROR(INDEX('Annex 2 Designated EHV charges'!$D$11:$D$260, MATCH(0, IF(ISBLANK('Annex 2 Designated EHV charges'!$D$11:$D$260),1, COUNTIF(A$4:$A245, 'Annex 2 Designated EHV charges'!$D$11:$D$260)), 0)),"")</f>
        <v/>
      </c>
      <c r="B246" s="52" t="str">
        <f>IF($A246="","",VLOOKUP($A246,'Annex 2 Designated EHV charges'!$D:$O,2,0))</f>
        <v/>
      </c>
      <c r="C246" s="59" t="str">
        <f>IF($A246="","",VLOOKUP($A246,'Annex 2 Designated EHV charges'!$D:$O,3,0))</f>
        <v/>
      </c>
      <c r="D246" s="59" t="str">
        <f>IF($A246="","",VLOOKUP($A246,'Annex 2 Designated EHV charges'!$D:$O,4,0))</f>
        <v/>
      </c>
      <c r="E246" s="60" t="str">
        <f>IFERROR(IF(VLOOKUP($A246,'Annex 2 Designated EHV charges'!$D:$P,COLUMN(E246)+5,FALSE)=0,"",VLOOKUP($A246,'Annex 2 Designated EHV charges'!$D:$P,COLUMN(E246)+5,FALSE)),"")</f>
        <v/>
      </c>
      <c r="F246" s="61" t="str">
        <f>IFERROR(IF(VLOOKUP($A246,'Annex 2 Designated EHV charges'!$D:$P,COLUMN(F246)+5,FALSE)=0,"",VLOOKUP($A246,'Annex 2 Designated EHV charges'!$D:$P,COLUMN(F246)+5,FALSE)),"")</f>
        <v/>
      </c>
      <c r="G246" s="61" t="str">
        <f>IFERROR(IF(VLOOKUP($A246,'Annex 2 Designated EHV charges'!$D:$P,COLUMN(G246)+5,FALSE)=0,"",VLOOKUP($A246,'Annex 2 Designated EHV charges'!$D:$P,COLUMN(G246)+5,FALSE)),"")</f>
        <v/>
      </c>
      <c r="H246" s="52" t="str">
        <f>IFERROR(IF(VLOOKUP($A246,'Annex 2 Designated EHV charges'!$D:$P,COLUMN(H246)+5,FALSE)=0,"",VLOOKUP($A246,'Annex 2 Designated EHV charges'!$D:$P,COLUMN(H246)+5,FALSE)),"")</f>
        <v/>
      </c>
    </row>
    <row r="247" spans="1:8" x14ac:dyDescent="0.2">
      <c r="A247" s="52" t="str">
        <f t="array" ref="A247">IFERROR(INDEX('Annex 2 Designated EHV charges'!$D$11:$D$260, MATCH(0, IF(ISBLANK('Annex 2 Designated EHV charges'!$D$11:$D$260),1, COUNTIF(A$4:$A246, 'Annex 2 Designated EHV charges'!$D$11:$D$260)), 0)),"")</f>
        <v/>
      </c>
      <c r="B247" s="52" t="str">
        <f>IF($A247="","",VLOOKUP($A247,'Annex 2 Designated EHV charges'!$D:$O,2,0))</f>
        <v/>
      </c>
      <c r="C247" s="59" t="str">
        <f>IF($A247="","",VLOOKUP($A247,'Annex 2 Designated EHV charges'!$D:$O,3,0))</f>
        <v/>
      </c>
      <c r="D247" s="59" t="str">
        <f>IF($A247="","",VLOOKUP($A247,'Annex 2 Designated EHV charges'!$D:$O,4,0))</f>
        <v/>
      </c>
      <c r="E247" s="60" t="str">
        <f>IFERROR(IF(VLOOKUP($A247,'Annex 2 Designated EHV charges'!$D:$P,COLUMN(E247)+5,FALSE)=0,"",VLOOKUP($A247,'Annex 2 Designated EHV charges'!$D:$P,COLUMN(E247)+5,FALSE)),"")</f>
        <v/>
      </c>
      <c r="F247" s="61" t="str">
        <f>IFERROR(IF(VLOOKUP($A247,'Annex 2 Designated EHV charges'!$D:$P,COLUMN(F247)+5,FALSE)=0,"",VLOOKUP($A247,'Annex 2 Designated EHV charges'!$D:$P,COLUMN(F247)+5,FALSE)),"")</f>
        <v/>
      </c>
      <c r="G247" s="61" t="str">
        <f>IFERROR(IF(VLOOKUP($A247,'Annex 2 Designated EHV charges'!$D:$P,COLUMN(G247)+5,FALSE)=0,"",VLOOKUP($A247,'Annex 2 Designated EHV charges'!$D:$P,COLUMN(G247)+5,FALSE)),"")</f>
        <v/>
      </c>
      <c r="H247" s="52" t="str">
        <f>IFERROR(IF(VLOOKUP($A247,'Annex 2 Designated EHV charges'!$D:$P,COLUMN(H247)+5,FALSE)=0,"",VLOOKUP($A247,'Annex 2 Designated EHV charges'!$D:$P,COLUMN(H247)+5,FALSE)),"")</f>
        <v/>
      </c>
    </row>
    <row r="248" spans="1:8" x14ac:dyDescent="0.2">
      <c r="A248" s="52" t="str">
        <f t="array" ref="A248">IFERROR(INDEX('Annex 2 Designated EHV charges'!$D$11:$D$260, MATCH(0, IF(ISBLANK('Annex 2 Designated EHV charges'!$D$11:$D$260),1, COUNTIF(A$4:$A247, 'Annex 2 Designated EHV charges'!$D$11:$D$260)), 0)),"")</f>
        <v/>
      </c>
      <c r="B248" s="52" t="str">
        <f>IF($A248="","",VLOOKUP($A248,'Annex 2 Designated EHV charges'!$D:$O,2,0))</f>
        <v/>
      </c>
      <c r="C248" s="59" t="str">
        <f>IF($A248="","",VLOOKUP($A248,'Annex 2 Designated EHV charges'!$D:$O,3,0))</f>
        <v/>
      </c>
      <c r="D248" s="59" t="str">
        <f>IF($A248="","",VLOOKUP($A248,'Annex 2 Designated EHV charges'!$D:$O,4,0))</f>
        <v/>
      </c>
      <c r="E248" s="60" t="str">
        <f>IFERROR(IF(VLOOKUP($A248,'Annex 2 Designated EHV charges'!$D:$P,COLUMN(E248)+5,FALSE)=0,"",VLOOKUP($A248,'Annex 2 Designated EHV charges'!$D:$P,COLUMN(E248)+5,FALSE)),"")</f>
        <v/>
      </c>
      <c r="F248" s="61" t="str">
        <f>IFERROR(IF(VLOOKUP($A248,'Annex 2 Designated EHV charges'!$D:$P,COLUMN(F248)+5,FALSE)=0,"",VLOOKUP($A248,'Annex 2 Designated EHV charges'!$D:$P,COLUMN(F248)+5,FALSE)),"")</f>
        <v/>
      </c>
      <c r="G248" s="61" t="str">
        <f>IFERROR(IF(VLOOKUP($A248,'Annex 2 Designated EHV charges'!$D:$P,COLUMN(G248)+5,FALSE)=0,"",VLOOKUP($A248,'Annex 2 Designated EHV charges'!$D:$P,COLUMN(G248)+5,FALSE)),"")</f>
        <v/>
      </c>
      <c r="H248" s="52" t="str">
        <f>IFERROR(IF(VLOOKUP($A248,'Annex 2 Designated EHV charges'!$D:$P,COLUMN(H248)+5,FALSE)=0,"",VLOOKUP($A248,'Annex 2 Designated EHV charges'!$D:$P,COLUMN(H248)+5,FALSE)),"")</f>
        <v/>
      </c>
    </row>
    <row r="249" spans="1:8" x14ac:dyDescent="0.2">
      <c r="A249" s="52" t="str">
        <f t="array" ref="A249">IFERROR(INDEX('Annex 2 Designated EHV charges'!$D$11:$D$260, MATCH(0, IF(ISBLANK('Annex 2 Designated EHV charges'!$D$11:$D$260),1, COUNTIF(A$4:$A248, 'Annex 2 Designated EHV charges'!$D$11:$D$260)), 0)),"")</f>
        <v/>
      </c>
      <c r="B249" s="52" t="str">
        <f>IF($A249="","",VLOOKUP($A249,'Annex 2 Designated EHV charges'!$D:$O,2,0))</f>
        <v/>
      </c>
      <c r="C249" s="59" t="str">
        <f>IF($A249="","",VLOOKUP($A249,'Annex 2 Designated EHV charges'!$D:$O,3,0))</f>
        <v/>
      </c>
      <c r="D249" s="59" t="str">
        <f>IF($A249="","",VLOOKUP($A249,'Annex 2 Designated EHV charges'!$D:$O,4,0))</f>
        <v/>
      </c>
      <c r="E249" s="60" t="str">
        <f>IFERROR(IF(VLOOKUP($A249,'Annex 2 Designated EHV charges'!$D:$P,COLUMN(E249)+5,FALSE)=0,"",VLOOKUP($A249,'Annex 2 Designated EHV charges'!$D:$P,COLUMN(E249)+5,FALSE)),"")</f>
        <v/>
      </c>
      <c r="F249" s="61" t="str">
        <f>IFERROR(IF(VLOOKUP($A249,'Annex 2 Designated EHV charges'!$D:$P,COLUMN(F249)+5,FALSE)=0,"",VLOOKUP($A249,'Annex 2 Designated EHV charges'!$D:$P,COLUMN(F249)+5,FALSE)),"")</f>
        <v/>
      </c>
      <c r="G249" s="61" t="str">
        <f>IFERROR(IF(VLOOKUP($A249,'Annex 2 Designated EHV charges'!$D:$P,COLUMN(G249)+5,FALSE)=0,"",VLOOKUP($A249,'Annex 2 Designated EHV charges'!$D:$P,COLUMN(G249)+5,FALSE)),"")</f>
        <v/>
      </c>
      <c r="H249" s="52" t="str">
        <f>IFERROR(IF(VLOOKUP($A249,'Annex 2 Designated EHV charges'!$D:$P,COLUMN(H249)+5,FALSE)=0,"",VLOOKUP($A249,'Annex 2 Designated EHV charges'!$D:$P,COLUMN(H249)+5,FALSE)),"")</f>
        <v/>
      </c>
    </row>
    <row r="250" spans="1:8" x14ac:dyDescent="0.2">
      <c r="A250" s="52" t="str">
        <f t="array" ref="A250">IFERROR(INDEX('Annex 2 Designated EHV charges'!$D$11:$D$260, MATCH(0, IF(ISBLANK('Annex 2 Designated EHV charges'!$D$11:$D$260),1, COUNTIF(A$4:$A249, 'Annex 2 Designated EHV charges'!$D$11:$D$260)), 0)),"")</f>
        <v/>
      </c>
      <c r="B250" s="52" t="str">
        <f>IF($A250="","",VLOOKUP($A250,'Annex 2 Designated EHV charges'!$D:$O,2,0))</f>
        <v/>
      </c>
      <c r="C250" s="59" t="str">
        <f>IF($A250="","",VLOOKUP($A250,'Annex 2 Designated EHV charges'!$D:$O,3,0))</f>
        <v/>
      </c>
      <c r="D250" s="59" t="str">
        <f>IF($A250="","",VLOOKUP($A250,'Annex 2 Designated EHV charges'!$D:$O,4,0))</f>
        <v/>
      </c>
      <c r="E250" s="60" t="str">
        <f>IFERROR(IF(VLOOKUP($A250,'Annex 2 Designated EHV charges'!$D:$P,COLUMN(E250)+5,FALSE)=0,"",VLOOKUP($A250,'Annex 2 Designated EHV charges'!$D:$P,COLUMN(E250)+5,FALSE)),"")</f>
        <v/>
      </c>
      <c r="F250" s="61" t="str">
        <f>IFERROR(IF(VLOOKUP($A250,'Annex 2 Designated EHV charges'!$D:$P,COLUMN(F250)+5,FALSE)=0,"",VLOOKUP($A250,'Annex 2 Designated EHV charges'!$D:$P,COLUMN(F250)+5,FALSE)),"")</f>
        <v/>
      </c>
      <c r="G250" s="61" t="str">
        <f>IFERROR(IF(VLOOKUP($A250,'Annex 2 Designated EHV charges'!$D:$P,COLUMN(G250)+5,FALSE)=0,"",VLOOKUP($A250,'Annex 2 Designated EHV charges'!$D:$P,COLUMN(G250)+5,FALSE)),"")</f>
        <v/>
      </c>
      <c r="H250" s="52" t="str">
        <f>IFERROR(IF(VLOOKUP($A250,'Annex 2 Designated EHV charges'!$D:$P,COLUMN(H250)+5,FALSE)=0,"",VLOOKUP($A250,'Annex 2 Designated EHV charges'!$D:$P,COLUMN(H250)+5,FALSE)),"")</f>
        <v/>
      </c>
    </row>
    <row r="251" spans="1:8" x14ac:dyDescent="0.2">
      <c r="A251" s="52" t="str">
        <f t="array" ref="A251">IFERROR(INDEX('Annex 2 Designated EHV charges'!$D$11:$D$260, MATCH(0, IF(ISBLANK('Annex 2 Designated EHV charges'!$D$11:$D$260),1, COUNTIF(A$4:$A250, 'Annex 2 Designated EHV charges'!$D$11:$D$260)), 0)),"")</f>
        <v/>
      </c>
      <c r="B251" s="52" t="str">
        <f>IF($A251="","",VLOOKUP($A251,'Annex 2 Designated EHV charges'!$D:$O,2,0))</f>
        <v/>
      </c>
      <c r="C251" s="59" t="str">
        <f>IF($A251="","",VLOOKUP($A251,'Annex 2 Designated EHV charges'!$D:$O,3,0))</f>
        <v/>
      </c>
      <c r="D251" s="59" t="str">
        <f>IF($A251="","",VLOOKUP($A251,'Annex 2 Designated EHV charges'!$D:$O,4,0))</f>
        <v/>
      </c>
      <c r="E251" s="60" t="str">
        <f>IFERROR(IF(VLOOKUP($A251,'Annex 2 Designated EHV charges'!$D:$P,COLUMN(E251)+5,FALSE)=0,"",VLOOKUP($A251,'Annex 2 Designated EHV charges'!$D:$P,COLUMN(E251)+5,FALSE)),"")</f>
        <v/>
      </c>
      <c r="F251" s="61" t="str">
        <f>IFERROR(IF(VLOOKUP($A251,'Annex 2 Designated EHV charges'!$D:$P,COLUMN(F251)+5,FALSE)=0,"",VLOOKUP($A251,'Annex 2 Designated EHV charges'!$D:$P,COLUMN(F251)+5,FALSE)),"")</f>
        <v/>
      </c>
      <c r="G251" s="61" t="str">
        <f>IFERROR(IF(VLOOKUP($A251,'Annex 2 Designated EHV charges'!$D:$P,COLUMN(G251)+5,FALSE)=0,"",VLOOKUP($A251,'Annex 2 Designated EHV charges'!$D:$P,COLUMN(G251)+5,FALSE)),"")</f>
        <v/>
      </c>
      <c r="H251" s="52" t="str">
        <f>IFERROR(IF(VLOOKUP($A251,'Annex 2 Designated EHV charges'!$D:$P,COLUMN(H251)+5,FALSE)=0,"",VLOOKUP($A251,'Annex 2 Designated EHV charges'!$D:$P,COLUMN(H251)+5,FALSE)),"")</f>
        <v/>
      </c>
    </row>
    <row r="252" spans="1:8" x14ac:dyDescent="0.2">
      <c r="A252" s="52" t="str">
        <f t="array" ref="A252">IFERROR(INDEX('Annex 2 Designated EHV charges'!$D$11:$D$260, MATCH(0, IF(ISBLANK('Annex 2 Designated EHV charges'!$D$11:$D$260),1, COUNTIF(A$4:$A251, 'Annex 2 Designated EHV charges'!$D$11:$D$260)), 0)),"")</f>
        <v/>
      </c>
      <c r="B252" s="52" t="str">
        <f>IF($A252="","",VLOOKUP($A252,'Annex 2 Designated EHV charges'!$D:$O,2,0))</f>
        <v/>
      </c>
      <c r="C252" s="59" t="str">
        <f>IF($A252="","",VLOOKUP($A252,'Annex 2 Designated EHV charges'!$D:$O,3,0))</f>
        <v/>
      </c>
      <c r="D252" s="59" t="str">
        <f>IF($A252="","",VLOOKUP($A252,'Annex 2 Designated EHV charges'!$D:$O,4,0))</f>
        <v/>
      </c>
      <c r="E252" s="60" t="str">
        <f>IFERROR(IF(VLOOKUP($A252,'Annex 2 Designated EHV charges'!$D:$P,COLUMN(E252)+5,FALSE)=0,"",VLOOKUP($A252,'Annex 2 Designated EHV charges'!$D:$P,COLUMN(E252)+5,FALSE)),"")</f>
        <v/>
      </c>
      <c r="F252" s="61" t="str">
        <f>IFERROR(IF(VLOOKUP($A252,'Annex 2 Designated EHV charges'!$D:$P,COLUMN(F252)+5,FALSE)=0,"",VLOOKUP($A252,'Annex 2 Designated EHV charges'!$D:$P,COLUMN(F252)+5,FALSE)),"")</f>
        <v/>
      </c>
      <c r="G252" s="61" t="str">
        <f>IFERROR(IF(VLOOKUP($A252,'Annex 2 Designated EHV charges'!$D:$P,COLUMN(G252)+5,FALSE)=0,"",VLOOKUP($A252,'Annex 2 Designated EHV charges'!$D:$P,COLUMN(G252)+5,FALSE)),"")</f>
        <v/>
      </c>
      <c r="H252" s="52" t="str">
        <f>IFERROR(IF(VLOOKUP($A252,'Annex 2 Designated EHV charges'!$D:$P,COLUMN(H252)+5,FALSE)=0,"",VLOOKUP($A252,'Annex 2 Designated EHV charges'!$D:$P,COLUMN(H252)+5,FALSE)),"")</f>
        <v/>
      </c>
    </row>
    <row r="253" spans="1:8" x14ac:dyDescent="0.2">
      <c r="A253" s="52" t="str">
        <f t="array" ref="A253">IFERROR(INDEX('Annex 2 Designated EHV charges'!$D$11:$D$260, MATCH(0, IF(ISBLANK('Annex 2 Designated EHV charges'!$D$11:$D$260),1, COUNTIF(A$4:$A252, 'Annex 2 Designated EHV charges'!$D$11:$D$260)), 0)),"")</f>
        <v/>
      </c>
      <c r="B253" s="52" t="str">
        <f>IF($A253="","",VLOOKUP($A253,'Annex 2 Designated EHV charges'!$D:$O,2,0))</f>
        <v/>
      </c>
      <c r="C253" s="59" t="str">
        <f>IF($A253="","",VLOOKUP($A253,'Annex 2 Designated EHV charges'!$D:$O,3,0))</f>
        <v/>
      </c>
      <c r="D253" s="59" t="str">
        <f>IF($A253="","",VLOOKUP($A253,'Annex 2 Designated EHV charges'!$D:$O,4,0))</f>
        <v/>
      </c>
      <c r="E253" s="60" t="str">
        <f>IFERROR(IF(VLOOKUP($A253,'Annex 2 Designated EHV charges'!$D:$P,COLUMN(E253)+5,FALSE)=0,"",VLOOKUP($A253,'Annex 2 Designated EHV charges'!$D:$P,COLUMN(E253)+5,FALSE)),"")</f>
        <v/>
      </c>
      <c r="F253" s="61" t="str">
        <f>IFERROR(IF(VLOOKUP($A253,'Annex 2 Designated EHV charges'!$D:$P,COLUMN(F253)+5,FALSE)=0,"",VLOOKUP($A253,'Annex 2 Designated EHV charges'!$D:$P,COLUMN(F253)+5,FALSE)),"")</f>
        <v/>
      </c>
      <c r="G253" s="61" t="str">
        <f>IFERROR(IF(VLOOKUP($A253,'Annex 2 Designated EHV charges'!$D:$P,COLUMN(G253)+5,FALSE)=0,"",VLOOKUP($A253,'Annex 2 Designated EHV charges'!$D:$P,COLUMN(G253)+5,FALSE)),"")</f>
        <v/>
      </c>
      <c r="H253" s="52" t="str">
        <f>IFERROR(IF(VLOOKUP($A253,'Annex 2 Designated EHV charges'!$D:$P,COLUMN(H253)+5,FALSE)=0,"",VLOOKUP($A253,'Annex 2 Designated EHV charges'!$D:$P,COLUMN(H253)+5,FALSE)),"")</f>
        <v/>
      </c>
    </row>
    <row r="254" spans="1:8" x14ac:dyDescent="0.2">
      <c r="A254" s="52" t="str">
        <f t="array" ref="A254">IFERROR(INDEX('Annex 2 Designated EHV charges'!$D$11:$D$260, MATCH(0, IF(ISBLANK('Annex 2 Designated EHV charges'!$D$11:$D$260),1, COUNTIF(A$4:$A253, 'Annex 2 Designated EHV charges'!$D$11:$D$260)), 0)),"")</f>
        <v/>
      </c>
      <c r="B254" s="52" t="str">
        <f>IF($A254="","",VLOOKUP($A254,'Annex 2 Designated EHV charges'!$D:$O,2,0))</f>
        <v/>
      </c>
      <c r="C254" s="59" t="str">
        <f>IF($A254="","",VLOOKUP($A254,'Annex 2 Designated EHV charges'!$D:$O,3,0))</f>
        <v/>
      </c>
      <c r="D254" s="59" t="str">
        <f>IF($A254="","",VLOOKUP($A254,'Annex 2 Designated EHV charges'!$D:$O,4,0))</f>
        <v/>
      </c>
      <c r="E254" s="60" t="str">
        <f>IFERROR(IF(VLOOKUP($A254,'Annex 2 Designated EHV charges'!$D:$P,COLUMN(E254)+5,FALSE)=0,"",VLOOKUP($A254,'Annex 2 Designated EHV charges'!$D:$P,COLUMN(E254)+5,FALSE)),"")</f>
        <v/>
      </c>
      <c r="F254" s="61" t="str">
        <f>IFERROR(IF(VLOOKUP($A254,'Annex 2 Designated EHV charges'!$D:$P,COLUMN(F254)+5,FALSE)=0,"",VLOOKUP($A254,'Annex 2 Designated EHV charges'!$D:$P,COLUMN(F254)+5,FALSE)),"")</f>
        <v/>
      </c>
      <c r="G254" s="61" t="str">
        <f>IFERROR(IF(VLOOKUP($A254,'Annex 2 Designated EHV charges'!$D:$P,COLUMN(G254)+5,FALSE)=0,"",VLOOKUP($A254,'Annex 2 Designated EHV charges'!$D:$P,COLUMN(G254)+5,FALSE)),"")</f>
        <v/>
      </c>
      <c r="H254" s="52" t="str">
        <f>IFERROR(IF(VLOOKUP($A254,'Annex 2 Designated EHV charges'!$D:$P,COLUMN(H254)+5,FALSE)=0,"",VLOOKUP($A254,'Annex 2 Designated EHV charges'!$D:$P,COLUMN(H254)+5,FALSE)),"")</f>
        <v/>
      </c>
    </row>
  </sheetData>
  <mergeCells count="2">
    <mergeCell ref="A2:H2"/>
    <mergeCell ref="A1:H1"/>
  </mergeCells>
  <pageMargins left="0.39370078740157483" right="0.39370078740157483" top="0.51181102362204722" bottom="0.74803149606299213" header="0.27559055118110237" footer="0.27559055118110237"/>
  <pageSetup paperSize="9" scale="90" fitToHeight="0" orientation="landscape" r:id="rId1"/>
  <headerFooter scaleWithDoc="0">
    <oddHeader>&amp;LAnnex 2b - Schedule of Export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L21"/>
  <sheetViews>
    <sheetView zoomScale="80" zoomScaleNormal="80" zoomScaleSheetLayoutView="100" workbookViewId="0">
      <selection activeCell="B21" sqref="B21:J21"/>
    </sheetView>
  </sheetViews>
  <sheetFormatPr defaultRowHeight="12.75" x14ac:dyDescent="0.2"/>
  <cols>
    <col min="1" max="1" width="27.42578125" customWidth="1"/>
    <col min="2" max="2" width="11" customWidth="1"/>
    <col min="4" max="10" width="16.5703125" customWidth="1"/>
  </cols>
  <sheetData>
    <row r="1" spans="1:12" s="2" customFormat="1" ht="27.75" customHeight="1" x14ac:dyDescent="0.2">
      <c r="A1" s="13" t="s">
        <v>30</v>
      </c>
      <c r="B1" s="3"/>
      <c r="D1" s="3"/>
      <c r="E1" s="3"/>
      <c r="F1" s="3"/>
      <c r="G1" s="8"/>
      <c r="H1" s="4"/>
      <c r="I1" s="4"/>
    </row>
    <row r="2" spans="1:12" s="2" customFormat="1" ht="27" customHeight="1" x14ac:dyDescent="0.2">
      <c r="A2" s="227" t="str">
        <f>Overview!B4&amp; " - Effective from "&amp;Overview!D4&amp;" - "&amp;Overview!E4&amp;" LV and HV tariffs"</f>
        <v>Aidien Limited - GSP_E - Effective from 1 April 2025 - Final LV and HV tariffs</v>
      </c>
      <c r="B2" s="227"/>
      <c r="C2" s="227"/>
      <c r="D2" s="227"/>
      <c r="E2" s="227"/>
      <c r="F2" s="227"/>
      <c r="G2" s="227"/>
      <c r="H2" s="227"/>
      <c r="I2" s="227"/>
      <c r="J2" s="227"/>
      <c r="K2" s="4"/>
      <c r="L2" s="4"/>
    </row>
    <row r="3" spans="1:12" s="2" customFormat="1" ht="27" customHeight="1" x14ac:dyDescent="0.2">
      <c r="A3" s="251" t="s">
        <v>209</v>
      </c>
      <c r="B3" s="251"/>
      <c r="C3" s="251"/>
      <c r="D3" s="251"/>
      <c r="E3" s="251"/>
      <c r="F3" s="251"/>
      <c r="G3" s="251"/>
      <c r="H3" s="251"/>
      <c r="I3" s="251"/>
      <c r="J3" s="251"/>
      <c r="K3" s="4"/>
      <c r="L3" s="4"/>
    </row>
    <row r="4" spans="1:12" s="2" customFormat="1" ht="71.25" customHeight="1" x14ac:dyDescent="0.2">
      <c r="A4" s="15"/>
      <c r="B4" s="28" t="s">
        <v>0</v>
      </c>
      <c r="C4" s="14" t="s">
        <v>35</v>
      </c>
      <c r="D4" s="54" t="s">
        <v>210</v>
      </c>
      <c r="E4" s="54" t="s">
        <v>212</v>
      </c>
      <c r="F4" s="54" t="s">
        <v>211</v>
      </c>
      <c r="G4" s="14" t="s">
        <v>36</v>
      </c>
      <c r="H4" s="14"/>
      <c r="I4" s="14"/>
      <c r="J4" s="14"/>
      <c r="K4" s="4"/>
      <c r="L4" s="4"/>
    </row>
    <row r="5" spans="1:12" s="2" customFormat="1" ht="32.25" customHeight="1" x14ac:dyDescent="0.2">
      <c r="A5" s="16"/>
      <c r="B5" s="27"/>
      <c r="C5" s="17"/>
      <c r="D5" s="18"/>
      <c r="E5" s="18"/>
      <c r="F5" s="18"/>
      <c r="G5" s="19"/>
      <c r="H5" s="26"/>
      <c r="I5" s="26"/>
      <c r="J5" s="26"/>
      <c r="K5" s="4"/>
      <c r="L5" s="4"/>
    </row>
    <row r="6" spans="1:12" x14ac:dyDescent="0.2">
      <c r="A6" s="252" t="s">
        <v>1</v>
      </c>
      <c r="B6" s="249" t="s">
        <v>2</v>
      </c>
      <c r="C6" s="249"/>
      <c r="D6" s="249"/>
      <c r="E6" s="249"/>
      <c r="F6" s="249"/>
      <c r="G6" s="249"/>
      <c r="H6" s="250"/>
      <c r="I6" s="250"/>
      <c r="J6" s="250"/>
    </row>
    <row r="7" spans="1:12" x14ac:dyDescent="0.2">
      <c r="A7" s="252"/>
      <c r="B7" s="249"/>
      <c r="C7" s="249"/>
      <c r="D7" s="249"/>
      <c r="E7" s="249"/>
      <c r="F7" s="249"/>
      <c r="G7" s="249"/>
      <c r="H7" s="250"/>
      <c r="I7" s="250"/>
      <c r="J7" s="250"/>
    </row>
    <row r="8" spans="1:12" x14ac:dyDescent="0.2">
      <c r="A8" s="252"/>
      <c r="B8" s="249"/>
      <c r="C8" s="249"/>
      <c r="D8" s="249"/>
      <c r="E8" s="249"/>
      <c r="F8" s="249"/>
      <c r="G8" s="249"/>
      <c r="H8" s="250"/>
      <c r="I8" s="250"/>
      <c r="J8" s="250"/>
    </row>
    <row r="9" spans="1:12" x14ac:dyDescent="0.2">
      <c r="A9" s="49"/>
      <c r="B9" s="49"/>
      <c r="C9" s="49"/>
      <c r="D9" s="49"/>
      <c r="E9" s="49"/>
      <c r="F9" s="49"/>
      <c r="G9" s="49"/>
      <c r="H9" s="49"/>
      <c r="I9" s="49"/>
      <c r="J9" s="49"/>
    </row>
    <row r="10" spans="1:12" x14ac:dyDescent="0.2">
      <c r="A10" s="49"/>
      <c r="B10" s="49"/>
      <c r="C10" s="49"/>
      <c r="D10" s="49"/>
      <c r="E10" s="49"/>
      <c r="F10" s="49"/>
      <c r="G10" s="49"/>
      <c r="H10" s="49"/>
      <c r="I10" s="49"/>
      <c r="J10" s="49"/>
    </row>
    <row r="11" spans="1:12" s="2" customFormat="1" ht="27" customHeight="1" x14ac:dyDescent="0.2">
      <c r="A11" s="251" t="s">
        <v>206</v>
      </c>
      <c r="B11" s="251"/>
      <c r="C11" s="251"/>
      <c r="D11" s="251"/>
      <c r="E11" s="251"/>
      <c r="F11" s="251"/>
      <c r="G11" s="251"/>
      <c r="H11" s="251"/>
      <c r="I11" s="251"/>
      <c r="J11" s="251"/>
      <c r="K11" s="4"/>
      <c r="L11" s="4"/>
    </row>
    <row r="12" spans="1:12" s="2" customFormat="1" ht="58.5" customHeight="1" x14ac:dyDescent="0.2">
      <c r="A12" s="15"/>
      <c r="B12" s="28" t="s">
        <v>0</v>
      </c>
      <c r="C12" s="14" t="s">
        <v>35</v>
      </c>
      <c r="D12" s="54" t="s">
        <v>210</v>
      </c>
      <c r="E12" s="54" t="s">
        <v>212</v>
      </c>
      <c r="F12" s="54" t="s">
        <v>211</v>
      </c>
      <c r="G12" s="14" t="s">
        <v>36</v>
      </c>
      <c r="H12" s="14" t="s">
        <v>37</v>
      </c>
      <c r="I12" s="28" t="s">
        <v>176</v>
      </c>
      <c r="J12" s="14" t="s">
        <v>64</v>
      </c>
      <c r="K12" s="4"/>
      <c r="L12" s="4"/>
    </row>
    <row r="13" spans="1:12" s="2" customFormat="1" ht="32.25" customHeight="1" x14ac:dyDescent="0.2">
      <c r="A13" s="16"/>
      <c r="B13" s="27"/>
      <c r="C13" s="17">
        <v>0</v>
      </c>
      <c r="D13" s="18"/>
      <c r="E13" s="18"/>
      <c r="F13" s="18"/>
      <c r="G13" s="19"/>
      <c r="H13" s="19"/>
      <c r="I13" s="19"/>
      <c r="J13" s="18"/>
      <c r="K13" s="4"/>
      <c r="L13" s="4"/>
    </row>
    <row r="14" spans="1:12" x14ac:dyDescent="0.2">
      <c r="A14" s="252" t="s">
        <v>1</v>
      </c>
      <c r="B14" s="253" t="s">
        <v>19</v>
      </c>
      <c r="C14" s="253"/>
      <c r="D14" s="253"/>
      <c r="E14" s="253"/>
      <c r="F14" s="253"/>
      <c r="G14" s="253"/>
      <c r="H14" s="254"/>
      <c r="I14" s="254"/>
      <c r="J14" s="254"/>
    </row>
    <row r="15" spans="1:12" x14ac:dyDescent="0.2">
      <c r="A15" s="252"/>
      <c r="B15" s="249" t="s">
        <v>2</v>
      </c>
      <c r="C15" s="249"/>
      <c r="D15" s="249"/>
      <c r="E15" s="249"/>
      <c r="F15" s="249"/>
      <c r="G15" s="249"/>
      <c r="H15" s="250"/>
      <c r="I15" s="250"/>
      <c r="J15" s="250"/>
    </row>
    <row r="16" spans="1:12" x14ac:dyDescent="0.2">
      <c r="A16" s="252"/>
      <c r="B16" s="249" t="s">
        <v>71</v>
      </c>
      <c r="C16" s="249"/>
      <c r="D16" s="249"/>
      <c r="E16" s="249"/>
      <c r="F16" s="249"/>
      <c r="G16" s="249"/>
      <c r="H16" s="250"/>
      <c r="I16" s="250"/>
      <c r="J16" s="250"/>
    </row>
    <row r="17" spans="1:10" x14ac:dyDescent="0.2">
      <c r="A17" s="255"/>
      <c r="B17" s="249" t="s">
        <v>72</v>
      </c>
      <c r="C17" s="249"/>
      <c r="D17" s="249"/>
      <c r="E17" s="249"/>
      <c r="F17" s="249"/>
      <c r="G17" s="249"/>
      <c r="H17" s="250"/>
      <c r="I17" s="250"/>
      <c r="J17" s="250"/>
    </row>
    <row r="18" spans="1:10" x14ac:dyDescent="0.2">
      <c r="A18" s="255"/>
      <c r="B18" s="249" t="s">
        <v>73</v>
      </c>
      <c r="C18" s="249"/>
      <c r="D18" s="249"/>
      <c r="E18" s="249"/>
      <c r="F18" s="249"/>
      <c r="G18" s="249"/>
      <c r="H18" s="250"/>
      <c r="I18" s="250"/>
      <c r="J18" s="250"/>
    </row>
    <row r="19" spans="1:10" x14ac:dyDescent="0.2">
      <c r="A19" s="255"/>
      <c r="B19" s="249" t="s">
        <v>3</v>
      </c>
      <c r="C19" s="249"/>
      <c r="D19" s="249"/>
      <c r="E19" s="249"/>
      <c r="F19" s="249"/>
      <c r="G19" s="249"/>
      <c r="H19" s="250"/>
      <c r="I19" s="250"/>
      <c r="J19" s="250"/>
    </row>
    <row r="20" spans="1:10" x14ac:dyDescent="0.2">
      <c r="A20" s="255"/>
      <c r="B20" s="249"/>
      <c r="C20" s="249"/>
      <c r="D20" s="249"/>
      <c r="E20" s="249"/>
      <c r="F20" s="249"/>
      <c r="G20" s="249"/>
      <c r="H20" s="250"/>
      <c r="I20" s="250"/>
      <c r="J20" s="250"/>
    </row>
    <row r="21" spans="1:10" x14ac:dyDescent="0.2">
      <c r="A21" s="255"/>
      <c r="B21" s="249" t="s">
        <v>4</v>
      </c>
      <c r="C21" s="249"/>
      <c r="D21" s="249"/>
      <c r="E21" s="249"/>
      <c r="F21" s="249"/>
      <c r="G21" s="249"/>
      <c r="H21" s="250"/>
      <c r="I21" s="250"/>
      <c r="J21" s="250"/>
    </row>
  </sheetData>
  <customSheetViews>
    <customSheetView guid="{5032A364-B81A-48DA-88DA-AB3B86B47EE9}" scale="80" fitToPage="1">
      <selection activeCell="A2" sqref="A2:J2"/>
      <pageMargins left="0.70866141732283472" right="0.70866141732283472" top="1.0236220472440944" bottom="0.74803149606299213" header="0.31496062992125984" footer="0.31496062992125984"/>
      <pageSetup paperSize="9" scale="57" fitToHeight="0" orientation="portrait" r:id="rId1"/>
      <headerFooter scaleWithDoc="0">
        <oddHeader>&amp;L
&amp;"Arial,Bold"Annex 3&amp;"Arial,Regular" - Schedule of Chargesfor use of the Distribution System to Preserved/Additional LLFC Classes</oddHeader>
        <oddFooter>&amp;C&amp;P of &amp;N</oddFooter>
      </headerFooter>
    </customSheetView>
  </customSheetViews>
  <mergeCells count="16">
    <mergeCell ref="B19:J19"/>
    <mergeCell ref="B20:J20"/>
    <mergeCell ref="B21:J21"/>
    <mergeCell ref="B18:J18"/>
    <mergeCell ref="A2:J2"/>
    <mergeCell ref="A3:J3"/>
    <mergeCell ref="B6:J6"/>
    <mergeCell ref="B7:J7"/>
    <mergeCell ref="B17:J17"/>
    <mergeCell ref="B8:J8"/>
    <mergeCell ref="A6:A8"/>
    <mergeCell ref="A11:J11"/>
    <mergeCell ref="B14:J14"/>
    <mergeCell ref="B15:J15"/>
    <mergeCell ref="B16:J16"/>
    <mergeCell ref="A14:A21"/>
  </mergeCells>
  <phoneticPr fontId="10" type="noConversion"/>
  <hyperlinks>
    <hyperlink ref="A1" location="Overview!A1" display="Back to Overview" xr:uid="{00000000-0004-0000-0500-000000000000}"/>
  </hyperlinks>
  <pageMargins left="0.70866141732283472" right="0.70866141732283472" top="1.0236220472440944" bottom="0.74803149606299213" header="0.31496062992125984" footer="0.31496062992125984"/>
  <pageSetup paperSize="9" scale="54" fitToHeight="0" orientation="portrait" r:id="rId2"/>
  <headerFooter scaleWithDoc="0">
    <oddHeader>&amp;L
&amp;"Arial,Bold"Annex 3&amp;"Arial,Regular" - Schedule of Chargesfor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M203"/>
  <sheetViews>
    <sheetView zoomScale="70" zoomScaleNormal="70" zoomScaleSheetLayoutView="85" workbookViewId="0"/>
  </sheetViews>
  <sheetFormatPr defaultColWidth="9.140625" defaultRowHeight="27.75" customHeight="1" x14ac:dyDescent="0.2"/>
  <cols>
    <col min="1" max="1" width="58" style="2" bestFit="1" customWidth="1"/>
    <col min="2" max="2" width="17.7109375" style="3" customWidth="1"/>
    <col min="3" max="4" width="17.7109375" style="2" customWidth="1"/>
    <col min="5" max="7" width="17.7109375" style="3" customWidth="1"/>
    <col min="8" max="9" width="17.7109375" style="7" customWidth="1"/>
    <col min="10" max="10" width="17.7109375" style="4" customWidth="1"/>
    <col min="11" max="11" width="15.5703125" style="4" customWidth="1"/>
    <col min="12" max="17" width="15.5703125" style="2" customWidth="1"/>
    <col min="18" max="16384" width="9.140625" style="2"/>
  </cols>
  <sheetData>
    <row r="1" spans="1:13" ht="27.75" customHeight="1" x14ac:dyDescent="0.2">
      <c r="A1" s="13" t="s">
        <v>30</v>
      </c>
      <c r="B1" s="259" t="s">
        <v>172</v>
      </c>
      <c r="C1" s="260"/>
      <c r="D1" s="260"/>
      <c r="F1" s="261" t="s">
        <v>175</v>
      </c>
      <c r="G1" s="262"/>
      <c r="H1" s="263"/>
      <c r="I1" s="4"/>
      <c r="J1" s="2"/>
      <c r="K1" s="2"/>
    </row>
    <row r="2" spans="1:13" ht="31.5" customHeight="1" x14ac:dyDescent="0.2">
      <c r="A2" s="264" t="str">
        <f>Overview!B4&amp; " - Effective from "&amp;Overview!D4&amp;" - "&amp;Overview!E4&amp;" LDNO tariffs"</f>
        <v>Aidien Limited - GSP_E - Effective from 1 April 2025 - Final LDNO tariffs</v>
      </c>
      <c r="B2" s="264"/>
      <c r="C2" s="264"/>
      <c r="D2" s="264"/>
      <c r="E2" s="264"/>
      <c r="F2" s="264"/>
      <c r="G2" s="264"/>
      <c r="H2" s="264"/>
      <c r="I2" s="264"/>
      <c r="J2" s="264"/>
    </row>
    <row r="3" spans="1:13" ht="8.25" customHeight="1" x14ac:dyDescent="0.2">
      <c r="A3" s="82"/>
      <c r="B3" s="82"/>
      <c r="C3" s="82"/>
      <c r="D3" s="82"/>
      <c r="E3" s="82"/>
      <c r="F3" s="82"/>
      <c r="G3" s="82"/>
      <c r="H3" s="82"/>
      <c r="I3" s="82"/>
      <c r="J3" s="82"/>
    </row>
    <row r="4" spans="1:13" ht="27" customHeight="1" x14ac:dyDescent="0.2">
      <c r="A4" s="227" t="s">
        <v>207</v>
      </c>
      <c r="B4" s="227"/>
      <c r="C4" s="227"/>
      <c r="D4" s="227"/>
      <c r="E4" s="85"/>
      <c r="F4" s="227" t="s">
        <v>208</v>
      </c>
      <c r="G4" s="227"/>
      <c r="H4" s="227"/>
      <c r="I4" s="227"/>
      <c r="J4" s="227"/>
      <c r="L4" s="4"/>
    </row>
    <row r="5" spans="1:13" ht="32.25" customHeight="1" x14ac:dyDescent="0.2">
      <c r="A5" s="71" t="s">
        <v>19</v>
      </c>
      <c r="B5" s="76" t="s">
        <v>102</v>
      </c>
      <c r="C5" s="90" t="s">
        <v>103</v>
      </c>
      <c r="D5" s="73" t="s">
        <v>104</v>
      </c>
      <c r="E5" s="80"/>
      <c r="F5" s="231"/>
      <c r="G5" s="232"/>
      <c r="H5" s="77" t="s">
        <v>108</v>
      </c>
      <c r="I5" s="78" t="s">
        <v>109</v>
      </c>
      <c r="J5" s="73" t="s">
        <v>104</v>
      </c>
      <c r="K5" s="80"/>
      <c r="L5" s="4"/>
      <c r="M5" s="4"/>
    </row>
    <row r="6" spans="1:13" ht="56.25" customHeight="1" x14ac:dyDescent="0.2">
      <c r="A6" s="74" t="s">
        <v>105</v>
      </c>
      <c r="B6" s="79" t="s">
        <v>750</v>
      </c>
      <c r="C6" s="79" t="s">
        <v>745</v>
      </c>
      <c r="D6" s="79" t="s">
        <v>746</v>
      </c>
      <c r="E6" s="80"/>
      <c r="F6" s="267" t="s">
        <v>748</v>
      </c>
      <c r="G6" s="267"/>
      <c r="H6" s="185" t="s">
        <v>750</v>
      </c>
      <c r="I6" s="185" t="s">
        <v>745</v>
      </c>
      <c r="J6" s="185" t="s">
        <v>746</v>
      </c>
      <c r="K6" s="80"/>
      <c r="L6" s="4"/>
      <c r="M6" s="4"/>
    </row>
    <row r="7" spans="1:13" ht="56.25" customHeight="1" x14ac:dyDescent="0.2">
      <c r="A7" s="74" t="s">
        <v>26</v>
      </c>
      <c r="B7" s="21" t="s">
        <v>752</v>
      </c>
      <c r="C7" s="83" t="s">
        <v>752</v>
      </c>
      <c r="D7" s="79" t="s">
        <v>747</v>
      </c>
      <c r="E7" s="80"/>
      <c r="F7" s="267" t="s">
        <v>749</v>
      </c>
      <c r="G7" s="267"/>
      <c r="H7" s="186" t="s">
        <v>752</v>
      </c>
      <c r="I7" s="185" t="s">
        <v>751</v>
      </c>
      <c r="J7" s="185" t="s">
        <v>746</v>
      </c>
      <c r="K7" s="80"/>
      <c r="L7" s="4"/>
      <c r="M7" s="4"/>
    </row>
    <row r="8" spans="1:13" ht="55.5" customHeight="1" x14ac:dyDescent="0.2">
      <c r="A8" s="75" t="s">
        <v>24</v>
      </c>
      <c r="B8" s="220" t="s">
        <v>25</v>
      </c>
      <c r="C8" s="221"/>
      <c r="D8" s="222"/>
      <c r="E8" s="80"/>
      <c r="F8" s="267" t="s">
        <v>26</v>
      </c>
      <c r="G8" s="267"/>
      <c r="H8" s="186" t="s">
        <v>752</v>
      </c>
      <c r="I8" s="186" t="s">
        <v>752</v>
      </c>
      <c r="J8" s="185" t="s">
        <v>747</v>
      </c>
      <c r="K8" s="80"/>
      <c r="L8" s="4"/>
      <c r="M8" s="4"/>
    </row>
    <row r="9" spans="1:13" s="72" customFormat="1" ht="55.5" customHeight="1" x14ac:dyDescent="0.2">
      <c r="E9" s="84"/>
      <c r="F9" s="265" t="s">
        <v>24</v>
      </c>
      <c r="G9" s="266"/>
      <c r="H9" s="256" t="s">
        <v>25</v>
      </c>
      <c r="I9" s="257"/>
      <c r="J9" s="258"/>
      <c r="K9" s="80"/>
      <c r="L9" s="49"/>
      <c r="M9" s="49"/>
    </row>
    <row r="13" spans="1:13" ht="38.25" x14ac:dyDescent="0.2">
      <c r="A13" s="28" t="s">
        <v>174</v>
      </c>
      <c r="B13" s="28" t="s">
        <v>517</v>
      </c>
      <c r="C13" s="14" t="s">
        <v>35</v>
      </c>
      <c r="D13" s="54" t="s">
        <v>210</v>
      </c>
      <c r="E13" s="54" t="s">
        <v>212</v>
      </c>
      <c r="F13" s="54" t="s">
        <v>211</v>
      </c>
      <c r="G13" s="14" t="s">
        <v>36</v>
      </c>
      <c r="H13" s="14" t="s">
        <v>37</v>
      </c>
      <c r="I13" s="14" t="s">
        <v>176</v>
      </c>
      <c r="J13" s="14" t="s">
        <v>64</v>
      </c>
    </row>
    <row r="14" spans="1:13" ht="27.75" customHeight="1" x14ac:dyDescent="0.2">
      <c r="A14" s="161" t="s">
        <v>660</v>
      </c>
      <c r="B14" s="27" t="s">
        <v>805</v>
      </c>
      <c r="C14" s="162" t="s">
        <v>641</v>
      </c>
      <c r="D14" s="133">
        <v>6.5060000000000002</v>
      </c>
      <c r="E14" s="134">
        <v>1.0720000000000001</v>
      </c>
      <c r="F14" s="135">
        <v>0.159</v>
      </c>
      <c r="G14" s="163">
        <v>7.84</v>
      </c>
      <c r="H14" s="192">
        <v>0</v>
      </c>
      <c r="I14" s="192">
        <v>0</v>
      </c>
      <c r="J14" s="192">
        <v>0</v>
      </c>
    </row>
    <row r="15" spans="1:13" ht="27.75" customHeight="1" x14ac:dyDescent="0.2">
      <c r="A15" s="161" t="s">
        <v>702</v>
      </c>
      <c r="B15" s="27" t="s">
        <v>806</v>
      </c>
      <c r="C15" s="162" t="s">
        <v>467</v>
      </c>
      <c r="D15" s="133">
        <v>6.5060000000000002</v>
      </c>
      <c r="E15" s="134">
        <v>1.0720000000000001</v>
      </c>
      <c r="F15" s="135">
        <v>0.159</v>
      </c>
      <c r="G15" s="192">
        <v>0</v>
      </c>
      <c r="H15" s="192">
        <v>0</v>
      </c>
      <c r="I15" s="192">
        <v>0</v>
      </c>
      <c r="J15" s="192">
        <v>0</v>
      </c>
    </row>
    <row r="16" spans="1:13" ht="27.75" customHeight="1" x14ac:dyDescent="0.2">
      <c r="A16" s="161" t="s">
        <v>661</v>
      </c>
      <c r="B16" s="27" t="s">
        <v>807</v>
      </c>
      <c r="C16" s="162" t="s">
        <v>640</v>
      </c>
      <c r="D16" s="133">
        <v>6.3810000000000002</v>
      </c>
      <c r="E16" s="134">
        <v>1.0509999999999999</v>
      </c>
      <c r="F16" s="135">
        <v>0.156</v>
      </c>
      <c r="G16" s="163">
        <v>9.48</v>
      </c>
      <c r="H16" s="192">
        <v>0</v>
      </c>
      <c r="I16" s="192">
        <v>0</v>
      </c>
      <c r="J16" s="192">
        <v>0</v>
      </c>
    </row>
    <row r="17" spans="1:10" ht="27.75" customHeight="1" x14ac:dyDescent="0.2">
      <c r="A17" s="161" t="s">
        <v>662</v>
      </c>
      <c r="B17" s="27" t="s">
        <v>808</v>
      </c>
      <c r="C17" s="162" t="s">
        <v>640</v>
      </c>
      <c r="D17" s="133">
        <v>6.3810000000000002</v>
      </c>
      <c r="E17" s="134">
        <v>1.0509999999999999</v>
      </c>
      <c r="F17" s="135">
        <v>0.156</v>
      </c>
      <c r="G17" s="163">
        <v>11.86</v>
      </c>
      <c r="H17" s="192">
        <v>0</v>
      </c>
      <c r="I17" s="192">
        <v>0</v>
      </c>
      <c r="J17" s="192">
        <v>0</v>
      </c>
    </row>
    <row r="18" spans="1:10" ht="27.75" customHeight="1" x14ac:dyDescent="0.2">
      <c r="A18" s="161" t="s">
        <v>663</v>
      </c>
      <c r="B18" s="27" t="s">
        <v>809</v>
      </c>
      <c r="C18" s="162" t="s">
        <v>640</v>
      </c>
      <c r="D18" s="133">
        <v>6.3810000000000002</v>
      </c>
      <c r="E18" s="134">
        <v>1.0509999999999999</v>
      </c>
      <c r="F18" s="135">
        <v>0.156</v>
      </c>
      <c r="G18" s="163">
        <v>13.66</v>
      </c>
      <c r="H18" s="192">
        <v>0</v>
      </c>
      <c r="I18" s="192">
        <v>0</v>
      </c>
      <c r="J18" s="192">
        <v>0</v>
      </c>
    </row>
    <row r="19" spans="1:10" ht="27.75" customHeight="1" x14ac:dyDescent="0.2">
      <c r="A19" s="161" t="s">
        <v>664</v>
      </c>
      <c r="B19" s="27" t="s">
        <v>810</v>
      </c>
      <c r="C19" s="162" t="s">
        <v>640</v>
      </c>
      <c r="D19" s="133">
        <v>6.3810000000000002</v>
      </c>
      <c r="E19" s="134">
        <v>1.0509999999999999</v>
      </c>
      <c r="F19" s="135">
        <v>0.156</v>
      </c>
      <c r="G19" s="163">
        <v>18.260000000000002</v>
      </c>
      <c r="H19" s="192">
        <v>0</v>
      </c>
      <c r="I19" s="192">
        <v>0</v>
      </c>
      <c r="J19" s="192">
        <v>0</v>
      </c>
    </row>
    <row r="20" spans="1:10" ht="27.75" customHeight="1" x14ac:dyDescent="0.2">
      <c r="A20" s="161" t="s">
        <v>665</v>
      </c>
      <c r="B20" s="27" t="s">
        <v>811</v>
      </c>
      <c r="C20" s="162" t="s">
        <v>640</v>
      </c>
      <c r="D20" s="133">
        <v>6.3810000000000002</v>
      </c>
      <c r="E20" s="134">
        <v>1.0509999999999999</v>
      </c>
      <c r="F20" s="135">
        <v>0.156</v>
      </c>
      <c r="G20" s="163">
        <v>34.64</v>
      </c>
      <c r="H20" s="192">
        <v>0</v>
      </c>
      <c r="I20" s="192">
        <v>0</v>
      </c>
      <c r="J20" s="192">
        <v>0</v>
      </c>
    </row>
    <row r="21" spans="1:10" ht="27.75" customHeight="1" x14ac:dyDescent="0.2">
      <c r="A21" s="161" t="s">
        <v>471</v>
      </c>
      <c r="B21" s="27" t="s">
        <v>812</v>
      </c>
      <c r="C21" s="162" t="s">
        <v>468</v>
      </c>
      <c r="D21" s="133">
        <v>6.3810000000000002</v>
      </c>
      <c r="E21" s="134">
        <v>1.0509999999999999</v>
      </c>
      <c r="F21" s="135">
        <v>0.156</v>
      </c>
      <c r="G21" s="192">
        <v>0</v>
      </c>
      <c r="H21" s="192">
        <v>0</v>
      </c>
      <c r="I21" s="192">
        <v>0</v>
      </c>
      <c r="J21" s="192">
        <v>0</v>
      </c>
    </row>
    <row r="22" spans="1:10" ht="27.75" customHeight="1" x14ac:dyDescent="0.2">
      <c r="A22" s="161" t="s">
        <v>538</v>
      </c>
      <c r="B22" s="27" t="s">
        <v>813</v>
      </c>
      <c r="C22" s="162">
        <v>0</v>
      </c>
      <c r="D22" s="133">
        <v>3.9239999999999999</v>
      </c>
      <c r="E22" s="134">
        <v>0.63600000000000001</v>
      </c>
      <c r="F22" s="135">
        <v>8.7999999999999995E-2</v>
      </c>
      <c r="G22" s="163">
        <v>10.11</v>
      </c>
      <c r="H22" s="163">
        <v>7.05</v>
      </c>
      <c r="I22" s="165">
        <v>7.05</v>
      </c>
      <c r="J22" s="43">
        <v>0.10199999999999999</v>
      </c>
    </row>
    <row r="23" spans="1:10" ht="27.75" customHeight="1" x14ac:dyDescent="0.2">
      <c r="A23" s="161" t="s">
        <v>539</v>
      </c>
      <c r="B23" s="27" t="s">
        <v>814</v>
      </c>
      <c r="C23" s="162">
        <v>0</v>
      </c>
      <c r="D23" s="133">
        <v>3.9239999999999999</v>
      </c>
      <c r="E23" s="134">
        <v>0.63600000000000001</v>
      </c>
      <c r="F23" s="135">
        <v>8.7999999999999995E-2</v>
      </c>
      <c r="G23" s="163">
        <v>55.04</v>
      </c>
      <c r="H23" s="163">
        <v>7.05</v>
      </c>
      <c r="I23" s="165">
        <v>7.05</v>
      </c>
      <c r="J23" s="43">
        <v>0.10199999999999999</v>
      </c>
    </row>
    <row r="24" spans="1:10" ht="27.75" customHeight="1" x14ac:dyDescent="0.2">
      <c r="A24" s="161" t="s">
        <v>540</v>
      </c>
      <c r="B24" s="27" t="s">
        <v>815</v>
      </c>
      <c r="C24" s="162">
        <v>0</v>
      </c>
      <c r="D24" s="133">
        <v>3.9239999999999999</v>
      </c>
      <c r="E24" s="134">
        <v>0.63600000000000001</v>
      </c>
      <c r="F24" s="135">
        <v>8.7999999999999995E-2</v>
      </c>
      <c r="G24" s="163">
        <v>89.99</v>
      </c>
      <c r="H24" s="163">
        <v>7.05</v>
      </c>
      <c r="I24" s="165">
        <v>7.05</v>
      </c>
      <c r="J24" s="43">
        <v>0.10199999999999999</v>
      </c>
    </row>
    <row r="25" spans="1:10" ht="27.75" customHeight="1" x14ac:dyDescent="0.2">
      <c r="A25" s="161" t="s">
        <v>541</v>
      </c>
      <c r="B25" s="27" t="s">
        <v>816</v>
      </c>
      <c r="C25" s="162">
        <v>0</v>
      </c>
      <c r="D25" s="133">
        <v>3.9239999999999999</v>
      </c>
      <c r="E25" s="134">
        <v>0.63600000000000001</v>
      </c>
      <c r="F25" s="135">
        <v>8.7999999999999995E-2</v>
      </c>
      <c r="G25" s="163">
        <v>134.37</v>
      </c>
      <c r="H25" s="163">
        <v>7.05</v>
      </c>
      <c r="I25" s="165">
        <v>7.05</v>
      </c>
      <c r="J25" s="43">
        <v>0.10199999999999999</v>
      </c>
    </row>
    <row r="26" spans="1:10" ht="27.75" customHeight="1" x14ac:dyDescent="0.2">
      <c r="A26" s="161" t="s">
        <v>542</v>
      </c>
      <c r="B26" s="27" t="s">
        <v>817</v>
      </c>
      <c r="C26" s="162">
        <v>0</v>
      </c>
      <c r="D26" s="133">
        <v>3.9239999999999999</v>
      </c>
      <c r="E26" s="134">
        <v>0.63600000000000001</v>
      </c>
      <c r="F26" s="135">
        <v>8.7999999999999995E-2</v>
      </c>
      <c r="G26" s="163">
        <v>234.28</v>
      </c>
      <c r="H26" s="163">
        <v>7.05</v>
      </c>
      <c r="I26" s="165">
        <v>7.05</v>
      </c>
      <c r="J26" s="43">
        <v>0.10199999999999999</v>
      </c>
    </row>
    <row r="27" spans="1:10" ht="27.75" customHeight="1" x14ac:dyDescent="0.2">
      <c r="A27" s="161" t="s">
        <v>472</v>
      </c>
      <c r="B27" s="27" t="s">
        <v>818</v>
      </c>
      <c r="C27" s="166" t="s">
        <v>469</v>
      </c>
      <c r="D27" s="136">
        <v>23.472000000000001</v>
      </c>
      <c r="E27" s="137">
        <v>2.105</v>
      </c>
      <c r="F27" s="135">
        <v>1.111</v>
      </c>
      <c r="G27" s="192">
        <v>0</v>
      </c>
      <c r="H27" s="192">
        <v>0</v>
      </c>
      <c r="I27" s="192">
        <v>0</v>
      </c>
      <c r="J27" s="192">
        <v>0</v>
      </c>
    </row>
    <row r="28" spans="1:10" ht="27.75" customHeight="1" x14ac:dyDescent="0.2">
      <c r="A28" s="161" t="s">
        <v>473</v>
      </c>
      <c r="B28" s="27" t="s">
        <v>819</v>
      </c>
      <c r="C28" s="166">
        <v>0</v>
      </c>
      <c r="D28" s="133">
        <v>-6.5449999999999999</v>
      </c>
      <c r="E28" s="134">
        <v>-1.0780000000000001</v>
      </c>
      <c r="F28" s="135">
        <v>-0.16</v>
      </c>
      <c r="G28" s="163">
        <v>0</v>
      </c>
      <c r="H28" s="192">
        <v>0</v>
      </c>
      <c r="I28" s="192">
        <v>0</v>
      </c>
      <c r="J28" s="192">
        <v>0</v>
      </c>
    </row>
    <row r="29" spans="1:10" ht="27.75" customHeight="1" x14ac:dyDescent="0.2">
      <c r="A29" s="161" t="s">
        <v>474</v>
      </c>
      <c r="B29" s="27" t="s">
        <v>820</v>
      </c>
      <c r="C29" s="166">
        <v>0</v>
      </c>
      <c r="D29" s="133">
        <v>-6.5449999999999999</v>
      </c>
      <c r="E29" s="134">
        <v>-1.0780000000000001</v>
      </c>
      <c r="F29" s="135">
        <v>-0.16</v>
      </c>
      <c r="G29" s="163">
        <v>0</v>
      </c>
      <c r="H29" s="192">
        <v>0</v>
      </c>
      <c r="I29" s="192">
        <v>0</v>
      </c>
      <c r="J29" s="43">
        <v>0.217</v>
      </c>
    </row>
    <row r="30" spans="1:10" ht="27.75" customHeight="1" x14ac:dyDescent="0.2">
      <c r="A30" s="164" t="s">
        <v>666</v>
      </c>
      <c r="B30" s="27" t="s">
        <v>821</v>
      </c>
      <c r="C30" s="166" t="s">
        <v>641</v>
      </c>
      <c r="D30" s="133">
        <v>5.0140000000000002</v>
      </c>
      <c r="E30" s="134">
        <v>0.82599999999999996</v>
      </c>
      <c r="F30" s="135">
        <v>0.122</v>
      </c>
      <c r="G30" s="163">
        <v>6.04</v>
      </c>
      <c r="H30" s="192">
        <v>0</v>
      </c>
      <c r="I30" s="192">
        <v>0</v>
      </c>
      <c r="J30" s="192">
        <v>0</v>
      </c>
    </row>
    <row r="31" spans="1:10" ht="27.75" customHeight="1" x14ac:dyDescent="0.2">
      <c r="A31" s="164" t="s">
        <v>543</v>
      </c>
      <c r="B31" s="27" t="s">
        <v>822</v>
      </c>
      <c r="C31" s="166" t="s">
        <v>467</v>
      </c>
      <c r="D31" s="133">
        <v>5.0140000000000002</v>
      </c>
      <c r="E31" s="134">
        <v>0.82599999999999996</v>
      </c>
      <c r="F31" s="135">
        <v>0.122</v>
      </c>
      <c r="G31" s="192">
        <v>0</v>
      </c>
      <c r="H31" s="192">
        <v>0</v>
      </c>
      <c r="I31" s="192">
        <v>0</v>
      </c>
      <c r="J31" s="192">
        <v>0</v>
      </c>
    </row>
    <row r="32" spans="1:10" ht="27.75" customHeight="1" x14ac:dyDescent="0.2">
      <c r="A32" s="164" t="s">
        <v>667</v>
      </c>
      <c r="B32" s="27" t="s">
        <v>823</v>
      </c>
      <c r="C32" s="166" t="s">
        <v>640</v>
      </c>
      <c r="D32" s="133">
        <v>4.9180000000000001</v>
      </c>
      <c r="E32" s="134">
        <v>0.81</v>
      </c>
      <c r="F32" s="135">
        <v>0.12</v>
      </c>
      <c r="G32" s="163">
        <v>7.3</v>
      </c>
      <c r="H32" s="192">
        <v>0</v>
      </c>
      <c r="I32" s="192">
        <v>0</v>
      </c>
      <c r="J32" s="192">
        <v>0</v>
      </c>
    </row>
    <row r="33" spans="1:10" ht="27.75" customHeight="1" x14ac:dyDescent="0.2">
      <c r="A33" s="164" t="s">
        <v>668</v>
      </c>
      <c r="B33" s="27" t="s">
        <v>824</v>
      </c>
      <c r="C33" s="166" t="s">
        <v>640</v>
      </c>
      <c r="D33" s="133">
        <v>4.9180000000000001</v>
      </c>
      <c r="E33" s="134">
        <v>0.81</v>
      </c>
      <c r="F33" s="135">
        <v>0.12</v>
      </c>
      <c r="G33" s="163">
        <v>9.14</v>
      </c>
      <c r="H33" s="192">
        <v>0</v>
      </c>
      <c r="I33" s="192">
        <v>0</v>
      </c>
      <c r="J33" s="192">
        <v>0</v>
      </c>
    </row>
    <row r="34" spans="1:10" ht="27.75" customHeight="1" x14ac:dyDescent="0.2">
      <c r="A34" s="164" t="s">
        <v>669</v>
      </c>
      <c r="B34" s="27" t="s">
        <v>825</v>
      </c>
      <c r="C34" s="166" t="s">
        <v>640</v>
      </c>
      <c r="D34" s="133">
        <v>4.9180000000000001</v>
      </c>
      <c r="E34" s="134">
        <v>0.81</v>
      </c>
      <c r="F34" s="135">
        <v>0.12</v>
      </c>
      <c r="G34" s="163">
        <v>10.53</v>
      </c>
      <c r="H34" s="192">
        <v>0</v>
      </c>
      <c r="I34" s="192">
        <v>0</v>
      </c>
      <c r="J34" s="192">
        <v>0</v>
      </c>
    </row>
    <row r="35" spans="1:10" ht="27.75" customHeight="1" x14ac:dyDescent="0.2">
      <c r="A35" s="164" t="s">
        <v>670</v>
      </c>
      <c r="B35" s="27" t="s">
        <v>826</v>
      </c>
      <c r="C35" s="166" t="s">
        <v>640</v>
      </c>
      <c r="D35" s="133">
        <v>4.9180000000000001</v>
      </c>
      <c r="E35" s="134">
        <v>0.81</v>
      </c>
      <c r="F35" s="135">
        <v>0.12</v>
      </c>
      <c r="G35" s="163">
        <v>14.07</v>
      </c>
      <c r="H35" s="192">
        <v>0</v>
      </c>
      <c r="I35" s="192">
        <v>0</v>
      </c>
      <c r="J35" s="192">
        <v>0</v>
      </c>
    </row>
    <row r="36" spans="1:10" ht="27.75" customHeight="1" x14ac:dyDescent="0.2">
      <c r="A36" s="164" t="s">
        <v>671</v>
      </c>
      <c r="B36" s="27" t="s">
        <v>827</v>
      </c>
      <c r="C36" s="166" t="s">
        <v>640</v>
      </c>
      <c r="D36" s="133">
        <v>4.9180000000000001</v>
      </c>
      <c r="E36" s="134">
        <v>0.81</v>
      </c>
      <c r="F36" s="135">
        <v>0.12</v>
      </c>
      <c r="G36" s="163">
        <v>26.69</v>
      </c>
      <c r="H36" s="192">
        <v>0</v>
      </c>
      <c r="I36" s="192">
        <v>0</v>
      </c>
      <c r="J36" s="192">
        <v>0</v>
      </c>
    </row>
    <row r="37" spans="1:10" ht="27.75" customHeight="1" x14ac:dyDescent="0.2">
      <c r="A37" s="164" t="s">
        <v>475</v>
      </c>
      <c r="B37" s="27" t="s">
        <v>828</v>
      </c>
      <c r="C37" s="166" t="s">
        <v>468</v>
      </c>
      <c r="D37" s="133">
        <v>4.9180000000000001</v>
      </c>
      <c r="E37" s="134">
        <v>0.81</v>
      </c>
      <c r="F37" s="135">
        <v>0.12</v>
      </c>
      <c r="G37" s="192">
        <v>0</v>
      </c>
      <c r="H37" s="192">
        <v>0</v>
      </c>
      <c r="I37" s="192">
        <v>0</v>
      </c>
      <c r="J37" s="192">
        <v>0</v>
      </c>
    </row>
    <row r="38" spans="1:10" ht="27.75" customHeight="1" x14ac:dyDescent="0.2">
      <c r="A38" s="164" t="s">
        <v>544</v>
      </c>
      <c r="B38" s="27" t="s">
        <v>829</v>
      </c>
      <c r="C38" s="166">
        <v>0</v>
      </c>
      <c r="D38" s="133">
        <v>3.024</v>
      </c>
      <c r="E38" s="134">
        <v>0.49</v>
      </c>
      <c r="F38" s="135">
        <v>6.7000000000000004E-2</v>
      </c>
      <c r="G38" s="163">
        <v>7.79</v>
      </c>
      <c r="H38" s="163">
        <v>5.44</v>
      </c>
      <c r="I38" s="165">
        <v>5.44</v>
      </c>
      <c r="J38" s="43">
        <v>7.9000000000000001E-2</v>
      </c>
    </row>
    <row r="39" spans="1:10" ht="27.75" customHeight="1" x14ac:dyDescent="0.2">
      <c r="A39" s="164" t="s">
        <v>545</v>
      </c>
      <c r="B39" s="27" t="s">
        <v>830</v>
      </c>
      <c r="C39" s="166">
        <v>0</v>
      </c>
      <c r="D39" s="133">
        <v>3.024</v>
      </c>
      <c r="E39" s="134">
        <v>0.49</v>
      </c>
      <c r="F39" s="135">
        <v>6.7000000000000004E-2</v>
      </c>
      <c r="G39" s="163">
        <v>42.42</v>
      </c>
      <c r="H39" s="163">
        <v>5.44</v>
      </c>
      <c r="I39" s="165">
        <v>5.44</v>
      </c>
      <c r="J39" s="43">
        <v>7.9000000000000001E-2</v>
      </c>
    </row>
    <row r="40" spans="1:10" ht="27.75" customHeight="1" x14ac:dyDescent="0.2">
      <c r="A40" s="164" t="s">
        <v>546</v>
      </c>
      <c r="B40" s="27" t="s">
        <v>831</v>
      </c>
      <c r="C40" s="166">
        <v>0</v>
      </c>
      <c r="D40" s="133">
        <v>3.024</v>
      </c>
      <c r="E40" s="134">
        <v>0.49</v>
      </c>
      <c r="F40" s="135">
        <v>6.7000000000000004E-2</v>
      </c>
      <c r="G40" s="163">
        <v>69.349999999999994</v>
      </c>
      <c r="H40" s="163">
        <v>5.44</v>
      </c>
      <c r="I40" s="165">
        <v>5.44</v>
      </c>
      <c r="J40" s="43">
        <v>7.9000000000000001E-2</v>
      </c>
    </row>
    <row r="41" spans="1:10" ht="27.75" customHeight="1" x14ac:dyDescent="0.2">
      <c r="A41" s="164" t="s">
        <v>547</v>
      </c>
      <c r="B41" s="27" t="s">
        <v>832</v>
      </c>
      <c r="C41" s="166">
        <v>0</v>
      </c>
      <c r="D41" s="133">
        <v>3.024</v>
      </c>
      <c r="E41" s="134">
        <v>0.49</v>
      </c>
      <c r="F41" s="135">
        <v>6.7000000000000004E-2</v>
      </c>
      <c r="G41" s="163">
        <v>103.55</v>
      </c>
      <c r="H41" s="163">
        <v>5.44</v>
      </c>
      <c r="I41" s="165">
        <v>5.44</v>
      </c>
      <c r="J41" s="43">
        <v>7.9000000000000001E-2</v>
      </c>
    </row>
    <row r="42" spans="1:10" ht="27.75" customHeight="1" x14ac:dyDescent="0.2">
      <c r="A42" s="164" t="s">
        <v>548</v>
      </c>
      <c r="B42" s="27" t="s">
        <v>833</v>
      </c>
      <c r="C42" s="166">
        <v>0</v>
      </c>
      <c r="D42" s="133">
        <v>3.024</v>
      </c>
      <c r="E42" s="134">
        <v>0.49</v>
      </c>
      <c r="F42" s="135">
        <v>6.7000000000000004E-2</v>
      </c>
      <c r="G42" s="163">
        <v>180.55</v>
      </c>
      <c r="H42" s="163">
        <v>5.44</v>
      </c>
      <c r="I42" s="165">
        <v>5.44</v>
      </c>
      <c r="J42" s="43">
        <v>7.9000000000000001E-2</v>
      </c>
    </row>
    <row r="43" spans="1:10" ht="27.75" customHeight="1" x14ac:dyDescent="0.2">
      <c r="A43" s="164" t="s">
        <v>549</v>
      </c>
      <c r="B43" s="27" t="s">
        <v>834</v>
      </c>
      <c r="C43" s="166">
        <v>0</v>
      </c>
      <c r="D43" s="133">
        <v>2.6019999999999999</v>
      </c>
      <c r="E43" s="134">
        <v>0.40200000000000002</v>
      </c>
      <c r="F43" s="135">
        <v>4.2000000000000003E-2</v>
      </c>
      <c r="G43" s="163">
        <v>9.58</v>
      </c>
      <c r="H43" s="163">
        <v>7.51</v>
      </c>
      <c r="I43" s="165">
        <v>7.51</v>
      </c>
      <c r="J43" s="43">
        <v>6.5000000000000002E-2</v>
      </c>
    </row>
    <row r="44" spans="1:10" ht="27.75" customHeight="1" x14ac:dyDescent="0.2">
      <c r="A44" s="164" t="s">
        <v>550</v>
      </c>
      <c r="B44" s="27" t="s">
        <v>835</v>
      </c>
      <c r="C44" s="166">
        <v>0</v>
      </c>
      <c r="D44" s="133">
        <v>2.6019999999999999</v>
      </c>
      <c r="E44" s="134">
        <v>0.40200000000000002</v>
      </c>
      <c r="F44" s="135">
        <v>4.2000000000000003E-2</v>
      </c>
      <c r="G44" s="163">
        <v>64.099999999999994</v>
      </c>
      <c r="H44" s="163">
        <v>7.51</v>
      </c>
      <c r="I44" s="165">
        <v>7.51</v>
      </c>
      <c r="J44" s="43">
        <v>6.5000000000000002E-2</v>
      </c>
    </row>
    <row r="45" spans="1:10" ht="27.75" customHeight="1" x14ac:dyDescent="0.2">
      <c r="A45" s="164" t="s">
        <v>551</v>
      </c>
      <c r="B45" s="27" t="s">
        <v>836</v>
      </c>
      <c r="C45" s="166">
        <v>0</v>
      </c>
      <c r="D45" s="133">
        <v>2.6019999999999999</v>
      </c>
      <c r="E45" s="134">
        <v>0.40200000000000002</v>
      </c>
      <c r="F45" s="135">
        <v>4.2000000000000003E-2</v>
      </c>
      <c r="G45" s="163">
        <v>106.5</v>
      </c>
      <c r="H45" s="163">
        <v>7.51</v>
      </c>
      <c r="I45" s="165">
        <v>7.51</v>
      </c>
      <c r="J45" s="43">
        <v>6.5000000000000002E-2</v>
      </c>
    </row>
    <row r="46" spans="1:10" ht="27.75" customHeight="1" x14ac:dyDescent="0.2">
      <c r="A46" s="164" t="s">
        <v>552</v>
      </c>
      <c r="B46" s="27" t="s">
        <v>837</v>
      </c>
      <c r="C46" s="166">
        <v>0</v>
      </c>
      <c r="D46" s="133">
        <v>2.6019999999999999</v>
      </c>
      <c r="E46" s="134">
        <v>0.40200000000000002</v>
      </c>
      <c r="F46" s="135">
        <v>4.2000000000000003E-2</v>
      </c>
      <c r="G46" s="163">
        <v>160.36000000000001</v>
      </c>
      <c r="H46" s="163">
        <v>7.51</v>
      </c>
      <c r="I46" s="165">
        <v>7.51</v>
      </c>
      <c r="J46" s="43">
        <v>6.5000000000000002E-2</v>
      </c>
    </row>
    <row r="47" spans="1:10" ht="27.75" customHeight="1" x14ac:dyDescent="0.2">
      <c r="A47" s="164" t="s">
        <v>553</v>
      </c>
      <c r="B47" s="27" t="s">
        <v>838</v>
      </c>
      <c r="C47" s="166">
        <v>0</v>
      </c>
      <c r="D47" s="133">
        <v>2.6019999999999999</v>
      </c>
      <c r="E47" s="134">
        <v>0.40200000000000002</v>
      </c>
      <c r="F47" s="135">
        <v>4.2000000000000003E-2</v>
      </c>
      <c r="G47" s="163">
        <v>281.58999999999997</v>
      </c>
      <c r="H47" s="163">
        <v>7.51</v>
      </c>
      <c r="I47" s="165">
        <v>7.51</v>
      </c>
      <c r="J47" s="43">
        <v>6.5000000000000002E-2</v>
      </c>
    </row>
    <row r="48" spans="1:10" ht="27.75" customHeight="1" x14ac:dyDescent="0.2">
      <c r="A48" s="164" t="s">
        <v>554</v>
      </c>
      <c r="B48" s="27" t="s">
        <v>839</v>
      </c>
      <c r="C48" s="166">
        <v>0</v>
      </c>
      <c r="D48" s="133">
        <v>1.508</v>
      </c>
      <c r="E48" s="134">
        <v>0.217</v>
      </c>
      <c r="F48" s="135">
        <v>0.02</v>
      </c>
      <c r="G48" s="163">
        <v>101.82</v>
      </c>
      <c r="H48" s="163">
        <v>8.7200000000000006</v>
      </c>
      <c r="I48" s="165">
        <v>8.7200000000000006</v>
      </c>
      <c r="J48" s="43">
        <v>3.4000000000000002E-2</v>
      </c>
    </row>
    <row r="49" spans="1:10" ht="27.75" customHeight="1" x14ac:dyDescent="0.2">
      <c r="A49" s="164" t="s">
        <v>555</v>
      </c>
      <c r="B49" s="27" t="s">
        <v>840</v>
      </c>
      <c r="C49" s="166">
        <v>0</v>
      </c>
      <c r="D49" s="133">
        <v>1.508</v>
      </c>
      <c r="E49" s="134">
        <v>0.217</v>
      </c>
      <c r="F49" s="135">
        <v>0.02</v>
      </c>
      <c r="G49" s="163">
        <v>407.09</v>
      </c>
      <c r="H49" s="163">
        <v>8.7200000000000006</v>
      </c>
      <c r="I49" s="165">
        <v>8.7200000000000006</v>
      </c>
      <c r="J49" s="43">
        <v>3.4000000000000002E-2</v>
      </c>
    </row>
    <row r="50" spans="1:10" ht="27.75" customHeight="1" x14ac:dyDescent="0.2">
      <c r="A50" s="164" t="s">
        <v>556</v>
      </c>
      <c r="B50" s="27" t="s">
        <v>841</v>
      </c>
      <c r="C50" s="166">
        <v>0</v>
      </c>
      <c r="D50" s="133">
        <v>1.508</v>
      </c>
      <c r="E50" s="134">
        <v>0.217</v>
      </c>
      <c r="F50" s="135">
        <v>0.02</v>
      </c>
      <c r="G50" s="163">
        <v>1007.42</v>
      </c>
      <c r="H50" s="163">
        <v>8.7200000000000006</v>
      </c>
      <c r="I50" s="165">
        <v>8.7200000000000006</v>
      </c>
      <c r="J50" s="43">
        <v>3.4000000000000002E-2</v>
      </c>
    </row>
    <row r="51" spans="1:10" ht="27.75" customHeight="1" x14ac:dyDescent="0.2">
      <c r="A51" s="164" t="s">
        <v>557</v>
      </c>
      <c r="B51" s="27" t="s">
        <v>842</v>
      </c>
      <c r="C51" s="166">
        <v>0</v>
      </c>
      <c r="D51" s="133">
        <v>1.508</v>
      </c>
      <c r="E51" s="134">
        <v>0.217</v>
      </c>
      <c r="F51" s="135">
        <v>0.02</v>
      </c>
      <c r="G51" s="163">
        <v>2020.37</v>
      </c>
      <c r="H51" s="163">
        <v>8.7200000000000006</v>
      </c>
      <c r="I51" s="165">
        <v>8.7200000000000006</v>
      </c>
      <c r="J51" s="43">
        <v>3.4000000000000002E-2</v>
      </c>
    </row>
    <row r="52" spans="1:10" ht="27.75" customHeight="1" x14ac:dyDescent="0.2">
      <c r="A52" s="164" t="s">
        <v>558</v>
      </c>
      <c r="B52" s="27" t="s">
        <v>843</v>
      </c>
      <c r="C52" s="166">
        <v>0</v>
      </c>
      <c r="D52" s="133">
        <v>1.508</v>
      </c>
      <c r="E52" s="134">
        <v>0.217</v>
      </c>
      <c r="F52" s="135">
        <v>0.02</v>
      </c>
      <c r="G52" s="163">
        <v>6047.3</v>
      </c>
      <c r="H52" s="163">
        <v>8.7200000000000006</v>
      </c>
      <c r="I52" s="165">
        <v>8.7200000000000006</v>
      </c>
      <c r="J52" s="43">
        <v>3.4000000000000002E-2</v>
      </c>
    </row>
    <row r="53" spans="1:10" ht="27.75" customHeight="1" x14ac:dyDescent="0.2">
      <c r="A53" s="164" t="s">
        <v>476</v>
      </c>
      <c r="B53" s="27" t="s">
        <v>844</v>
      </c>
      <c r="C53" s="166" t="s">
        <v>469</v>
      </c>
      <c r="D53" s="136">
        <v>18.088999999999999</v>
      </c>
      <c r="E53" s="137">
        <v>1.6220000000000001</v>
      </c>
      <c r="F53" s="135">
        <v>0.85699999999999998</v>
      </c>
      <c r="G53" s="192">
        <v>0</v>
      </c>
      <c r="H53" s="192">
        <v>0</v>
      </c>
      <c r="I53" s="192">
        <v>0</v>
      </c>
      <c r="J53" s="192">
        <v>0</v>
      </c>
    </row>
    <row r="54" spans="1:10" ht="27.75" customHeight="1" x14ac:dyDescent="0.2">
      <c r="A54" s="164" t="s">
        <v>477</v>
      </c>
      <c r="B54" s="27" t="s">
        <v>845</v>
      </c>
      <c r="C54" s="166">
        <v>0</v>
      </c>
      <c r="D54" s="133">
        <v>-6.5449999999999999</v>
      </c>
      <c r="E54" s="134">
        <v>-1.0780000000000001</v>
      </c>
      <c r="F54" s="135">
        <v>-0.16</v>
      </c>
      <c r="G54" s="163">
        <v>0</v>
      </c>
      <c r="H54" s="192">
        <v>0</v>
      </c>
      <c r="I54" s="192">
        <v>0</v>
      </c>
      <c r="J54" s="192">
        <v>0</v>
      </c>
    </row>
    <row r="55" spans="1:10" ht="27.75" customHeight="1" x14ac:dyDescent="0.2">
      <c r="A55" s="164" t="s">
        <v>478</v>
      </c>
      <c r="B55" s="27" t="s">
        <v>846</v>
      </c>
      <c r="C55" s="166">
        <v>0</v>
      </c>
      <c r="D55" s="133">
        <v>-5.1619999999999999</v>
      </c>
      <c r="E55" s="134">
        <v>-0.84099999999999997</v>
      </c>
      <c r="F55" s="135">
        <v>-0.11899999999999999</v>
      </c>
      <c r="G55" s="163">
        <v>0</v>
      </c>
      <c r="H55" s="192">
        <v>0</v>
      </c>
      <c r="I55" s="192">
        <v>0</v>
      </c>
      <c r="J55" s="192">
        <v>0</v>
      </c>
    </row>
    <row r="56" spans="1:10" ht="27.75" customHeight="1" x14ac:dyDescent="0.2">
      <c r="A56" s="164" t="s">
        <v>479</v>
      </c>
      <c r="B56" s="27" t="s">
        <v>847</v>
      </c>
      <c r="C56" s="166">
        <v>0</v>
      </c>
      <c r="D56" s="133">
        <v>-6.5449999999999999</v>
      </c>
      <c r="E56" s="134">
        <v>-1.0780000000000001</v>
      </c>
      <c r="F56" s="135">
        <v>-0.16</v>
      </c>
      <c r="G56" s="163">
        <v>0</v>
      </c>
      <c r="H56" s="192">
        <v>0</v>
      </c>
      <c r="I56" s="192">
        <v>0</v>
      </c>
      <c r="J56" s="43">
        <v>0.217</v>
      </c>
    </row>
    <row r="57" spans="1:10" ht="27.75" customHeight="1" x14ac:dyDescent="0.2">
      <c r="A57" s="164" t="s">
        <v>480</v>
      </c>
      <c r="B57" s="27" t="s">
        <v>848</v>
      </c>
      <c r="C57" s="166">
        <v>0</v>
      </c>
      <c r="D57" s="133">
        <v>-5.1619999999999999</v>
      </c>
      <c r="E57" s="134">
        <v>-0.84099999999999997</v>
      </c>
      <c r="F57" s="135">
        <v>-0.11899999999999999</v>
      </c>
      <c r="G57" s="163">
        <v>0</v>
      </c>
      <c r="H57" s="192">
        <v>0</v>
      </c>
      <c r="I57" s="192">
        <v>0</v>
      </c>
      <c r="J57" s="43">
        <v>0.14499999999999999</v>
      </c>
    </row>
    <row r="58" spans="1:10" ht="27.75" customHeight="1" x14ac:dyDescent="0.2">
      <c r="A58" s="164" t="s">
        <v>481</v>
      </c>
      <c r="B58" s="27" t="s">
        <v>849</v>
      </c>
      <c r="C58" s="166">
        <v>0</v>
      </c>
      <c r="D58" s="133">
        <v>-2.548</v>
      </c>
      <c r="E58" s="134">
        <v>-0.39300000000000002</v>
      </c>
      <c r="F58" s="135">
        <v>-4.1000000000000002E-2</v>
      </c>
      <c r="G58" s="163">
        <v>0</v>
      </c>
      <c r="H58" s="192">
        <v>0</v>
      </c>
      <c r="I58" s="192">
        <v>0</v>
      </c>
      <c r="J58" s="43">
        <v>0.114</v>
      </c>
    </row>
    <row r="59" spans="1:10" ht="27.75" customHeight="1" x14ac:dyDescent="0.2">
      <c r="A59" s="161" t="s">
        <v>672</v>
      </c>
      <c r="B59" s="27" t="s">
        <v>850</v>
      </c>
      <c r="C59" s="166" t="s">
        <v>641</v>
      </c>
      <c r="D59" s="133">
        <v>4.032</v>
      </c>
      <c r="E59" s="134">
        <v>0.66400000000000003</v>
      </c>
      <c r="F59" s="135">
        <v>9.8000000000000004E-2</v>
      </c>
      <c r="G59" s="163">
        <v>4.8600000000000003</v>
      </c>
      <c r="H59" s="192">
        <v>0</v>
      </c>
      <c r="I59" s="192">
        <v>0</v>
      </c>
      <c r="J59" s="192">
        <v>0</v>
      </c>
    </row>
    <row r="60" spans="1:10" ht="27.75" customHeight="1" x14ac:dyDescent="0.2">
      <c r="A60" s="161" t="s">
        <v>703</v>
      </c>
      <c r="B60" s="27" t="s">
        <v>851</v>
      </c>
      <c r="C60" s="166" t="s">
        <v>467</v>
      </c>
      <c r="D60" s="133">
        <v>4.032</v>
      </c>
      <c r="E60" s="134">
        <v>0.66400000000000003</v>
      </c>
      <c r="F60" s="135">
        <v>9.8000000000000004E-2</v>
      </c>
      <c r="G60" s="192">
        <v>0</v>
      </c>
      <c r="H60" s="192">
        <v>0</v>
      </c>
      <c r="I60" s="192">
        <v>0</v>
      </c>
      <c r="J60" s="192">
        <v>0</v>
      </c>
    </row>
    <row r="61" spans="1:10" ht="27.75" customHeight="1" x14ac:dyDescent="0.2">
      <c r="A61" s="161" t="s">
        <v>673</v>
      </c>
      <c r="B61" s="27" t="s">
        <v>852</v>
      </c>
      <c r="C61" s="166" t="s">
        <v>640</v>
      </c>
      <c r="D61" s="133">
        <v>3.9550000000000001</v>
      </c>
      <c r="E61" s="134">
        <v>0.65100000000000002</v>
      </c>
      <c r="F61" s="135">
        <v>9.7000000000000003E-2</v>
      </c>
      <c r="G61" s="163">
        <v>5.87</v>
      </c>
      <c r="H61" s="192">
        <v>0</v>
      </c>
      <c r="I61" s="192">
        <v>0</v>
      </c>
      <c r="J61" s="192">
        <v>0</v>
      </c>
    </row>
    <row r="62" spans="1:10" ht="27.75" customHeight="1" x14ac:dyDescent="0.2">
      <c r="A62" s="161" t="s">
        <v>674</v>
      </c>
      <c r="B62" s="27" t="s">
        <v>853</v>
      </c>
      <c r="C62" s="166" t="s">
        <v>640</v>
      </c>
      <c r="D62" s="133">
        <v>3.9550000000000001</v>
      </c>
      <c r="E62" s="134">
        <v>0.65100000000000002</v>
      </c>
      <c r="F62" s="135">
        <v>9.7000000000000003E-2</v>
      </c>
      <c r="G62" s="163">
        <v>7.35</v>
      </c>
      <c r="H62" s="192">
        <v>0</v>
      </c>
      <c r="I62" s="192">
        <v>0</v>
      </c>
      <c r="J62" s="192">
        <v>0</v>
      </c>
    </row>
    <row r="63" spans="1:10" ht="27.75" customHeight="1" x14ac:dyDescent="0.2">
      <c r="A63" s="161" t="s">
        <v>675</v>
      </c>
      <c r="B63" s="27" t="s">
        <v>854</v>
      </c>
      <c r="C63" s="166" t="s">
        <v>640</v>
      </c>
      <c r="D63" s="133">
        <v>3.9550000000000001</v>
      </c>
      <c r="E63" s="134">
        <v>0.65100000000000002</v>
      </c>
      <c r="F63" s="135">
        <v>9.7000000000000003E-2</v>
      </c>
      <c r="G63" s="163">
        <v>8.4600000000000009</v>
      </c>
      <c r="H63" s="192">
        <v>0</v>
      </c>
      <c r="I63" s="192">
        <v>0</v>
      </c>
      <c r="J63" s="192">
        <v>0</v>
      </c>
    </row>
    <row r="64" spans="1:10" ht="27.75" customHeight="1" x14ac:dyDescent="0.2">
      <c r="A64" s="161" t="s">
        <v>676</v>
      </c>
      <c r="B64" s="27" t="s">
        <v>855</v>
      </c>
      <c r="C64" s="166" t="s">
        <v>640</v>
      </c>
      <c r="D64" s="133">
        <v>3.9550000000000001</v>
      </c>
      <c r="E64" s="134">
        <v>0.65100000000000002</v>
      </c>
      <c r="F64" s="135">
        <v>9.7000000000000003E-2</v>
      </c>
      <c r="G64" s="163">
        <v>11.31</v>
      </c>
      <c r="H64" s="192">
        <v>0</v>
      </c>
      <c r="I64" s="192">
        <v>0</v>
      </c>
      <c r="J64" s="192">
        <v>0</v>
      </c>
    </row>
    <row r="65" spans="1:10" ht="27.75" customHeight="1" x14ac:dyDescent="0.2">
      <c r="A65" s="161" t="s">
        <v>677</v>
      </c>
      <c r="B65" s="27" t="s">
        <v>856</v>
      </c>
      <c r="C65" s="166" t="s">
        <v>640</v>
      </c>
      <c r="D65" s="133">
        <v>3.9550000000000001</v>
      </c>
      <c r="E65" s="134">
        <v>0.65100000000000002</v>
      </c>
      <c r="F65" s="135">
        <v>9.7000000000000003E-2</v>
      </c>
      <c r="G65" s="163">
        <v>21.46</v>
      </c>
      <c r="H65" s="192">
        <v>0</v>
      </c>
      <c r="I65" s="192">
        <v>0</v>
      </c>
      <c r="J65" s="192">
        <v>0</v>
      </c>
    </row>
    <row r="66" spans="1:10" ht="27.75" customHeight="1" x14ac:dyDescent="0.2">
      <c r="A66" s="161" t="s">
        <v>482</v>
      </c>
      <c r="B66" s="27" t="s">
        <v>857</v>
      </c>
      <c r="C66" s="166" t="s">
        <v>468</v>
      </c>
      <c r="D66" s="133">
        <v>3.9550000000000001</v>
      </c>
      <c r="E66" s="134">
        <v>0.65100000000000002</v>
      </c>
      <c r="F66" s="135">
        <v>9.7000000000000003E-2</v>
      </c>
      <c r="G66" s="192">
        <v>0</v>
      </c>
      <c r="H66" s="192">
        <v>0</v>
      </c>
      <c r="I66" s="192">
        <v>0</v>
      </c>
      <c r="J66" s="192">
        <v>0</v>
      </c>
    </row>
    <row r="67" spans="1:10" ht="27.75" customHeight="1" x14ac:dyDescent="0.2">
      <c r="A67" s="161" t="s">
        <v>619</v>
      </c>
      <c r="B67" s="27" t="s">
        <v>858</v>
      </c>
      <c r="C67" s="166">
        <v>0</v>
      </c>
      <c r="D67" s="133">
        <v>2.4319999999999999</v>
      </c>
      <c r="E67" s="134">
        <v>0.39400000000000002</v>
      </c>
      <c r="F67" s="135">
        <v>5.3999999999999999E-2</v>
      </c>
      <c r="G67" s="163">
        <v>6.26</v>
      </c>
      <c r="H67" s="163">
        <v>4.37</v>
      </c>
      <c r="I67" s="165">
        <v>4.37</v>
      </c>
      <c r="J67" s="43">
        <v>6.3E-2</v>
      </c>
    </row>
    <row r="68" spans="1:10" ht="27.75" customHeight="1" x14ac:dyDescent="0.2">
      <c r="A68" s="161" t="s">
        <v>620</v>
      </c>
      <c r="B68" s="27" t="s">
        <v>859</v>
      </c>
      <c r="C68" s="166">
        <v>0</v>
      </c>
      <c r="D68" s="133">
        <v>2.4319999999999999</v>
      </c>
      <c r="E68" s="134">
        <v>0.39400000000000002</v>
      </c>
      <c r="F68" s="135">
        <v>5.3999999999999999E-2</v>
      </c>
      <c r="G68" s="163">
        <v>34.11</v>
      </c>
      <c r="H68" s="163">
        <v>4.37</v>
      </c>
      <c r="I68" s="165">
        <v>4.37</v>
      </c>
      <c r="J68" s="43">
        <v>6.3E-2</v>
      </c>
    </row>
    <row r="69" spans="1:10" ht="27.75" customHeight="1" x14ac:dyDescent="0.2">
      <c r="A69" s="161" t="s">
        <v>621</v>
      </c>
      <c r="B69" s="27" t="s">
        <v>860</v>
      </c>
      <c r="C69" s="166">
        <v>0</v>
      </c>
      <c r="D69" s="133">
        <v>2.4319999999999999</v>
      </c>
      <c r="E69" s="134">
        <v>0.39400000000000002</v>
      </c>
      <c r="F69" s="135">
        <v>5.3999999999999999E-2</v>
      </c>
      <c r="G69" s="163">
        <v>55.77</v>
      </c>
      <c r="H69" s="163">
        <v>4.37</v>
      </c>
      <c r="I69" s="165">
        <v>4.37</v>
      </c>
      <c r="J69" s="43">
        <v>6.3E-2</v>
      </c>
    </row>
    <row r="70" spans="1:10" ht="27.75" customHeight="1" x14ac:dyDescent="0.2">
      <c r="A70" s="161" t="s">
        <v>622</v>
      </c>
      <c r="B70" s="27" t="s">
        <v>861</v>
      </c>
      <c r="C70" s="166">
        <v>0</v>
      </c>
      <c r="D70" s="133">
        <v>2.4319999999999999</v>
      </c>
      <c r="E70" s="134">
        <v>0.39400000000000002</v>
      </c>
      <c r="F70" s="135">
        <v>5.3999999999999999E-2</v>
      </c>
      <c r="G70" s="163">
        <v>83.27</v>
      </c>
      <c r="H70" s="163">
        <v>4.37</v>
      </c>
      <c r="I70" s="165">
        <v>4.37</v>
      </c>
      <c r="J70" s="43">
        <v>6.3E-2</v>
      </c>
    </row>
    <row r="71" spans="1:10" ht="27.75" customHeight="1" x14ac:dyDescent="0.2">
      <c r="A71" s="161" t="s">
        <v>623</v>
      </c>
      <c r="B71" s="27" t="s">
        <v>862</v>
      </c>
      <c r="C71" s="166">
        <v>0</v>
      </c>
      <c r="D71" s="133">
        <v>2.4319999999999999</v>
      </c>
      <c r="E71" s="134">
        <v>0.39400000000000002</v>
      </c>
      <c r="F71" s="135">
        <v>5.3999999999999999E-2</v>
      </c>
      <c r="G71" s="163">
        <v>145.19</v>
      </c>
      <c r="H71" s="163">
        <v>4.37</v>
      </c>
      <c r="I71" s="165">
        <v>4.37</v>
      </c>
      <c r="J71" s="43">
        <v>6.3E-2</v>
      </c>
    </row>
    <row r="72" spans="1:10" ht="27.75" customHeight="1" x14ac:dyDescent="0.2">
      <c r="A72" s="161" t="s">
        <v>624</v>
      </c>
      <c r="B72" s="27" t="s">
        <v>863</v>
      </c>
      <c r="C72" s="166">
        <v>0</v>
      </c>
      <c r="D72" s="133">
        <v>2.0419999999999998</v>
      </c>
      <c r="E72" s="134">
        <v>0.315</v>
      </c>
      <c r="F72" s="135">
        <v>3.3000000000000002E-2</v>
      </c>
      <c r="G72" s="163">
        <v>7.51</v>
      </c>
      <c r="H72" s="163">
        <v>5.89</v>
      </c>
      <c r="I72" s="165">
        <v>5.89</v>
      </c>
      <c r="J72" s="43">
        <v>5.0999999999999997E-2</v>
      </c>
    </row>
    <row r="73" spans="1:10" ht="27.75" customHeight="1" x14ac:dyDescent="0.2">
      <c r="A73" s="161" t="s">
        <v>625</v>
      </c>
      <c r="B73" s="27" t="s">
        <v>864</v>
      </c>
      <c r="C73" s="166">
        <v>0</v>
      </c>
      <c r="D73" s="133">
        <v>2.0419999999999998</v>
      </c>
      <c r="E73" s="134">
        <v>0.315</v>
      </c>
      <c r="F73" s="135">
        <v>3.3000000000000002E-2</v>
      </c>
      <c r="G73" s="163">
        <v>50.28</v>
      </c>
      <c r="H73" s="163">
        <v>5.89</v>
      </c>
      <c r="I73" s="165">
        <v>5.89</v>
      </c>
      <c r="J73" s="43">
        <v>5.0999999999999997E-2</v>
      </c>
    </row>
    <row r="74" spans="1:10" ht="27.75" customHeight="1" x14ac:dyDescent="0.2">
      <c r="A74" s="161" t="s">
        <v>626</v>
      </c>
      <c r="B74" s="27" t="s">
        <v>865</v>
      </c>
      <c r="C74" s="166">
        <v>0</v>
      </c>
      <c r="D74" s="133">
        <v>2.0419999999999998</v>
      </c>
      <c r="E74" s="134">
        <v>0.315</v>
      </c>
      <c r="F74" s="135">
        <v>3.3000000000000002E-2</v>
      </c>
      <c r="G74" s="163">
        <v>83.55</v>
      </c>
      <c r="H74" s="163">
        <v>5.89</v>
      </c>
      <c r="I74" s="165">
        <v>5.89</v>
      </c>
      <c r="J74" s="43">
        <v>5.0999999999999997E-2</v>
      </c>
    </row>
    <row r="75" spans="1:10" ht="27.75" customHeight="1" x14ac:dyDescent="0.2">
      <c r="A75" s="161" t="s">
        <v>627</v>
      </c>
      <c r="B75" s="27" t="s">
        <v>866</v>
      </c>
      <c r="C75" s="166">
        <v>0</v>
      </c>
      <c r="D75" s="133">
        <v>2.0419999999999998</v>
      </c>
      <c r="E75" s="134">
        <v>0.315</v>
      </c>
      <c r="F75" s="135">
        <v>3.3000000000000002E-2</v>
      </c>
      <c r="G75" s="163">
        <v>125.8</v>
      </c>
      <c r="H75" s="163">
        <v>5.89</v>
      </c>
      <c r="I75" s="165">
        <v>5.89</v>
      </c>
      <c r="J75" s="43">
        <v>5.0999999999999997E-2</v>
      </c>
    </row>
    <row r="76" spans="1:10" ht="27.75" customHeight="1" x14ac:dyDescent="0.2">
      <c r="A76" s="161" t="s">
        <v>628</v>
      </c>
      <c r="B76" s="27" t="s">
        <v>867</v>
      </c>
      <c r="C76" s="166">
        <v>0</v>
      </c>
      <c r="D76" s="133">
        <v>2.0419999999999998</v>
      </c>
      <c r="E76" s="134">
        <v>0.315</v>
      </c>
      <c r="F76" s="135">
        <v>3.3000000000000002E-2</v>
      </c>
      <c r="G76" s="163">
        <v>220.9</v>
      </c>
      <c r="H76" s="163">
        <v>5.89</v>
      </c>
      <c r="I76" s="165">
        <v>5.89</v>
      </c>
      <c r="J76" s="43">
        <v>5.0999999999999997E-2</v>
      </c>
    </row>
    <row r="77" spans="1:10" ht="27.75" customHeight="1" x14ac:dyDescent="0.2">
      <c r="A77" s="161" t="s">
        <v>629</v>
      </c>
      <c r="B77" s="27" t="s">
        <v>868</v>
      </c>
      <c r="C77" s="166">
        <v>0</v>
      </c>
      <c r="D77" s="133">
        <v>1.171</v>
      </c>
      <c r="E77" s="134">
        <v>0.16900000000000001</v>
      </c>
      <c r="F77" s="135">
        <v>1.4999999999999999E-2</v>
      </c>
      <c r="G77" s="163">
        <v>79.040000000000006</v>
      </c>
      <c r="H77" s="163">
        <v>6.77</v>
      </c>
      <c r="I77" s="165">
        <v>6.77</v>
      </c>
      <c r="J77" s="43">
        <v>2.5999999999999999E-2</v>
      </c>
    </row>
    <row r="78" spans="1:10" ht="27.75" customHeight="1" x14ac:dyDescent="0.2">
      <c r="A78" s="161" t="s">
        <v>630</v>
      </c>
      <c r="B78" s="27" t="s">
        <v>869</v>
      </c>
      <c r="C78" s="166">
        <v>0</v>
      </c>
      <c r="D78" s="133">
        <v>1.171</v>
      </c>
      <c r="E78" s="134">
        <v>0.16900000000000001</v>
      </c>
      <c r="F78" s="135">
        <v>1.4999999999999999E-2</v>
      </c>
      <c r="G78" s="163">
        <v>316.02</v>
      </c>
      <c r="H78" s="163">
        <v>6.77</v>
      </c>
      <c r="I78" s="165">
        <v>6.77</v>
      </c>
      <c r="J78" s="43">
        <v>2.5999999999999999E-2</v>
      </c>
    </row>
    <row r="79" spans="1:10" ht="27.75" customHeight="1" x14ac:dyDescent="0.2">
      <c r="A79" s="161" t="s">
        <v>631</v>
      </c>
      <c r="B79" s="27" t="s">
        <v>870</v>
      </c>
      <c r="C79" s="166">
        <v>0</v>
      </c>
      <c r="D79" s="133">
        <v>1.171</v>
      </c>
      <c r="E79" s="134">
        <v>0.16900000000000001</v>
      </c>
      <c r="F79" s="135">
        <v>1.4999999999999999E-2</v>
      </c>
      <c r="G79" s="163">
        <v>782.06</v>
      </c>
      <c r="H79" s="163">
        <v>6.77</v>
      </c>
      <c r="I79" s="165">
        <v>6.77</v>
      </c>
      <c r="J79" s="43">
        <v>2.5999999999999999E-2</v>
      </c>
    </row>
    <row r="80" spans="1:10" ht="27.75" customHeight="1" x14ac:dyDescent="0.2">
      <c r="A80" s="161" t="s">
        <v>632</v>
      </c>
      <c r="B80" s="27" t="s">
        <v>871</v>
      </c>
      <c r="C80" s="166">
        <v>0</v>
      </c>
      <c r="D80" s="133">
        <v>1.171</v>
      </c>
      <c r="E80" s="134">
        <v>0.16900000000000001</v>
      </c>
      <c r="F80" s="135">
        <v>1.4999999999999999E-2</v>
      </c>
      <c r="G80" s="163">
        <v>1568.41</v>
      </c>
      <c r="H80" s="163">
        <v>6.77</v>
      </c>
      <c r="I80" s="165">
        <v>6.77</v>
      </c>
      <c r="J80" s="43">
        <v>2.5999999999999999E-2</v>
      </c>
    </row>
    <row r="81" spans="1:10" ht="27.75" customHeight="1" x14ac:dyDescent="0.2">
      <c r="A81" s="161" t="s">
        <v>633</v>
      </c>
      <c r="B81" s="27" t="s">
        <v>872</v>
      </c>
      <c r="C81" s="166">
        <v>0</v>
      </c>
      <c r="D81" s="133">
        <v>1.171</v>
      </c>
      <c r="E81" s="134">
        <v>0.16900000000000001</v>
      </c>
      <c r="F81" s="135">
        <v>1.4999999999999999E-2</v>
      </c>
      <c r="G81" s="163">
        <v>4694.53</v>
      </c>
      <c r="H81" s="163">
        <v>6.77</v>
      </c>
      <c r="I81" s="165">
        <v>6.77</v>
      </c>
      <c r="J81" s="43">
        <v>2.5999999999999999E-2</v>
      </c>
    </row>
    <row r="82" spans="1:10" ht="27.75" customHeight="1" x14ac:dyDescent="0.2">
      <c r="A82" s="161" t="s">
        <v>483</v>
      </c>
      <c r="B82" s="27" t="s">
        <v>873</v>
      </c>
      <c r="C82" s="166" t="s">
        <v>469</v>
      </c>
      <c r="D82" s="136">
        <v>14.547000000000001</v>
      </c>
      <c r="E82" s="137">
        <v>1.3049999999999999</v>
      </c>
      <c r="F82" s="135">
        <v>0.68899999999999995</v>
      </c>
      <c r="G82" s="192">
        <v>0</v>
      </c>
      <c r="H82" s="192">
        <v>0</v>
      </c>
      <c r="I82" s="192">
        <v>0</v>
      </c>
      <c r="J82" s="192">
        <v>0</v>
      </c>
    </row>
    <row r="83" spans="1:10" ht="27.75" customHeight="1" x14ac:dyDescent="0.2">
      <c r="A83" s="161" t="s">
        <v>484</v>
      </c>
      <c r="B83" s="27" t="s">
        <v>874</v>
      </c>
      <c r="C83" s="166">
        <v>0</v>
      </c>
      <c r="D83" s="133">
        <v>-4.0970000000000004</v>
      </c>
      <c r="E83" s="134">
        <v>-0.67500000000000004</v>
      </c>
      <c r="F83" s="135">
        <v>-0.1</v>
      </c>
      <c r="G83" s="163">
        <v>0</v>
      </c>
      <c r="H83" s="192">
        <v>0</v>
      </c>
      <c r="I83" s="192">
        <v>0</v>
      </c>
      <c r="J83" s="192">
        <v>0</v>
      </c>
    </row>
    <row r="84" spans="1:10" ht="27.75" customHeight="1" x14ac:dyDescent="0.2">
      <c r="A84" s="161" t="s">
        <v>485</v>
      </c>
      <c r="B84" s="27" t="s">
        <v>875</v>
      </c>
      <c r="C84" s="166">
        <v>0</v>
      </c>
      <c r="D84" s="133">
        <v>-3.68</v>
      </c>
      <c r="E84" s="134">
        <v>-0.6</v>
      </c>
      <c r="F84" s="135">
        <v>-8.5000000000000006E-2</v>
      </c>
      <c r="G84" s="163">
        <v>0</v>
      </c>
      <c r="H84" s="192">
        <v>0</v>
      </c>
      <c r="I84" s="192">
        <v>0</v>
      </c>
      <c r="J84" s="192">
        <v>0</v>
      </c>
    </row>
    <row r="85" spans="1:10" ht="27.75" customHeight="1" x14ac:dyDescent="0.2">
      <c r="A85" s="161" t="s">
        <v>486</v>
      </c>
      <c r="B85" s="27" t="s">
        <v>876</v>
      </c>
      <c r="C85" s="166">
        <v>0</v>
      </c>
      <c r="D85" s="133">
        <v>-4.0970000000000004</v>
      </c>
      <c r="E85" s="134">
        <v>-0.67500000000000004</v>
      </c>
      <c r="F85" s="135">
        <v>-0.1</v>
      </c>
      <c r="G85" s="163">
        <v>0</v>
      </c>
      <c r="H85" s="192">
        <v>0</v>
      </c>
      <c r="I85" s="192">
        <v>0</v>
      </c>
      <c r="J85" s="43">
        <v>0.13600000000000001</v>
      </c>
    </row>
    <row r="86" spans="1:10" ht="27.75" customHeight="1" x14ac:dyDescent="0.2">
      <c r="A86" s="161" t="s">
        <v>487</v>
      </c>
      <c r="B86" s="27" t="s">
        <v>877</v>
      </c>
      <c r="C86" s="166">
        <v>0</v>
      </c>
      <c r="D86" s="133">
        <v>-3.68</v>
      </c>
      <c r="E86" s="134">
        <v>-0.6</v>
      </c>
      <c r="F86" s="135">
        <v>-8.5000000000000006E-2</v>
      </c>
      <c r="G86" s="163">
        <v>0</v>
      </c>
      <c r="H86" s="192">
        <v>0</v>
      </c>
      <c r="I86" s="192">
        <v>0</v>
      </c>
      <c r="J86" s="43">
        <v>0.10299999999999999</v>
      </c>
    </row>
    <row r="87" spans="1:10" ht="27.75" customHeight="1" x14ac:dyDescent="0.2">
      <c r="A87" s="161" t="s">
        <v>488</v>
      </c>
      <c r="B87" s="27" t="s">
        <v>878</v>
      </c>
      <c r="C87" s="166">
        <v>0</v>
      </c>
      <c r="D87" s="133">
        <v>-2.548</v>
      </c>
      <c r="E87" s="134">
        <v>-0.39300000000000002</v>
      </c>
      <c r="F87" s="135">
        <v>-4.1000000000000002E-2</v>
      </c>
      <c r="G87" s="163">
        <v>69.39</v>
      </c>
      <c r="H87" s="192">
        <v>0</v>
      </c>
      <c r="I87" s="192">
        <v>0</v>
      </c>
      <c r="J87" s="43">
        <v>0.114</v>
      </c>
    </row>
    <row r="88" spans="1:10" ht="27.75" customHeight="1" x14ac:dyDescent="0.2">
      <c r="A88" s="161" t="s">
        <v>678</v>
      </c>
      <c r="B88" s="27"/>
      <c r="C88" s="166" t="s">
        <v>641</v>
      </c>
      <c r="D88" s="133">
        <v>3.2570000000000001</v>
      </c>
      <c r="E88" s="134">
        <v>0.53700000000000003</v>
      </c>
      <c r="F88" s="135">
        <v>0.08</v>
      </c>
      <c r="G88" s="163">
        <v>3.92</v>
      </c>
      <c r="H88" s="192">
        <v>0</v>
      </c>
      <c r="I88" s="192">
        <v>0</v>
      </c>
      <c r="J88" s="192">
        <v>0</v>
      </c>
    </row>
    <row r="89" spans="1:10" ht="27.75" customHeight="1" x14ac:dyDescent="0.2">
      <c r="A89" s="161" t="s">
        <v>704</v>
      </c>
      <c r="B89" s="27"/>
      <c r="C89" s="166" t="s">
        <v>467</v>
      </c>
      <c r="D89" s="133">
        <v>3.2570000000000001</v>
      </c>
      <c r="E89" s="134">
        <v>0.53700000000000003</v>
      </c>
      <c r="F89" s="135">
        <v>0.08</v>
      </c>
      <c r="G89" s="192">
        <v>0</v>
      </c>
      <c r="H89" s="192">
        <v>0</v>
      </c>
      <c r="I89" s="192">
        <v>0</v>
      </c>
      <c r="J89" s="192">
        <v>0</v>
      </c>
    </row>
    <row r="90" spans="1:10" ht="27.75" customHeight="1" x14ac:dyDescent="0.2">
      <c r="A90" s="161" t="s">
        <v>679</v>
      </c>
      <c r="B90" s="27"/>
      <c r="C90" s="166" t="s">
        <v>640</v>
      </c>
      <c r="D90" s="133">
        <v>3.1949999999999998</v>
      </c>
      <c r="E90" s="134">
        <v>0.52600000000000002</v>
      </c>
      <c r="F90" s="135">
        <v>7.8E-2</v>
      </c>
      <c r="G90" s="163">
        <v>4.74</v>
      </c>
      <c r="H90" s="192">
        <v>0</v>
      </c>
      <c r="I90" s="192">
        <v>0</v>
      </c>
      <c r="J90" s="192">
        <v>0</v>
      </c>
    </row>
    <row r="91" spans="1:10" ht="27.75" customHeight="1" x14ac:dyDescent="0.2">
      <c r="A91" s="161" t="s">
        <v>680</v>
      </c>
      <c r="B91" s="27"/>
      <c r="C91" s="166" t="s">
        <v>640</v>
      </c>
      <c r="D91" s="133">
        <v>3.1949999999999998</v>
      </c>
      <c r="E91" s="134">
        <v>0.52600000000000002</v>
      </c>
      <c r="F91" s="135">
        <v>7.8E-2</v>
      </c>
      <c r="G91" s="163">
        <v>5.94</v>
      </c>
      <c r="H91" s="192">
        <v>0</v>
      </c>
      <c r="I91" s="192">
        <v>0</v>
      </c>
      <c r="J91" s="192">
        <v>0</v>
      </c>
    </row>
    <row r="92" spans="1:10" ht="27.75" customHeight="1" x14ac:dyDescent="0.2">
      <c r="A92" s="161" t="s">
        <v>681</v>
      </c>
      <c r="B92" s="27"/>
      <c r="C92" s="166" t="s">
        <v>640</v>
      </c>
      <c r="D92" s="133">
        <v>3.1949999999999998</v>
      </c>
      <c r="E92" s="134">
        <v>0.52600000000000002</v>
      </c>
      <c r="F92" s="135">
        <v>7.8E-2</v>
      </c>
      <c r="G92" s="163">
        <v>6.84</v>
      </c>
      <c r="H92" s="192">
        <v>0</v>
      </c>
      <c r="I92" s="192">
        <v>0</v>
      </c>
      <c r="J92" s="192">
        <v>0</v>
      </c>
    </row>
    <row r="93" spans="1:10" ht="27.75" customHeight="1" x14ac:dyDescent="0.2">
      <c r="A93" s="161" t="s">
        <v>682</v>
      </c>
      <c r="B93" s="27"/>
      <c r="C93" s="166" t="s">
        <v>640</v>
      </c>
      <c r="D93" s="133">
        <v>3.1949999999999998</v>
      </c>
      <c r="E93" s="134">
        <v>0.52600000000000002</v>
      </c>
      <c r="F93" s="135">
        <v>7.8E-2</v>
      </c>
      <c r="G93" s="163">
        <v>9.14</v>
      </c>
      <c r="H93" s="192">
        <v>0</v>
      </c>
      <c r="I93" s="192">
        <v>0</v>
      </c>
      <c r="J93" s="192">
        <v>0</v>
      </c>
    </row>
    <row r="94" spans="1:10" ht="27.75" customHeight="1" x14ac:dyDescent="0.2">
      <c r="A94" s="161" t="s">
        <v>683</v>
      </c>
      <c r="B94" s="27"/>
      <c r="C94" s="166" t="s">
        <v>640</v>
      </c>
      <c r="D94" s="133">
        <v>3.1949999999999998</v>
      </c>
      <c r="E94" s="134">
        <v>0.52600000000000002</v>
      </c>
      <c r="F94" s="135">
        <v>7.8E-2</v>
      </c>
      <c r="G94" s="163">
        <v>17.34</v>
      </c>
      <c r="H94" s="192">
        <v>0</v>
      </c>
      <c r="I94" s="192">
        <v>0</v>
      </c>
      <c r="J94" s="192">
        <v>0</v>
      </c>
    </row>
    <row r="95" spans="1:10" ht="27.75" customHeight="1" x14ac:dyDescent="0.2">
      <c r="A95" s="161" t="s">
        <v>489</v>
      </c>
      <c r="B95" s="27"/>
      <c r="C95" s="166" t="s">
        <v>468</v>
      </c>
      <c r="D95" s="133">
        <v>3.1949999999999998</v>
      </c>
      <c r="E95" s="134">
        <v>0.52600000000000002</v>
      </c>
      <c r="F95" s="135">
        <v>7.8E-2</v>
      </c>
      <c r="G95" s="192">
        <v>0</v>
      </c>
      <c r="H95" s="192">
        <v>0</v>
      </c>
      <c r="I95" s="192">
        <v>0</v>
      </c>
      <c r="J95" s="192">
        <v>0</v>
      </c>
    </row>
    <row r="96" spans="1:10" ht="27.75" customHeight="1" x14ac:dyDescent="0.2">
      <c r="A96" s="161" t="s">
        <v>604</v>
      </c>
      <c r="B96" s="27"/>
      <c r="C96" s="166">
        <v>0</v>
      </c>
      <c r="D96" s="133">
        <v>1.9650000000000001</v>
      </c>
      <c r="E96" s="134">
        <v>0.318</v>
      </c>
      <c r="F96" s="135">
        <v>4.3999999999999997E-2</v>
      </c>
      <c r="G96" s="163">
        <v>5.0599999999999996</v>
      </c>
      <c r="H96" s="163">
        <v>3.53</v>
      </c>
      <c r="I96" s="165">
        <v>3.53</v>
      </c>
      <c r="J96" s="43">
        <v>5.0999999999999997E-2</v>
      </c>
    </row>
    <row r="97" spans="1:10" ht="27.75" customHeight="1" x14ac:dyDescent="0.2">
      <c r="A97" s="161" t="s">
        <v>605</v>
      </c>
      <c r="B97" s="27"/>
      <c r="C97" s="166">
        <v>0</v>
      </c>
      <c r="D97" s="133">
        <v>1.9650000000000001</v>
      </c>
      <c r="E97" s="134">
        <v>0.318</v>
      </c>
      <c r="F97" s="135">
        <v>4.3999999999999997E-2</v>
      </c>
      <c r="G97" s="163">
        <v>27.56</v>
      </c>
      <c r="H97" s="163">
        <v>3.53</v>
      </c>
      <c r="I97" s="165">
        <v>3.53</v>
      </c>
      <c r="J97" s="43">
        <v>5.0999999999999997E-2</v>
      </c>
    </row>
    <row r="98" spans="1:10" ht="27.75" customHeight="1" x14ac:dyDescent="0.2">
      <c r="A98" s="161" t="s">
        <v>606</v>
      </c>
      <c r="B98" s="27"/>
      <c r="C98" s="166">
        <v>0</v>
      </c>
      <c r="D98" s="133">
        <v>1.9650000000000001</v>
      </c>
      <c r="E98" s="134">
        <v>0.318</v>
      </c>
      <c r="F98" s="135">
        <v>4.3999999999999997E-2</v>
      </c>
      <c r="G98" s="163">
        <v>45.05</v>
      </c>
      <c r="H98" s="163">
        <v>3.53</v>
      </c>
      <c r="I98" s="165">
        <v>3.53</v>
      </c>
      <c r="J98" s="43">
        <v>5.0999999999999997E-2</v>
      </c>
    </row>
    <row r="99" spans="1:10" ht="27.75" customHeight="1" x14ac:dyDescent="0.2">
      <c r="A99" s="161" t="s">
        <v>607</v>
      </c>
      <c r="B99" s="27"/>
      <c r="C99" s="166">
        <v>0</v>
      </c>
      <c r="D99" s="133">
        <v>1.9650000000000001</v>
      </c>
      <c r="E99" s="134">
        <v>0.318</v>
      </c>
      <c r="F99" s="135">
        <v>4.3999999999999997E-2</v>
      </c>
      <c r="G99" s="163">
        <v>67.27</v>
      </c>
      <c r="H99" s="163">
        <v>3.53</v>
      </c>
      <c r="I99" s="165">
        <v>3.53</v>
      </c>
      <c r="J99" s="43">
        <v>5.0999999999999997E-2</v>
      </c>
    </row>
    <row r="100" spans="1:10" ht="27.75" customHeight="1" x14ac:dyDescent="0.2">
      <c r="A100" s="161" t="s">
        <v>608</v>
      </c>
      <c r="B100" s="27"/>
      <c r="C100" s="166">
        <v>0</v>
      </c>
      <c r="D100" s="133">
        <v>1.9650000000000001</v>
      </c>
      <c r="E100" s="134">
        <v>0.318</v>
      </c>
      <c r="F100" s="135">
        <v>4.3999999999999997E-2</v>
      </c>
      <c r="G100" s="163">
        <v>117.3</v>
      </c>
      <c r="H100" s="163">
        <v>3.53</v>
      </c>
      <c r="I100" s="165">
        <v>3.53</v>
      </c>
      <c r="J100" s="43">
        <v>5.0999999999999997E-2</v>
      </c>
    </row>
    <row r="101" spans="1:10" ht="27.75" customHeight="1" x14ac:dyDescent="0.2">
      <c r="A101" s="161" t="s">
        <v>609</v>
      </c>
      <c r="B101" s="27"/>
      <c r="C101" s="166">
        <v>0</v>
      </c>
      <c r="D101" s="133">
        <v>1.649</v>
      </c>
      <c r="E101" s="134">
        <v>0.255</v>
      </c>
      <c r="F101" s="135">
        <v>2.7E-2</v>
      </c>
      <c r="G101" s="163">
        <v>6.07</v>
      </c>
      <c r="H101" s="163">
        <v>4.76</v>
      </c>
      <c r="I101" s="165">
        <v>4.76</v>
      </c>
      <c r="J101" s="43">
        <v>4.1000000000000002E-2</v>
      </c>
    </row>
    <row r="102" spans="1:10" ht="27.75" customHeight="1" x14ac:dyDescent="0.2">
      <c r="A102" s="161" t="s">
        <v>610</v>
      </c>
      <c r="B102" s="27"/>
      <c r="C102" s="166">
        <v>0</v>
      </c>
      <c r="D102" s="133">
        <v>1.649</v>
      </c>
      <c r="E102" s="134">
        <v>0.255</v>
      </c>
      <c r="F102" s="135">
        <v>2.7E-2</v>
      </c>
      <c r="G102" s="163">
        <v>40.619999999999997</v>
      </c>
      <c r="H102" s="163">
        <v>4.76</v>
      </c>
      <c r="I102" s="165">
        <v>4.76</v>
      </c>
      <c r="J102" s="43">
        <v>4.1000000000000002E-2</v>
      </c>
    </row>
    <row r="103" spans="1:10" ht="27.75" customHeight="1" x14ac:dyDescent="0.2">
      <c r="A103" s="161" t="s">
        <v>611</v>
      </c>
      <c r="B103" s="27"/>
      <c r="C103" s="166">
        <v>0</v>
      </c>
      <c r="D103" s="133">
        <v>1.649</v>
      </c>
      <c r="E103" s="134">
        <v>0.255</v>
      </c>
      <c r="F103" s="135">
        <v>2.7E-2</v>
      </c>
      <c r="G103" s="163">
        <v>67.5</v>
      </c>
      <c r="H103" s="163">
        <v>4.76</v>
      </c>
      <c r="I103" s="165">
        <v>4.76</v>
      </c>
      <c r="J103" s="43">
        <v>4.1000000000000002E-2</v>
      </c>
    </row>
    <row r="104" spans="1:10" ht="27.75" customHeight="1" x14ac:dyDescent="0.2">
      <c r="A104" s="161" t="s">
        <v>612</v>
      </c>
      <c r="B104" s="27"/>
      <c r="C104" s="166">
        <v>0</v>
      </c>
      <c r="D104" s="133">
        <v>1.649</v>
      </c>
      <c r="E104" s="134">
        <v>0.255</v>
      </c>
      <c r="F104" s="135">
        <v>2.7E-2</v>
      </c>
      <c r="G104" s="163">
        <v>101.63</v>
      </c>
      <c r="H104" s="163">
        <v>4.76</v>
      </c>
      <c r="I104" s="165">
        <v>4.76</v>
      </c>
      <c r="J104" s="43">
        <v>4.1000000000000002E-2</v>
      </c>
    </row>
    <row r="105" spans="1:10" ht="27.75" customHeight="1" x14ac:dyDescent="0.2">
      <c r="A105" s="161" t="s">
        <v>613</v>
      </c>
      <c r="B105" s="27"/>
      <c r="C105" s="166">
        <v>0</v>
      </c>
      <c r="D105" s="133">
        <v>1.649</v>
      </c>
      <c r="E105" s="134">
        <v>0.255</v>
      </c>
      <c r="F105" s="135">
        <v>2.7E-2</v>
      </c>
      <c r="G105" s="163">
        <v>178.47</v>
      </c>
      <c r="H105" s="163">
        <v>4.76</v>
      </c>
      <c r="I105" s="165">
        <v>4.76</v>
      </c>
      <c r="J105" s="43">
        <v>4.1000000000000002E-2</v>
      </c>
    </row>
    <row r="106" spans="1:10" ht="27.75" customHeight="1" x14ac:dyDescent="0.2">
      <c r="A106" s="161" t="s">
        <v>614</v>
      </c>
      <c r="B106" s="27"/>
      <c r="C106" s="166">
        <v>0</v>
      </c>
      <c r="D106" s="133">
        <v>0.94599999999999995</v>
      </c>
      <c r="E106" s="134">
        <v>0.13600000000000001</v>
      </c>
      <c r="F106" s="135">
        <v>1.2E-2</v>
      </c>
      <c r="G106" s="163">
        <v>63.86</v>
      </c>
      <c r="H106" s="163">
        <v>5.47</v>
      </c>
      <c r="I106" s="165">
        <v>5.47</v>
      </c>
      <c r="J106" s="43">
        <v>2.1000000000000001E-2</v>
      </c>
    </row>
    <row r="107" spans="1:10" ht="27.75" customHeight="1" x14ac:dyDescent="0.2">
      <c r="A107" s="161" t="s">
        <v>615</v>
      </c>
      <c r="B107" s="27"/>
      <c r="C107" s="166">
        <v>0</v>
      </c>
      <c r="D107" s="133">
        <v>0.94599999999999995</v>
      </c>
      <c r="E107" s="134">
        <v>0.13600000000000001</v>
      </c>
      <c r="F107" s="135">
        <v>1.2E-2</v>
      </c>
      <c r="G107" s="163">
        <v>255.31</v>
      </c>
      <c r="H107" s="163">
        <v>5.47</v>
      </c>
      <c r="I107" s="165">
        <v>5.47</v>
      </c>
      <c r="J107" s="43">
        <v>2.1000000000000001E-2</v>
      </c>
    </row>
    <row r="108" spans="1:10" ht="27.75" customHeight="1" x14ac:dyDescent="0.2">
      <c r="A108" s="161" t="s">
        <v>616</v>
      </c>
      <c r="B108" s="27"/>
      <c r="C108" s="166">
        <v>0</v>
      </c>
      <c r="D108" s="133">
        <v>0.94599999999999995</v>
      </c>
      <c r="E108" s="134">
        <v>0.13600000000000001</v>
      </c>
      <c r="F108" s="135">
        <v>1.2E-2</v>
      </c>
      <c r="G108" s="163">
        <v>631.83000000000004</v>
      </c>
      <c r="H108" s="163">
        <v>5.47</v>
      </c>
      <c r="I108" s="165">
        <v>5.47</v>
      </c>
      <c r="J108" s="43">
        <v>2.1000000000000001E-2</v>
      </c>
    </row>
    <row r="109" spans="1:10" ht="27.75" customHeight="1" x14ac:dyDescent="0.2">
      <c r="A109" s="161" t="s">
        <v>617</v>
      </c>
      <c r="B109" s="27"/>
      <c r="C109" s="166">
        <v>0</v>
      </c>
      <c r="D109" s="133">
        <v>0.94599999999999995</v>
      </c>
      <c r="E109" s="134">
        <v>0.13600000000000001</v>
      </c>
      <c r="F109" s="135">
        <v>1.2E-2</v>
      </c>
      <c r="G109" s="163">
        <v>1267.1300000000001</v>
      </c>
      <c r="H109" s="163">
        <v>5.47</v>
      </c>
      <c r="I109" s="165">
        <v>5.47</v>
      </c>
      <c r="J109" s="43">
        <v>2.1000000000000001E-2</v>
      </c>
    </row>
    <row r="110" spans="1:10" ht="27.75" customHeight="1" x14ac:dyDescent="0.2">
      <c r="A110" s="161" t="s">
        <v>618</v>
      </c>
      <c r="B110" s="27"/>
      <c r="C110" s="166">
        <v>0</v>
      </c>
      <c r="D110" s="133">
        <v>0.94599999999999995</v>
      </c>
      <c r="E110" s="134">
        <v>0.13600000000000001</v>
      </c>
      <c r="F110" s="135">
        <v>1.2E-2</v>
      </c>
      <c r="G110" s="163">
        <v>3792.73</v>
      </c>
      <c r="H110" s="163">
        <v>5.47</v>
      </c>
      <c r="I110" s="165">
        <v>5.47</v>
      </c>
      <c r="J110" s="43">
        <v>2.1000000000000001E-2</v>
      </c>
    </row>
    <row r="111" spans="1:10" ht="27.75" customHeight="1" x14ac:dyDescent="0.2">
      <c r="A111" s="161" t="s">
        <v>490</v>
      </c>
      <c r="B111" s="27"/>
      <c r="C111" s="166" t="s">
        <v>469</v>
      </c>
      <c r="D111" s="136">
        <v>11.752000000000001</v>
      </c>
      <c r="E111" s="137">
        <v>1.054</v>
      </c>
      <c r="F111" s="135">
        <v>0.55600000000000005</v>
      </c>
      <c r="G111" s="192">
        <v>0</v>
      </c>
      <c r="H111" s="192">
        <v>0</v>
      </c>
      <c r="I111" s="192">
        <v>0</v>
      </c>
      <c r="J111" s="192">
        <v>0</v>
      </c>
    </row>
    <row r="112" spans="1:10" ht="27.75" customHeight="1" x14ac:dyDescent="0.2">
      <c r="A112" s="161" t="s">
        <v>491</v>
      </c>
      <c r="B112" s="27"/>
      <c r="C112" s="166">
        <v>0</v>
      </c>
      <c r="D112" s="133">
        <v>-3.31</v>
      </c>
      <c r="E112" s="134">
        <v>-0.54500000000000004</v>
      </c>
      <c r="F112" s="135">
        <v>-8.1000000000000003E-2</v>
      </c>
      <c r="G112" s="163">
        <v>0</v>
      </c>
      <c r="H112" s="192">
        <v>0</v>
      </c>
      <c r="I112" s="192">
        <v>0</v>
      </c>
      <c r="J112" s="192">
        <v>0</v>
      </c>
    </row>
    <row r="113" spans="1:10" ht="27.75" customHeight="1" x14ac:dyDescent="0.2">
      <c r="A113" s="161" t="s">
        <v>492</v>
      </c>
      <c r="B113" s="27"/>
      <c r="C113" s="166">
        <v>0</v>
      </c>
      <c r="D113" s="133">
        <v>-2.9729999999999999</v>
      </c>
      <c r="E113" s="134">
        <v>-0.48499999999999999</v>
      </c>
      <c r="F113" s="135">
        <v>-6.9000000000000006E-2</v>
      </c>
      <c r="G113" s="163">
        <v>0</v>
      </c>
      <c r="H113" s="192">
        <v>0</v>
      </c>
      <c r="I113" s="192">
        <v>0</v>
      </c>
      <c r="J113" s="192">
        <v>0</v>
      </c>
    </row>
    <row r="114" spans="1:10" ht="27.75" customHeight="1" x14ac:dyDescent="0.2">
      <c r="A114" s="161" t="s">
        <v>493</v>
      </c>
      <c r="B114" s="27"/>
      <c r="C114" s="166">
        <v>0</v>
      </c>
      <c r="D114" s="133">
        <v>-3.31</v>
      </c>
      <c r="E114" s="134">
        <v>-0.54500000000000004</v>
      </c>
      <c r="F114" s="135">
        <v>-8.1000000000000003E-2</v>
      </c>
      <c r="G114" s="163">
        <v>0</v>
      </c>
      <c r="H114" s="192">
        <v>0</v>
      </c>
      <c r="I114" s="192">
        <v>0</v>
      </c>
      <c r="J114" s="43">
        <v>0.11</v>
      </c>
    </row>
    <row r="115" spans="1:10" ht="27.75" customHeight="1" x14ac:dyDescent="0.2">
      <c r="A115" s="161" t="s">
        <v>494</v>
      </c>
      <c r="B115" s="27"/>
      <c r="C115" s="166">
        <v>0</v>
      </c>
      <c r="D115" s="133">
        <v>-2.9729999999999999</v>
      </c>
      <c r="E115" s="134">
        <v>-0.48499999999999999</v>
      </c>
      <c r="F115" s="135">
        <v>-6.9000000000000006E-2</v>
      </c>
      <c r="G115" s="163">
        <v>0</v>
      </c>
      <c r="H115" s="192">
        <v>0</v>
      </c>
      <c r="I115" s="192">
        <v>0</v>
      </c>
      <c r="J115" s="43">
        <v>8.4000000000000005E-2</v>
      </c>
    </row>
    <row r="116" spans="1:10" ht="27.75" customHeight="1" x14ac:dyDescent="0.2">
      <c r="A116" s="161" t="s">
        <v>495</v>
      </c>
      <c r="B116" s="27"/>
      <c r="C116" s="166">
        <v>0</v>
      </c>
      <c r="D116" s="133">
        <v>-2.0579999999999998</v>
      </c>
      <c r="E116" s="134">
        <v>-0.318</v>
      </c>
      <c r="F116" s="135">
        <v>-3.3000000000000002E-2</v>
      </c>
      <c r="G116" s="163">
        <v>56.06</v>
      </c>
      <c r="H116" s="192">
        <v>0</v>
      </c>
      <c r="I116" s="192">
        <v>0</v>
      </c>
      <c r="J116" s="43">
        <v>9.1999999999999998E-2</v>
      </c>
    </row>
    <row r="117" spans="1:10" ht="27.75" customHeight="1" x14ac:dyDescent="0.2">
      <c r="A117" s="161" t="s">
        <v>684</v>
      </c>
      <c r="B117" s="27"/>
      <c r="C117" s="166" t="s">
        <v>641</v>
      </c>
      <c r="D117" s="133">
        <v>3.1219999999999999</v>
      </c>
      <c r="E117" s="134">
        <v>0.51400000000000001</v>
      </c>
      <c r="F117" s="135">
        <v>7.5999999999999998E-2</v>
      </c>
      <c r="G117" s="163">
        <v>3.76</v>
      </c>
      <c r="H117" s="192">
        <v>0</v>
      </c>
      <c r="I117" s="192">
        <v>0</v>
      </c>
      <c r="J117" s="192">
        <v>0</v>
      </c>
    </row>
    <row r="118" spans="1:10" ht="27.75" customHeight="1" x14ac:dyDescent="0.2">
      <c r="A118" s="161" t="s">
        <v>705</v>
      </c>
      <c r="B118" s="27"/>
      <c r="C118" s="166" t="s">
        <v>467</v>
      </c>
      <c r="D118" s="133">
        <v>3.1219999999999999</v>
      </c>
      <c r="E118" s="134">
        <v>0.51400000000000001</v>
      </c>
      <c r="F118" s="135">
        <v>7.5999999999999998E-2</v>
      </c>
      <c r="G118" s="192">
        <v>0</v>
      </c>
      <c r="H118" s="192">
        <v>0</v>
      </c>
      <c r="I118" s="192">
        <v>0</v>
      </c>
      <c r="J118" s="192">
        <v>0</v>
      </c>
    </row>
    <row r="119" spans="1:10" ht="27.75" customHeight="1" x14ac:dyDescent="0.2">
      <c r="A119" s="161" t="s">
        <v>685</v>
      </c>
      <c r="B119" s="27"/>
      <c r="C119" s="166" t="s">
        <v>640</v>
      </c>
      <c r="D119" s="133">
        <v>3.0619999999999998</v>
      </c>
      <c r="E119" s="134">
        <v>0.504</v>
      </c>
      <c r="F119" s="135">
        <v>7.4999999999999997E-2</v>
      </c>
      <c r="G119" s="163">
        <v>4.55</v>
      </c>
      <c r="H119" s="192">
        <v>0</v>
      </c>
      <c r="I119" s="192">
        <v>0</v>
      </c>
      <c r="J119" s="192">
        <v>0</v>
      </c>
    </row>
    <row r="120" spans="1:10" ht="27.75" customHeight="1" x14ac:dyDescent="0.2">
      <c r="A120" s="161" t="s">
        <v>686</v>
      </c>
      <c r="B120" s="27"/>
      <c r="C120" s="166" t="s">
        <v>640</v>
      </c>
      <c r="D120" s="133">
        <v>3.0619999999999998</v>
      </c>
      <c r="E120" s="134">
        <v>0.504</v>
      </c>
      <c r="F120" s="135">
        <v>7.4999999999999997E-2</v>
      </c>
      <c r="G120" s="163">
        <v>5.69</v>
      </c>
      <c r="H120" s="192">
        <v>0</v>
      </c>
      <c r="I120" s="192">
        <v>0</v>
      </c>
      <c r="J120" s="192">
        <v>0</v>
      </c>
    </row>
    <row r="121" spans="1:10" ht="27.75" customHeight="1" x14ac:dyDescent="0.2">
      <c r="A121" s="161" t="s">
        <v>687</v>
      </c>
      <c r="B121" s="27"/>
      <c r="C121" s="166" t="s">
        <v>640</v>
      </c>
      <c r="D121" s="133">
        <v>3.0619999999999998</v>
      </c>
      <c r="E121" s="134">
        <v>0.504</v>
      </c>
      <c r="F121" s="135">
        <v>7.4999999999999997E-2</v>
      </c>
      <c r="G121" s="163">
        <v>6.55</v>
      </c>
      <c r="H121" s="192">
        <v>0</v>
      </c>
      <c r="I121" s="192">
        <v>0</v>
      </c>
      <c r="J121" s="192">
        <v>0</v>
      </c>
    </row>
    <row r="122" spans="1:10" ht="27.75" customHeight="1" x14ac:dyDescent="0.2">
      <c r="A122" s="161" t="s">
        <v>688</v>
      </c>
      <c r="B122" s="27"/>
      <c r="C122" s="166" t="s">
        <v>640</v>
      </c>
      <c r="D122" s="133">
        <v>3.0619999999999998</v>
      </c>
      <c r="E122" s="134">
        <v>0.504</v>
      </c>
      <c r="F122" s="135">
        <v>7.4999999999999997E-2</v>
      </c>
      <c r="G122" s="163">
        <v>8.76</v>
      </c>
      <c r="H122" s="192">
        <v>0</v>
      </c>
      <c r="I122" s="192">
        <v>0</v>
      </c>
      <c r="J122" s="192">
        <v>0</v>
      </c>
    </row>
    <row r="123" spans="1:10" ht="27.75" customHeight="1" x14ac:dyDescent="0.2">
      <c r="A123" s="161" t="s">
        <v>689</v>
      </c>
      <c r="B123" s="27"/>
      <c r="C123" s="166" t="s">
        <v>640</v>
      </c>
      <c r="D123" s="133">
        <v>3.0619999999999998</v>
      </c>
      <c r="E123" s="134">
        <v>0.504</v>
      </c>
      <c r="F123" s="135">
        <v>7.4999999999999997E-2</v>
      </c>
      <c r="G123" s="163">
        <v>16.62</v>
      </c>
      <c r="H123" s="192">
        <v>0</v>
      </c>
      <c r="I123" s="192">
        <v>0</v>
      </c>
      <c r="J123" s="192">
        <v>0</v>
      </c>
    </row>
    <row r="124" spans="1:10" ht="27.75" customHeight="1" x14ac:dyDescent="0.2">
      <c r="A124" s="161" t="s">
        <v>496</v>
      </c>
      <c r="B124" s="27"/>
      <c r="C124" s="166" t="s">
        <v>468</v>
      </c>
      <c r="D124" s="133">
        <v>3.0619999999999998</v>
      </c>
      <c r="E124" s="134">
        <v>0.504</v>
      </c>
      <c r="F124" s="135">
        <v>7.4999999999999997E-2</v>
      </c>
      <c r="G124" s="192">
        <v>0</v>
      </c>
      <c r="H124" s="192">
        <v>0</v>
      </c>
      <c r="I124" s="192">
        <v>0</v>
      </c>
      <c r="J124" s="192">
        <v>0</v>
      </c>
    </row>
    <row r="125" spans="1:10" ht="27.75" customHeight="1" x14ac:dyDescent="0.2">
      <c r="A125" s="161" t="s">
        <v>589</v>
      </c>
      <c r="B125" s="27"/>
      <c r="C125" s="166">
        <v>0</v>
      </c>
      <c r="D125" s="133">
        <v>1.883</v>
      </c>
      <c r="E125" s="134">
        <v>0.30499999999999999</v>
      </c>
      <c r="F125" s="135">
        <v>4.2000000000000003E-2</v>
      </c>
      <c r="G125" s="163">
        <v>4.8499999999999996</v>
      </c>
      <c r="H125" s="163">
        <v>3.38</v>
      </c>
      <c r="I125" s="165">
        <v>3.38</v>
      </c>
      <c r="J125" s="43">
        <v>4.9000000000000002E-2</v>
      </c>
    </row>
    <row r="126" spans="1:10" ht="27.75" customHeight="1" x14ac:dyDescent="0.2">
      <c r="A126" s="161" t="s">
        <v>590</v>
      </c>
      <c r="B126" s="27"/>
      <c r="C126" s="166">
        <v>0</v>
      </c>
      <c r="D126" s="133">
        <v>1.883</v>
      </c>
      <c r="E126" s="134">
        <v>0.30499999999999999</v>
      </c>
      <c r="F126" s="135">
        <v>4.2000000000000003E-2</v>
      </c>
      <c r="G126" s="163">
        <v>26.41</v>
      </c>
      <c r="H126" s="163">
        <v>3.38</v>
      </c>
      <c r="I126" s="165">
        <v>3.38</v>
      </c>
      <c r="J126" s="43">
        <v>4.9000000000000002E-2</v>
      </c>
    </row>
    <row r="127" spans="1:10" ht="27.75" customHeight="1" x14ac:dyDescent="0.2">
      <c r="A127" s="161" t="s">
        <v>591</v>
      </c>
      <c r="B127" s="27"/>
      <c r="C127" s="166">
        <v>0</v>
      </c>
      <c r="D127" s="133">
        <v>1.883</v>
      </c>
      <c r="E127" s="134">
        <v>0.30499999999999999</v>
      </c>
      <c r="F127" s="135">
        <v>4.2000000000000003E-2</v>
      </c>
      <c r="G127" s="163">
        <v>43.18</v>
      </c>
      <c r="H127" s="163">
        <v>3.38</v>
      </c>
      <c r="I127" s="165">
        <v>3.38</v>
      </c>
      <c r="J127" s="43">
        <v>4.9000000000000002E-2</v>
      </c>
    </row>
    <row r="128" spans="1:10" ht="27.75" customHeight="1" x14ac:dyDescent="0.2">
      <c r="A128" s="161" t="s">
        <v>592</v>
      </c>
      <c r="B128" s="27"/>
      <c r="C128" s="166">
        <v>0</v>
      </c>
      <c r="D128" s="133">
        <v>1.883</v>
      </c>
      <c r="E128" s="134">
        <v>0.30499999999999999</v>
      </c>
      <c r="F128" s="135">
        <v>4.2000000000000003E-2</v>
      </c>
      <c r="G128" s="163">
        <v>64.48</v>
      </c>
      <c r="H128" s="163">
        <v>3.38</v>
      </c>
      <c r="I128" s="165">
        <v>3.38</v>
      </c>
      <c r="J128" s="43">
        <v>4.9000000000000002E-2</v>
      </c>
    </row>
    <row r="129" spans="1:10" ht="27.75" customHeight="1" x14ac:dyDescent="0.2">
      <c r="A129" s="161" t="s">
        <v>593</v>
      </c>
      <c r="B129" s="27"/>
      <c r="C129" s="166">
        <v>0</v>
      </c>
      <c r="D129" s="133">
        <v>1.883</v>
      </c>
      <c r="E129" s="134">
        <v>0.30499999999999999</v>
      </c>
      <c r="F129" s="135">
        <v>4.2000000000000003E-2</v>
      </c>
      <c r="G129" s="163">
        <v>112.42</v>
      </c>
      <c r="H129" s="163">
        <v>3.38</v>
      </c>
      <c r="I129" s="165">
        <v>3.38</v>
      </c>
      <c r="J129" s="43">
        <v>4.9000000000000002E-2</v>
      </c>
    </row>
    <row r="130" spans="1:10" ht="27.75" customHeight="1" x14ac:dyDescent="0.2">
      <c r="A130" s="161" t="s">
        <v>594</v>
      </c>
      <c r="B130" s="27"/>
      <c r="C130" s="166">
        <v>0</v>
      </c>
      <c r="D130" s="133">
        <v>1.581</v>
      </c>
      <c r="E130" s="134">
        <v>0.24399999999999999</v>
      </c>
      <c r="F130" s="135">
        <v>2.5999999999999999E-2</v>
      </c>
      <c r="G130" s="163">
        <v>5.81</v>
      </c>
      <c r="H130" s="163">
        <v>4.5599999999999996</v>
      </c>
      <c r="I130" s="165">
        <v>4.5599999999999996</v>
      </c>
      <c r="J130" s="43">
        <v>0.04</v>
      </c>
    </row>
    <row r="131" spans="1:10" ht="27.75" customHeight="1" x14ac:dyDescent="0.2">
      <c r="A131" s="161" t="s">
        <v>595</v>
      </c>
      <c r="B131" s="27"/>
      <c r="C131" s="166">
        <v>0</v>
      </c>
      <c r="D131" s="133">
        <v>1.581</v>
      </c>
      <c r="E131" s="134">
        <v>0.24399999999999999</v>
      </c>
      <c r="F131" s="135">
        <v>2.5999999999999999E-2</v>
      </c>
      <c r="G131" s="163">
        <v>38.93</v>
      </c>
      <c r="H131" s="163">
        <v>4.5599999999999996</v>
      </c>
      <c r="I131" s="165">
        <v>4.5599999999999996</v>
      </c>
      <c r="J131" s="43">
        <v>0.04</v>
      </c>
    </row>
    <row r="132" spans="1:10" ht="27.75" customHeight="1" x14ac:dyDescent="0.2">
      <c r="A132" s="161" t="s">
        <v>596</v>
      </c>
      <c r="B132" s="27"/>
      <c r="C132" s="166">
        <v>0</v>
      </c>
      <c r="D132" s="133">
        <v>1.581</v>
      </c>
      <c r="E132" s="134">
        <v>0.24399999999999999</v>
      </c>
      <c r="F132" s="135">
        <v>2.5999999999999999E-2</v>
      </c>
      <c r="G132" s="163">
        <v>64.69</v>
      </c>
      <c r="H132" s="163">
        <v>4.5599999999999996</v>
      </c>
      <c r="I132" s="165">
        <v>4.5599999999999996</v>
      </c>
      <c r="J132" s="43">
        <v>0.04</v>
      </c>
    </row>
    <row r="133" spans="1:10" ht="27.75" customHeight="1" x14ac:dyDescent="0.2">
      <c r="A133" s="161" t="s">
        <v>597</v>
      </c>
      <c r="B133" s="27"/>
      <c r="C133" s="166">
        <v>0</v>
      </c>
      <c r="D133" s="133">
        <v>1.581</v>
      </c>
      <c r="E133" s="134">
        <v>0.24399999999999999</v>
      </c>
      <c r="F133" s="135">
        <v>2.5999999999999999E-2</v>
      </c>
      <c r="G133" s="163">
        <v>97.4</v>
      </c>
      <c r="H133" s="163">
        <v>4.5599999999999996</v>
      </c>
      <c r="I133" s="165">
        <v>4.5599999999999996</v>
      </c>
      <c r="J133" s="43">
        <v>0.04</v>
      </c>
    </row>
    <row r="134" spans="1:10" ht="27.75" customHeight="1" x14ac:dyDescent="0.2">
      <c r="A134" s="161" t="s">
        <v>598</v>
      </c>
      <c r="B134" s="27"/>
      <c r="C134" s="166">
        <v>0</v>
      </c>
      <c r="D134" s="133">
        <v>1.581</v>
      </c>
      <c r="E134" s="134">
        <v>0.24399999999999999</v>
      </c>
      <c r="F134" s="135">
        <v>2.5999999999999999E-2</v>
      </c>
      <c r="G134" s="163">
        <v>171.05</v>
      </c>
      <c r="H134" s="163">
        <v>4.5599999999999996</v>
      </c>
      <c r="I134" s="165">
        <v>4.5599999999999996</v>
      </c>
      <c r="J134" s="43">
        <v>0.04</v>
      </c>
    </row>
    <row r="135" spans="1:10" ht="27.75" customHeight="1" x14ac:dyDescent="0.2">
      <c r="A135" s="161" t="s">
        <v>599</v>
      </c>
      <c r="B135" s="27"/>
      <c r="C135" s="166">
        <v>0</v>
      </c>
      <c r="D135" s="133">
        <v>0.90700000000000003</v>
      </c>
      <c r="E135" s="134">
        <v>0.13100000000000001</v>
      </c>
      <c r="F135" s="135">
        <v>1.2E-2</v>
      </c>
      <c r="G135" s="163">
        <v>61.2</v>
      </c>
      <c r="H135" s="163">
        <v>5.24</v>
      </c>
      <c r="I135" s="165">
        <v>5.24</v>
      </c>
      <c r="J135" s="43">
        <v>0.02</v>
      </c>
    </row>
    <row r="136" spans="1:10" ht="27.75" customHeight="1" x14ac:dyDescent="0.2">
      <c r="A136" s="161" t="s">
        <v>600</v>
      </c>
      <c r="B136" s="27"/>
      <c r="C136" s="166">
        <v>0</v>
      </c>
      <c r="D136" s="133">
        <v>0.90700000000000003</v>
      </c>
      <c r="E136" s="134">
        <v>0.13100000000000001</v>
      </c>
      <c r="F136" s="135">
        <v>1.2E-2</v>
      </c>
      <c r="G136" s="163">
        <v>244.7</v>
      </c>
      <c r="H136" s="163">
        <v>5.24</v>
      </c>
      <c r="I136" s="165">
        <v>5.24</v>
      </c>
      <c r="J136" s="43">
        <v>0.02</v>
      </c>
    </row>
    <row r="137" spans="1:10" ht="27.75" customHeight="1" x14ac:dyDescent="0.2">
      <c r="A137" s="161" t="s">
        <v>601</v>
      </c>
      <c r="B137" s="27"/>
      <c r="C137" s="166">
        <v>0</v>
      </c>
      <c r="D137" s="133">
        <v>0.90700000000000003</v>
      </c>
      <c r="E137" s="134">
        <v>0.13100000000000001</v>
      </c>
      <c r="F137" s="135">
        <v>1.2E-2</v>
      </c>
      <c r="G137" s="163">
        <v>605.55999999999995</v>
      </c>
      <c r="H137" s="163">
        <v>5.24</v>
      </c>
      <c r="I137" s="165">
        <v>5.24</v>
      </c>
      <c r="J137" s="43">
        <v>0.02</v>
      </c>
    </row>
    <row r="138" spans="1:10" ht="27.75" customHeight="1" x14ac:dyDescent="0.2">
      <c r="A138" s="161" t="s">
        <v>602</v>
      </c>
      <c r="B138" s="27"/>
      <c r="C138" s="166">
        <v>0</v>
      </c>
      <c r="D138" s="133">
        <v>0.90700000000000003</v>
      </c>
      <c r="E138" s="134">
        <v>0.13100000000000001</v>
      </c>
      <c r="F138" s="135">
        <v>1.2E-2</v>
      </c>
      <c r="G138" s="163">
        <v>1214.45</v>
      </c>
      <c r="H138" s="163">
        <v>5.24</v>
      </c>
      <c r="I138" s="165">
        <v>5.24</v>
      </c>
      <c r="J138" s="43">
        <v>0.02</v>
      </c>
    </row>
    <row r="139" spans="1:10" ht="27.75" customHeight="1" x14ac:dyDescent="0.2">
      <c r="A139" s="161" t="s">
        <v>603</v>
      </c>
      <c r="B139" s="27"/>
      <c r="C139" s="166">
        <v>0</v>
      </c>
      <c r="D139" s="133">
        <v>0.90700000000000003</v>
      </c>
      <c r="E139" s="134">
        <v>0.13100000000000001</v>
      </c>
      <c r="F139" s="135">
        <v>1.2E-2</v>
      </c>
      <c r="G139" s="163">
        <v>3635.07</v>
      </c>
      <c r="H139" s="163">
        <v>5.24</v>
      </c>
      <c r="I139" s="165">
        <v>5.24</v>
      </c>
      <c r="J139" s="43">
        <v>0.02</v>
      </c>
    </row>
    <row r="140" spans="1:10" ht="27.75" customHeight="1" x14ac:dyDescent="0.2">
      <c r="A140" s="161" t="s">
        <v>497</v>
      </c>
      <c r="B140" s="27"/>
      <c r="C140" s="166" t="s">
        <v>469</v>
      </c>
      <c r="D140" s="136">
        <v>11.263999999999999</v>
      </c>
      <c r="E140" s="137">
        <v>1.01</v>
      </c>
      <c r="F140" s="135">
        <v>0.53300000000000003</v>
      </c>
      <c r="G140" s="192">
        <v>0</v>
      </c>
      <c r="H140" s="192">
        <v>0</v>
      </c>
      <c r="I140" s="192">
        <v>0</v>
      </c>
      <c r="J140" s="192">
        <v>0</v>
      </c>
    </row>
    <row r="141" spans="1:10" ht="27.75" customHeight="1" x14ac:dyDescent="0.2">
      <c r="A141" s="161" t="s">
        <v>498</v>
      </c>
      <c r="B141" s="27"/>
      <c r="C141" s="166">
        <v>0</v>
      </c>
      <c r="D141" s="133">
        <v>-3.173</v>
      </c>
      <c r="E141" s="134">
        <v>-0.52300000000000002</v>
      </c>
      <c r="F141" s="135">
        <v>-7.6999999999999999E-2</v>
      </c>
      <c r="G141" s="163">
        <v>0</v>
      </c>
      <c r="H141" s="192">
        <v>0</v>
      </c>
      <c r="I141" s="192">
        <v>0</v>
      </c>
      <c r="J141" s="192">
        <v>0</v>
      </c>
    </row>
    <row r="142" spans="1:10" ht="27.75" customHeight="1" x14ac:dyDescent="0.2">
      <c r="A142" s="161" t="s">
        <v>499</v>
      </c>
      <c r="B142" s="27"/>
      <c r="C142" s="166">
        <v>0</v>
      </c>
      <c r="D142" s="133">
        <v>-2.8490000000000002</v>
      </c>
      <c r="E142" s="134">
        <v>-0.46400000000000002</v>
      </c>
      <c r="F142" s="135">
        <v>-6.6000000000000003E-2</v>
      </c>
      <c r="G142" s="163">
        <v>0</v>
      </c>
      <c r="H142" s="192">
        <v>0</v>
      </c>
      <c r="I142" s="192">
        <v>0</v>
      </c>
      <c r="J142" s="192">
        <v>0</v>
      </c>
    </row>
    <row r="143" spans="1:10" ht="27.75" customHeight="1" x14ac:dyDescent="0.2">
      <c r="A143" s="161" t="s">
        <v>500</v>
      </c>
      <c r="B143" s="27"/>
      <c r="C143" s="166">
        <v>0</v>
      </c>
      <c r="D143" s="133">
        <v>-3.173</v>
      </c>
      <c r="E143" s="134">
        <v>-0.52300000000000002</v>
      </c>
      <c r="F143" s="135">
        <v>-7.6999999999999999E-2</v>
      </c>
      <c r="G143" s="163">
        <v>0</v>
      </c>
      <c r="H143" s="192">
        <v>0</v>
      </c>
      <c r="I143" s="192">
        <v>0</v>
      </c>
      <c r="J143" s="43">
        <v>0.105</v>
      </c>
    </row>
    <row r="144" spans="1:10" ht="27.75" customHeight="1" x14ac:dyDescent="0.2">
      <c r="A144" s="161" t="s">
        <v>501</v>
      </c>
      <c r="B144" s="27"/>
      <c r="C144" s="166">
        <v>0</v>
      </c>
      <c r="D144" s="133">
        <v>-2.8490000000000002</v>
      </c>
      <c r="E144" s="134">
        <v>-0.46400000000000002</v>
      </c>
      <c r="F144" s="135">
        <v>-6.6000000000000003E-2</v>
      </c>
      <c r="G144" s="163">
        <v>0</v>
      </c>
      <c r="H144" s="192">
        <v>0</v>
      </c>
      <c r="I144" s="192">
        <v>0</v>
      </c>
      <c r="J144" s="43">
        <v>0.08</v>
      </c>
    </row>
    <row r="145" spans="1:10" ht="27.75" customHeight="1" x14ac:dyDescent="0.2">
      <c r="A145" s="161" t="s">
        <v>502</v>
      </c>
      <c r="B145" s="27"/>
      <c r="C145" s="166">
        <v>0</v>
      </c>
      <c r="D145" s="133">
        <v>-1.9730000000000001</v>
      </c>
      <c r="E145" s="134">
        <v>-0.30499999999999999</v>
      </c>
      <c r="F145" s="135">
        <v>-3.2000000000000001E-2</v>
      </c>
      <c r="G145" s="163">
        <v>53.73</v>
      </c>
      <c r="H145" s="192">
        <v>0</v>
      </c>
      <c r="I145" s="192">
        <v>0</v>
      </c>
      <c r="J145" s="43">
        <v>8.7999999999999995E-2</v>
      </c>
    </row>
    <row r="146" spans="1:10" ht="27.75" customHeight="1" x14ac:dyDescent="0.2">
      <c r="A146" s="161" t="s">
        <v>690</v>
      </c>
      <c r="B146" s="27"/>
      <c r="C146" s="166" t="s">
        <v>641</v>
      </c>
      <c r="D146" s="133">
        <v>2.0449999999999999</v>
      </c>
      <c r="E146" s="134">
        <v>0.33700000000000002</v>
      </c>
      <c r="F146" s="135">
        <v>0.05</v>
      </c>
      <c r="G146" s="163">
        <v>2.46</v>
      </c>
      <c r="H146" s="192">
        <v>0</v>
      </c>
      <c r="I146" s="192">
        <v>0</v>
      </c>
      <c r="J146" s="192">
        <v>0</v>
      </c>
    </row>
    <row r="147" spans="1:10" ht="27.75" customHeight="1" x14ac:dyDescent="0.2">
      <c r="A147" s="161" t="s">
        <v>706</v>
      </c>
      <c r="B147" s="27"/>
      <c r="C147" s="166" t="s">
        <v>467</v>
      </c>
      <c r="D147" s="133">
        <v>2.0449999999999999</v>
      </c>
      <c r="E147" s="134">
        <v>0.33700000000000002</v>
      </c>
      <c r="F147" s="135">
        <v>0.05</v>
      </c>
      <c r="G147" s="192">
        <v>0</v>
      </c>
      <c r="H147" s="192">
        <v>0</v>
      </c>
      <c r="I147" s="192">
        <v>0</v>
      </c>
      <c r="J147" s="192">
        <v>0</v>
      </c>
    </row>
    <row r="148" spans="1:10" ht="27.75" customHeight="1" x14ac:dyDescent="0.2">
      <c r="A148" s="161" t="s">
        <v>691</v>
      </c>
      <c r="B148" s="27"/>
      <c r="C148" s="166" t="s">
        <v>640</v>
      </c>
      <c r="D148" s="133">
        <v>2.0059999999999998</v>
      </c>
      <c r="E148" s="134">
        <v>0.33</v>
      </c>
      <c r="F148" s="135">
        <v>4.9000000000000002E-2</v>
      </c>
      <c r="G148" s="163">
        <v>2.97</v>
      </c>
      <c r="H148" s="192">
        <v>0</v>
      </c>
      <c r="I148" s="192">
        <v>0</v>
      </c>
      <c r="J148" s="192">
        <v>0</v>
      </c>
    </row>
    <row r="149" spans="1:10" ht="27.75" customHeight="1" x14ac:dyDescent="0.2">
      <c r="A149" s="161" t="s">
        <v>692</v>
      </c>
      <c r="B149" s="27"/>
      <c r="C149" s="166" t="s">
        <v>640</v>
      </c>
      <c r="D149" s="133">
        <v>2.0059999999999998</v>
      </c>
      <c r="E149" s="134">
        <v>0.33</v>
      </c>
      <c r="F149" s="135">
        <v>4.9000000000000002E-2</v>
      </c>
      <c r="G149" s="163">
        <v>3.72</v>
      </c>
      <c r="H149" s="192">
        <v>0</v>
      </c>
      <c r="I149" s="192">
        <v>0</v>
      </c>
      <c r="J149" s="192">
        <v>0</v>
      </c>
    </row>
    <row r="150" spans="1:10" ht="27.75" customHeight="1" x14ac:dyDescent="0.2">
      <c r="A150" s="161" t="s">
        <v>693</v>
      </c>
      <c r="B150" s="27"/>
      <c r="C150" s="166" t="s">
        <v>640</v>
      </c>
      <c r="D150" s="133">
        <v>2.0059999999999998</v>
      </c>
      <c r="E150" s="134">
        <v>0.33</v>
      </c>
      <c r="F150" s="135">
        <v>4.9000000000000002E-2</v>
      </c>
      <c r="G150" s="163">
        <v>4.29</v>
      </c>
      <c r="H150" s="192">
        <v>0</v>
      </c>
      <c r="I150" s="192">
        <v>0</v>
      </c>
      <c r="J150" s="192">
        <v>0</v>
      </c>
    </row>
    <row r="151" spans="1:10" ht="27.75" customHeight="1" x14ac:dyDescent="0.2">
      <c r="A151" s="161" t="s">
        <v>694</v>
      </c>
      <c r="B151" s="27"/>
      <c r="C151" s="166" t="s">
        <v>640</v>
      </c>
      <c r="D151" s="133">
        <v>2.0059999999999998</v>
      </c>
      <c r="E151" s="134">
        <v>0.33</v>
      </c>
      <c r="F151" s="135">
        <v>4.9000000000000002E-2</v>
      </c>
      <c r="G151" s="163">
        <v>5.73</v>
      </c>
      <c r="H151" s="192">
        <v>0</v>
      </c>
      <c r="I151" s="192">
        <v>0</v>
      </c>
      <c r="J151" s="192">
        <v>0</v>
      </c>
    </row>
    <row r="152" spans="1:10" ht="27.75" customHeight="1" x14ac:dyDescent="0.2">
      <c r="A152" s="161" t="s">
        <v>695</v>
      </c>
      <c r="B152" s="27"/>
      <c r="C152" s="166" t="s">
        <v>640</v>
      </c>
      <c r="D152" s="133">
        <v>2.0059999999999998</v>
      </c>
      <c r="E152" s="134">
        <v>0.33</v>
      </c>
      <c r="F152" s="135">
        <v>4.9000000000000002E-2</v>
      </c>
      <c r="G152" s="163">
        <v>10.88</v>
      </c>
      <c r="H152" s="192">
        <v>0</v>
      </c>
      <c r="I152" s="192">
        <v>0</v>
      </c>
      <c r="J152" s="192">
        <v>0</v>
      </c>
    </row>
    <row r="153" spans="1:10" ht="27.75" customHeight="1" x14ac:dyDescent="0.2">
      <c r="A153" s="161" t="s">
        <v>503</v>
      </c>
      <c r="B153" s="27"/>
      <c r="C153" s="166" t="s">
        <v>468</v>
      </c>
      <c r="D153" s="133">
        <v>2.0059999999999998</v>
      </c>
      <c r="E153" s="134">
        <v>0.33</v>
      </c>
      <c r="F153" s="135">
        <v>4.9000000000000002E-2</v>
      </c>
      <c r="G153" s="192">
        <v>0</v>
      </c>
      <c r="H153" s="192">
        <v>0</v>
      </c>
      <c r="I153" s="192">
        <v>0</v>
      </c>
      <c r="J153" s="192">
        <v>0</v>
      </c>
    </row>
    <row r="154" spans="1:10" ht="27.75" customHeight="1" x14ac:dyDescent="0.2">
      <c r="A154" s="161" t="s">
        <v>574</v>
      </c>
      <c r="B154" s="27"/>
      <c r="C154" s="166">
        <v>0</v>
      </c>
      <c r="D154" s="133">
        <v>1.2330000000000001</v>
      </c>
      <c r="E154" s="134">
        <v>0.2</v>
      </c>
      <c r="F154" s="135">
        <v>2.8000000000000001E-2</v>
      </c>
      <c r="G154" s="163">
        <v>3.17</v>
      </c>
      <c r="H154" s="163">
        <v>2.2200000000000002</v>
      </c>
      <c r="I154" s="165">
        <v>2.2200000000000002</v>
      </c>
      <c r="J154" s="43">
        <v>3.2000000000000001E-2</v>
      </c>
    </row>
    <row r="155" spans="1:10" ht="27.75" customHeight="1" x14ac:dyDescent="0.2">
      <c r="A155" s="161" t="s">
        <v>575</v>
      </c>
      <c r="B155" s="27"/>
      <c r="C155" s="166">
        <v>0</v>
      </c>
      <c r="D155" s="133">
        <v>1.2330000000000001</v>
      </c>
      <c r="E155" s="134">
        <v>0.2</v>
      </c>
      <c r="F155" s="135">
        <v>2.8000000000000001E-2</v>
      </c>
      <c r="G155" s="163">
        <v>17.29</v>
      </c>
      <c r="H155" s="163">
        <v>2.2200000000000002</v>
      </c>
      <c r="I155" s="165">
        <v>2.2200000000000002</v>
      </c>
      <c r="J155" s="43">
        <v>3.2000000000000001E-2</v>
      </c>
    </row>
    <row r="156" spans="1:10" ht="27.75" customHeight="1" x14ac:dyDescent="0.2">
      <c r="A156" s="161" t="s">
        <v>576</v>
      </c>
      <c r="B156" s="27"/>
      <c r="C156" s="166">
        <v>0</v>
      </c>
      <c r="D156" s="133">
        <v>1.2330000000000001</v>
      </c>
      <c r="E156" s="134">
        <v>0.2</v>
      </c>
      <c r="F156" s="135">
        <v>2.8000000000000001E-2</v>
      </c>
      <c r="G156" s="163">
        <v>28.28</v>
      </c>
      <c r="H156" s="163">
        <v>2.2200000000000002</v>
      </c>
      <c r="I156" s="165">
        <v>2.2200000000000002</v>
      </c>
      <c r="J156" s="43">
        <v>3.2000000000000001E-2</v>
      </c>
    </row>
    <row r="157" spans="1:10" ht="27.75" customHeight="1" x14ac:dyDescent="0.2">
      <c r="A157" s="161" t="s">
        <v>577</v>
      </c>
      <c r="B157" s="27"/>
      <c r="C157" s="166">
        <v>0</v>
      </c>
      <c r="D157" s="133">
        <v>1.2330000000000001</v>
      </c>
      <c r="E157" s="134">
        <v>0.2</v>
      </c>
      <c r="F157" s="135">
        <v>2.8000000000000001E-2</v>
      </c>
      <c r="G157" s="163">
        <v>42.23</v>
      </c>
      <c r="H157" s="163">
        <v>2.2200000000000002</v>
      </c>
      <c r="I157" s="165">
        <v>2.2200000000000002</v>
      </c>
      <c r="J157" s="43">
        <v>3.2000000000000001E-2</v>
      </c>
    </row>
    <row r="158" spans="1:10" ht="27.75" customHeight="1" x14ac:dyDescent="0.2">
      <c r="A158" s="161" t="s">
        <v>578</v>
      </c>
      <c r="B158" s="27"/>
      <c r="C158" s="166">
        <v>0</v>
      </c>
      <c r="D158" s="133">
        <v>1.2330000000000001</v>
      </c>
      <c r="E158" s="134">
        <v>0.2</v>
      </c>
      <c r="F158" s="135">
        <v>2.8000000000000001E-2</v>
      </c>
      <c r="G158" s="163">
        <v>73.63</v>
      </c>
      <c r="H158" s="163">
        <v>2.2200000000000002</v>
      </c>
      <c r="I158" s="165">
        <v>2.2200000000000002</v>
      </c>
      <c r="J158" s="43">
        <v>3.2000000000000001E-2</v>
      </c>
    </row>
    <row r="159" spans="1:10" ht="27.75" customHeight="1" x14ac:dyDescent="0.2">
      <c r="A159" s="161" t="s">
        <v>579</v>
      </c>
      <c r="B159" s="27"/>
      <c r="C159" s="166">
        <v>0</v>
      </c>
      <c r="D159" s="133">
        <v>1.0349999999999999</v>
      </c>
      <c r="E159" s="134">
        <v>0.16</v>
      </c>
      <c r="F159" s="135">
        <v>1.7000000000000001E-2</v>
      </c>
      <c r="G159" s="163">
        <v>3.81</v>
      </c>
      <c r="H159" s="163">
        <v>2.99</v>
      </c>
      <c r="I159" s="165">
        <v>2.99</v>
      </c>
      <c r="J159" s="43">
        <v>2.5999999999999999E-2</v>
      </c>
    </row>
    <row r="160" spans="1:10" ht="27.75" customHeight="1" x14ac:dyDescent="0.2">
      <c r="A160" s="161" t="s">
        <v>580</v>
      </c>
      <c r="B160" s="27"/>
      <c r="C160" s="166">
        <v>0</v>
      </c>
      <c r="D160" s="133">
        <v>1.0349999999999999</v>
      </c>
      <c r="E160" s="134">
        <v>0.16</v>
      </c>
      <c r="F160" s="135">
        <v>1.7000000000000001E-2</v>
      </c>
      <c r="G160" s="163">
        <v>25.5</v>
      </c>
      <c r="H160" s="163">
        <v>2.99</v>
      </c>
      <c r="I160" s="165">
        <v>2.99</v>
      </c>
      <c r="J160" s="43">
        <v>2.5999999999999999E-2</v>
      </c>
    </row>
    <row r="161" spans="1:10" ht="27.75" customHeight="1" x14ac:dyDescent="0.2">
      <c r="A161" s="161" t="s">
        <v>581</v>
      </c>
      <c r="B161" s="27"/>
      <c r="C161" s="166">
        <v>0</v>
      </c>
      <c r="D161" s="133">
        <v>1.0349999999999999</v>
      </c>
      <c r="E161" s="134">
        <v>0.16</v>
      </c>
      <c r="F161" s="135">
        <v>1.7000000000000001E-2</v>
      </c>
      <c r="G161" s="163">
        <v>42.37</v>
      </c>
      <c r="H161" s="163">
        <v>2.99</v>
      </c>
      <c r="I161" s="165">
        <v>2.99</v>
      </c>
      <c r="J161" s="43">
        <v>2.5999999999999999E-2</v>
      </c>
    </row>
    <row r="162" spans="1:10" ht="27.75" customHeight="1" x14ac:dyDescent="0.2">
      <c r="A162" s="161" t="s">
        <v>582</v>
      </c>
      <c r="B162" s="27"/>
      <c r="C162" s="166">
        <v>0</v>
      </c>
      <c r="D162" s="133">
        <v>1.0349999999999999</v>
      </c>
      <c r="E162" s="134">
        <v>0.16</v>
      </c>
      <c r="F162" s="135">
        <v>1.7000000000000001E-2</v>
      </c>
      <c r="G162" s="163">
        <v>63.79</v>
      </c>
      <c r="H162" s="163">
        <v>2.99</v>
      </c>
      <c r="I162" s="165">
        <v>2.99</v>
      </c>
      <c r="J162" s="43">
        <v>2.5999999999999999E-2</v>
      </c>
    </row>
    <row r="163" spans="1:10" ht="27.75" customHeight="1" x14ac:dyDescent="0.2">
      <c r="A163" s="161" t="s">
        <v>583</v>
      </c>
      <c r="B163" s="27"/>
      <c r="C163" s="166">
        <v>0</v>
      </c>
      <c r="D163" s="133">
        <v>1.0349999999999999</v>
      </c>
      <c r="E163" s="134">
        <v>0.16</v>
      </c>
      <c r="F163" s="135">
        <v>1.7000000000000001E-2</v>
      </c>
      <c r="G163" s="163">
        <v>112.02</v>
      </c>
      <c r="H163" s="163">
        <v>2.99</v>
      </c>
      <c r="I163" s="165">
        <v>2.99</v>
      </c>
      <c r="J163" s="43">
        <v>2.5999999999999999E-2</v>
      </c>
    </row>
    <row r="164" spans="1:10" ht="27.75" customHeight="1" x14ac:dyDescent="0.2">
      <c r="A164" s="161" t="s">
        <v>584</v>
      </c>
      <c r="B164" s="27"/>
      <c r="C164" s="166">
        <v>0</v>
      </c>
      <c r="D164" s="133">
        <v>0.59399999999999997</v>
      </c>
      <c r="E164" s="134">
        <v>8.5999999999999993E-2</v>
      </c>
      <c r="F164" s="135">
        <v>8.0000000000000002E-3</v>
      </c>
      <c r="G164" s="163">
        <v>40.08</v>
      </c>
      <c r="H164" s="163">
        <v>3.43</v>
      </c>
      <c r="I164" s="165">
        <v>3.43</v>
      </c>
      <c r="J164" s="43">
        <v>1.2999999999999999E-2</v>
      </c>
    </row>
    <row r="165" spans="1:10" ht="27.75" customHeight="1" x14ac:dyDescent="0.2">
      <c r="A165" s="161" t="s">
        <v>585</v>
      </c>
      <c r="B165" s="27"/>
      <c r="C165" s="166">
        <v>0</v>
      </c>
      <c r="D165" s="133">
        <v>0.59399999999999997</v>
      </c>
      <c r="E165" s="134">
        <v>8.5999999999999993E-2</v>
      </c>
      <c r="F165" s="135">
        <v>8.0000000000000002E-3</v>
      </c>
      <c r="G165" s="163">
        <v>160.26</v>
      </c>
      <c r="H165" s="163">
        <v>3.43</v>
      </c>
      <c r="I165" s="165">
        <v>3.43</v>
      </c>
      <c r="J165" s="43">
        <v>1.2999999999999999E-2</v>
      </c>
    </row>
    <row r="166" spans="1:10" ht="27.75" customHeight="1" x14ac:dyDescent="0.2">
      <c r="A166" s="161" t="s">
        <v>586</v>
      </c>
      <c r="B166" s="27"/>
      <c r="C166" s="166">
        <v>0</v>
      </c>
      <c r="D166" s="133">
        <v>0.59399999999999997</v>
      </c>
      <c r="E166" s="134">
        <v>8.5999999999999993E-2</v>
      </c>
      <c r="F166" s="135">
        <v>8.0000000000000002E-3</v>
      </c>
      <c r="G166" s="163">
        <v>396.6</v>
      </c>
      <c r="H166" s="163">
        <v>3.43</v>
      </c>
      <c r="I166" s="165">
        <v>3.43</v>
      </c>
      <c r="J166" s="43">
        <v>1.2999999999999999E-2</v>
      </c>
    </row>
    <row r="167" spans="1:10" ht="27.75" customHeight="1" x14ac:dyDescent="0.2">
      <c r="A167" s="161" t="s">
        <v>587</v>
      </c>
      <c r="B167" s="27"/>
      <c r="C167" s="166">
        <v>0</v>
      </c>
      <c r="D167" s="133">
        <v>0.59399999999999997</v>
      </c>
      <c r="E167" s="134">
        <v>8.5999999999999993E-2</v>
      </c>
      <c r="F167" s="135">
        <v>8.0000000000000002E-3</v>
      </c>
      <c r="G167" s="163">
        <v>795.38</v>
      </c>
      <c r="H167" s="163">
        <v>3.43</v>
      </c>
      <c r="I167" s="165">
        <v>3.43</v>
      </c>
      <c r="J167" s="43">
        <v>1.2999999999999999E-2</v>
      </c>
    </row>
    <row r="168" spans="1:10" ht="27.75" customHeight="1" x14ac:dyDescent="0.2">
      <c r="A168" s="161" t="s">
        <v>588</v>
      </c>
      <c r="B168" s="27"/>
      <c r="C168" s="166">
        <v>0</v>
      </c>
      <c r="D168" s="133">
        <v>0.59399999999999997</v>
      </c>
      <c r="E168" s="134">
        <v>8.5999999999999993E-2</v>
      </c>
      <c r="F168" s="135">
        <v>8.0000000000000002E-3</v>
      </c>
      <c r="G168" s="163">
        <v>2380.7199999999998</v>
      </c>
      <c r="H168" s="163">
        <v>3.43</v>
      </c>
      <c r="I168" s="165">
        <v>3.43</v>
      </c>
      <c r="J168" s="43">
        <v>1.2999999999999999E-2</v>
      </c>
    </row>
    <row r="169" spans="1:10" ht="27.75" customHeight="1" x14ac:dyDescent="0.2">
      <c r="A169" s="161" t="s">
        <v>504</v>
      </c>
      <c r="B169" s="27"/>
      <c r="C169" s="166" t="s">
        <v>469</v>
      </c>
      <c r="D169" s="136">
        <v>7.3769999999999998</v>
      </c>
      <c r="E169" s="137">
        <v>0.66200000000000003</v>
      </c>
      <c r="F169" s="135">
        <v>0.34899999999999998</v>
      </c>
      <c r="G169" s="192">
        <v>0</v>
      </c>
      <c r="H169" s="192">
        <v>0</v>
      </c>
      <c r="I169" s="192">
        <v>0</v>
      </c>
      <c r="J169" s="192">
        <v>0</v>
      </c>
    </row>
    <row r="170" spans="1:10" ht="27.75" customHeight="1" x14ac:dyDescent="0.2">
      <c r="A170" s="161" t="s">
        <v>505</v>
      </c>
      <c r="B170" s="27"/>
      <c r="C170" s="166">
        <v>0</v>
      </c>
      <c r="D170" s="133">
        <v>-2.0779999999999998</v>
      </c>
      <c r="E170" s="134">
        <v>-0.34200000000000003</v>
      </c>
      <c r="F170" s="135">
        <v>-5.0999999999999997E-2</v>
      </c>
      <c r="G170" s="163">
        <v>0</v>
      </c>
      <c r="H170" s="192">
        <v>0</v>
      </c>
      <c r="I170" s="192">
        <v>0</v>
      </c>
      <c r="J170" s="192">
        <v>0</v>
      </c>
    </row>
    <row r="171" spans="1:10" ht="27.75" customHeight="1" x14ac:dyDescent="0.2">
      <c r="A171" s="161" t="s">
        <v>506</v>
      </c>
      <c r="B171" s="27"/>
      <c r="C171" s="166">
        <v>0</v>
      </c>
      <c r="D171" s="133">
        <v>-1.8660000000000001</v>
      </c>
      <c r="E171" s="134">
        <v>-0.30399999999999999</v>
      </c>
      <c r="F171" s="135">
        <v>-4.2999999999999997E-2</v>
      </c>
      <c r="G171" s="163">
        <v>0</v>
      </c>
      <c r="H171" s="192">
        <v>0</v>
      </c>
      <c r="I171" s="192">
        <v>0</v>
      </c>
      <c r="J171" s="192">
        <v>0</v>
      </c>
    </row>
    <row r="172" spans="1:10" ht="27.75" customHeight="1" x14ac:dyDescent="0.2">
      <c r="A172" s="161" t="s">
        <v>507</v>
      </c>
      <c r="B172" s="27"/>
      <c r="C172" s="166">
        <v>0</v>
      </c>
      <c r="D172" s="133">
        <v>-2.0779999999999998</v>
      </c>
      <c r="E172" s="134">
        <v>-0.34200000000000003</v>
      </c>
      <c r="F172" s="135">
        <v>-5.0999999999999997E-2</v>
      </c>
      <c r="G172" s="163">
        <v>0</v>
      </c>
      <c r="H172" s="192">
        <v>0</v>
      </c>
      <c r="I172" s="192">
        <v>0</v>
      </c>
      <c r="J172" s="43">
        <v>6.9000000000000006E-2</v>
      </c>
    </row>
    <row r="173" spans="1:10" ht="27.75" customHeight="1" x14ac:dyDescent="0.2">
      <c r="A173" s="161" t="s">
        <v>508</v>
      </c>
      <c r="B173" s="27"/>
      <c r="C173" s="166">
        <v>0</v>
      </c>
      <c r="D173" s="133">
        <v>-1.8660000000000001</v>
      </c>
      <c r="E173" s="134">
        <v>-0.30399999999999999</v>
      </c>
      <c r="F173" s="135">
        <v>-4.2999999999999997E-2</v>
      </c>
      <c r="G173" s="163">
        <v>0</v>
      </c>
      <c r="H173" s="192">
        <v>0</v>
      </c>
      <c r="I173" s="192">
        <v>0</v>
      </c>
      <c r="J173" s="43">
        <v>5.1999999999999998E-2</v>
      </c>
    </row>
    <row r="174" spans="1:10" ht="27.75" customHeight="1" x14ac:dyDescent="0.2">
      <c r="A174" s="161" t="s">
        <v>509</v>
      </c>
      <c r="B174" s="27"/>
      <c r="C174" s="166">
        <v>0</v>
      </c>
      <c r="D174" s="133">
        <v>-1.292</v>
      </c>
      <c r="E174" s="134">
        <v>-0.19900000000000001</v>
      </c>
      <c r="F174" s="135">
        <v>-2.1000000000000001E-2</v>
      </c>
      <c r="G174" s="163">
        <v>35.19</v>
      </c>
      <c r="H174" s="192">
        <v>0</v>
      </c>
      <c r="I174" s="192">
        <v>0</v>
      </c>
      <c r="J174" s="43">
        <v>5.8000000000000003E-2</v>
      </c>
    </row>
    <row r="175" spans="1:10" ht="27.75" customHeight="1" x14ac:dyDescent="0.2">
      <c r="A175" s="161" t="s">
        <v>696</v>
      </c>
      <c r="B175" s="27"/>
      <c r="C175" s="166" t="s">
        <v>641</v>
      </c>
      <c r="D175" s="133">
        <v>0.42899999999999999</v>
      </c>
      <c r="E175" s="134">
        <v>7.0999999999999994E-2</v>
      </c>
      <c r="F175" s="135">
        <v>0.01</v>
      </c>
      <c r="G175" s="163">
        <v>0.51</v>
      </c>
      <c r="H175" s="192">
        <v>0</v>
      </c>
      <c r="I175" s="192">
        <v>0</v>
      </c>
      <c r="J175" s="192">
        <v>0</v>
      </c>
    </row>
    <row r="176" spans="1:10" ht="27.75" customHeight="1" x14ac:dyDescent="0.2">
      <c r="A176" s="161" t="s">
        <v>707</v>
      </c>
      <c r="B176" s="27"/>
      <c r="C176" s="166" t="s">
        <v>467</v>
      </c>
      <c r="D176" s="133">
        <v>0.42899999999999999</v>
      </c>
      <c r="E176" s="134">
        <v>7.0999999999999994E-2</v>
      </c>
      <c r="F176" s="135">
        <v>0.01</v>
      </c>
      <c r="G176" s="192">
        <v>0</v>
      </c>
      <c r="H176" s="192">
        <v>0</v>
      </c>
      <c r="I176" s="192">
        <v>0</v>
      </c>
      <c r="J176" s="192">
        <v>0</v>
      </c>
    </row>
    <row r="177" spans="1:10" ht="27.75" customHeight="1" x14ac:dyDescent="0.2">
      <c r="A177" s="161" t="s">
        <v>697</v>
      </c>
      <c r="B177" s="27"/>
      <c r="C177" s="166" t="s">
        <v>640</v>
      </c>
      <c r="D177" s="133">
        <v>0.42099999999999999</v>
      </c>
      <c r="E177" s="134">
        <v>6.9000000000000006E-2</v>
      </c>
      <c r="F177" s="135">
        <v>0.01</v>
      </c>
      <c r="G177" s="163">
        <v>0.62</v>
      </c>
      <c r="H177" s="192">
        <v>0</v>
      </c>
      <c r="I177" s="192">
        <v>0</v>
      </c>
      <c r="J177" s="192">
        <v>0</v>
      </c>
    </row>
    <row r="178" spans="1:10" ht="27.75" customHeight="1" x14ac:dyDescent="0.2">
      <c r="A178" s="161" t="s">
        <v>698</v>
      </c>
      <c r="B178" s="27"/>
      <c r="C178" s="166" t="s">
        <v>640</v>
      </c>
      <c r="D178" s="133">
        <v>0.42099999999999999</v>
      </c>
      <c r="E178" s="134">
        <v>6.9000000000000006E-2</v>
      </c>
      <c r="F178" s="135">
        <v>0.01</v>
      </c>
      <c r="G178" s="163">
        <v>0.78</v>
      </c>
      <c r="H178" s="192">
        <v>0</v>
      </c>
      <c r="I178" s="192">
        <v>0</v>
      </c>
      <c r="J178" s="192">
        <v>0</v>
      </c>
    </row>
    <row r="179" spans="1:10" ht="27.75" customHeight="1" x14ac:dyDescent="0.2">
      <c r="A179" s="161" t="s">
        <v>699</v>
      </c>
      <c r="B179" s="27"/>
      <c r="C179" s="166" t="s">
        <v>640</v>
      </c>
      <c r="D179" s="133">
        <v>0.42099999999999999</v>
      </c>
      <c r="E179" s="134">
        <v>6.9000000000000006E-2</v>
      </c>
      <c r="F179" s="135">
        <v>0.01</v>
      </c>
      <c r="G179" s="163">
        <v>0.89</v>
      </c>
      <c r="H179" s="192">
        <v>0</v>
      </c>
      <c r="I179" s="192">
        <v>0</v>
      </c>
      <c r="J179" s="192">
        <v>0</v>
      </c>
    </row>
    <row r="180" spans="1:10" ht="27.75" customHeight="1" x14ac:dyDescent="0.2">
      <c r="A180" s="161" t="s">
        <v>700</v>
      </c>
      <c r="B180" s="27"/>
      <c r="C180" s="166" t="s">
        <v>640</v>
      </c>
      <c r="D180" s="133">
        <v>0.42099999999999999</v>
      </c>
      <c r="E180" s="134">
        <v>6.9000000000000006E-2</v>
      </c>
      <c r="F180" s="135">
        <v>0.01</v>
      </c>
      <c r="G180" s="163">
        <v>1.2</v>
      </c>
      <c r="H180" s="192">
        <v>0</v>
      </c>
      <c r="I180" s="192">
        <v>0</v>
      </c>
      <c r="J180" s="192">
        <v>0</v>
      </c>
    </row>
    <row r="181" spans="1:10" ht="27.75" customHeight="1" x14ac:dyDescent="0.2">
      <c r="A181" s="161" t="s">
        <v>701</v>
      </c>
      <c r="B181" s="27"/>
      <c r="C181" s="166" t="s">
        <v>640</v>
      </c>
      <c r="D181" s="133">
        <v>0.42099999999999999</v>
      </c>
      <c r="E181" s="134">
        <v>6.9000000000000006E-2</v>
      </c>
      <c r="F181" s="135">
        <v>0.01</v>
      </c>
      <c r="G181" s="163">
        <v>2.2799999999999998</v>
      </c>
      <c r="H181" s="192">
        <v>0</v>
      </c>
      <c r="I181" s="192">
        <v>0</v>
      </c>
      <c r="J181" s="192">
        <v>0</v>
      </c>
    </row>
    <row r="182" spans="1:10" ht="27.75" customHeight="1" x14ac:dyDescent="0.2">
      <c r="A182" s="161" t="s">
        <v>510</v>
      </c>
      <c r="B182" s="27"/>
      <c r="C182" s="166" t="s">
        <v>468</v>
      </c>
      <c r="D182" s="133">
        <v>0.42099999999999999</v>
      </c>
      <c r="E182" s="134">
        <v>6.9000000000000006E-2</v>
      </c>
      <c r="F182" s="135">
        <v>0.01</v>
      </c>
      <c r="G182" s="192">
        <v>0</v>
      </c>
      <c r="H182" s="192">
        <v>0</v>
      </c>
      <c r="I182" s="192">
        <v>0</v>
      </c>
      <c r="J182" s="192">
        <v>0</v>
      </c>
    </row>
    <row r="183" spans="1:10" ht="27.75" customHeight="1" x14ac:dyDescent="0.2">
      <c r="A183" s="161" t="s">
        <v>559</v>
      </c>
      <c r="B183" s="27"/>
      <c r="C183" s="166">
        <v>0</v>
      </c>
      <c r="D183" s="133">
        <v>0.25900000000000001</v>
      </c>
      <c r="E183" s="134">
        <v>4.2000000000000003E-2</v>
      </c>
      <c r="F183" s="135">
        <v>6.0000000000000001E-3</v>
      </c>
      <c r="G183" s="163">
        <v>0.66</v>
      </c>
      <c r="H183" s="163">
        <v>0.46</v>
      </c>
      <c r="I183" s="165">
        <v>0.46</v>
      </c>
      <c r="J183" s="43">
        <v>7.0000000000000001E-3</v>
      </c>
    </row>
    <row r="184" spans="1:10" ht="27.75" customHeight="1" x14ac:dyDescent="0.2">
      <c r="A184" s="161" t="s">
        <v>560</v>
      </c>
      <c r="B184" s="27"/>
      <c r="C184" s="166">
        <v>0</v>
      </c>
      <c r="D184" s="133">
        <v>0.25900000000000001</v>
      </c>
      <c r="E184" s="134">
        <v>4.2000000000000003E-2</v>
      </c>
      <c r="F184" s="135">
        <v>6.0000000000000001E-3</v>
      </c>
      <c r="G184" s="163">
        <v>3.62</v>
      </c>
      <c r="H184" s="163">
        <v>0.46</v>
      </c>
      <c r="I184" s="165">
        <v>0.46</v>
      </c>
      <c r="J184" s="43">
        <v>7.0000000000000001E-3</v>
      </c>
    </row>
    <row r="185" spans="1:10" ht="27.75" customHeight="1" x14ac:dyDescent="0.2">
      <c r="A185" s="161" t="s">
        <v>561</v>
      </c>
      <c r="B185" s="27"/>
      <c r="C185" s="166">
        <v>0</v>
      </c>
      <c r="D185" s="133">
        <v>0.25900000000000001</v>
      </c>
      <c r="E185" s="134">
        <v>4.2000000000000003E-2</v>
      </c>
      <c r="F185" s="135">
        <v>6.0000000000000001E-3</v>
      </c>
      <c r="G185" s="163">
        <v>5.92</v>
      </c>
      <c r="H185" s="163">
        <v>0.46</v>
      </c>
      <c r="I185" s="165">
        <v>0.46</v>
      </c>
      <c r="J185" s="43">
        <v>7.0000000000000001E-3</v>
      </c>
    </row>
    <row r="186" spans="1:10" ht="27.75" customHeight="1" x14ac:dyDescent="0.2">
      <c r="A186" s="161" t="s">
        <v>562</v>
      </c>
      <c r="B186" s="27"/>
      <c r="C186" s="166">
        <v>0</v>
      </c>
      <c r="D186" s="133">
        <v>0.25900000000000001</v>
      </c>
      <c r="E186" s="134">
        <v>4.2000000000000003E-2</v>
      </c>
      <c r="F186" s="135">
        <v>6.0000000000000001E-3</v>
      </c>
      <c r="G186" s="163">
        <v>8.85</v>
      </c>
      <c r="H186" s="163">
        <v>0.46</v>
      </c>
      <c r="I186" s="165">
        <v>0.46</v>
      </c>
      <c r="J186" s="43">
        <v>7.0000000000000001E-3</v>
      </c>
    </row>
    <row r="187" spans="1:10" ht="27.75" customHeight="1" x14ac:dyDescent="0.2">
      <c r="A187" s="161" t="s">
        <v>563</v>
      </c>
      <c r="B187" s="27"/>
      <c r="C187" s="166">
        <v>0</v>
      </c>
      <c r="D187" s="133">
        <v>0.25900000000000001</v>
      </c>
      <c r="E187" s="134">
        <v>4.2000000000000003E-2</v>
      </c>
      <c r="F187" s="135">
        <v>6.0000000000000001E-3</v>
      </c>
      <c r="G187" s="163">
        <v>15.44</v>
      </c>
      <c r="H187" s="163">
        <v>0.46</v>
      </c>
      <c r="I187" s="165">
        <v>0.46</v>
      </c>
      <c r="J187" s="43">
        <v>7.0000000000000001E-3</v>
      </c>
    </row>
    <row r="188" spans="1:10" ht="27.75" customHeight="1" x14ac:dyDescent="0.2">
      <c r="A188" s="161" t="s">
        <v>564</v>
      </c>
      <c r="B188" s="27"/>
      <c r="C188" s="166">
        <v>0</v>
      </c>
      <c r="D188" s="133">
        <v>0.217</v>
      </c>
      <c r="E188" s="134">
        <v>3.4000000000000002E-2</v>
      </c>
      <c r="F188" s="135">
        <v>4.0000000000000001E-3</v>
      </c>
      <c r="G188" s="163">
        <v>0.79</v>
      </c>
      <c r="H188" s="163">
        <v>0.63</v>
      </c>
      <c r="I188" s="165">
        <v>0.63</v>
      </c>
      <c r="J188" s="43">
        <v>5.0000000000000001E-3</v>
      </c>
    </row>
    <row r="189" spans="1:10" ht="27.75" customHeight="1" x14ac:dyDescent="0.2">
      <c r="A189" s="161" t="s">
        <v>565</v>
      </c>
      <c r="B189" s="27"/>
      <c r="C189" s="166">
        <v>0</v>
      </c>
      <c r="D189" s="133">
        <v>0.217</v>
      </c>
      <c r="E189" s="134">
        <v>3.4000000000000002E-2</v>
      </c>
      <c r="F189" s="135">
        <v>4.0000000000000001E-3</v>
      </c>
      <c r="G189" s="163">
        <v>5.34</v>
      </c>
      <c r="H189" s="163">
        <v>0.63</v>
      </c>
      <c r="I189" s="165">
        <v>0.63</v>
      </c>
      <c r="J189" s="43">
        <v>5.0000000000000001E-3</v>
      </c>
    </row>
    <row r="190" spans="1:10" ht="27.75" customHeight="1" x14ac:dyDescent="0.2">
      <c r="A190" s="161" t="s">
        <v>566</v>
      </c>
      <c r="B190" s="27"/>
      <c r="C190" s="166">
        <v>0</v>
      </c>
      <c r="D190" s="133">
        <v>0.217</v>
      </c>
      <c r="E190" s="134">
        <v>3.4000000000000002E-2</v>
      </c>
      <c r="F190" s="135">
        <v>4.0000000000000001E-3</v>
      </c>
      <c r="G190" s="163">
        <v>8.8800000000000008</v>
      </c>
      <c r="H190" s="163">
        <v>0.63</v>
      </c>
      <c r="I190" s="165">
        <v>0.63</v>
      </c>
      <c r="J190" s="43">
        <v>5.0000000000000001E-3</v>
      </c>
    </row>
    <row r="191" spans="1:10" ht="27.75" customHeight="1" x14ac:dyDescent="0.2">
      <c r="A191" s="161" t="s">
        <v>567</v>
      </c>
      <c r="B191" s="27"/>
      <c r="C191" s="166">
        <v>0</v>
      </c>
      <c r="D191" s="133">
        <v>0.217</v>
      </c>
      <c r="E191" s="134">
        <v>3.4000000000000002E-2</v>
      </c>
      <c r="F191" s="135">
        <v>4.0000000000000001E-3</v>
      </c>
      <c r="G191" s="163">
        <v>13.37</v>
      </c>
      <c r="H191" s="163">
        <v>0.63</v>
      </c>
      <c r="I191" s="165">
        <v>0.63</v>
      </c>
      <c r="J191" s="43">
        <v>5.0000000000000001E-3</v>
      </c>
    </row>
    <row r="192" spans="1:10" ht="27.75" customHeight="1" x14ac:dyDescent="0.2">
      <c r="A192" s="161" t="s">
        <v>568</v>
      </c>
      <c r="B192" s="27"/>
      <c r="C192" s="166">
        <v>0</v>
      </c>
      <c r="D192" s="133">
        <v>0.217</v>
      </c>
      <c r="E192" s="134">
        <v>3.4000000000000002E-2</v>
      </c>
      <c r="F192" s="135">
        <v>4.0000000000000001E-3</v>
      </c>
      <c r="G192" s="163">
        <v>23.49</v>
      </c>
      <c r="H192" s="163">
        <v>0.63</v>
      </c>
      <c r="I192" s="165">
        <v>0.63</v>
      </c>
      <c r="J192" s="43">
        <v>5.0000000000000001E-3</v>
      </c>
    </row>
    <row r="193" spans="1:10" ht="27.75" customHeight="1" x14ac:dyDescent="0.2">
      <c r="A193" s="161" t="s">
        <v>569</v>
      </c>
      <c r="B193" s="27"/>
      <c r="C193" s="166">
        <v>0</v>
      </c>
      <c r="D193" s="133">
        <v>0.125</v>
      </c>
      <c r="E193" s="134">
        <v>1.7999999999999999E-2</v>
      </c>
      <c r="F193" s="135">
        <v>2E-3</v>
      </c>
      <c r="G193" s="163">
        <v>8.4</v>
      </c>
      <c r="H193" s="163">
        <v>0.72</v>
      </c>
      <c r="I193" s="165">
        <v>0.72</v>
      </c>
      <c r="J193" s="43">
        <v>3.0000000000000001E-3</v>
      </c>
    </row>
    <row r="194" spans="1:10" ht="27.75" customHeight="1" x14ac:dyDescent="0.2">
      <c r="A194" s="161" t="s">
        <v>570</v>
      </c>
      <c r="B194" s="27"/>
      <c r="C194" s="166">
        <v>0</v>
      </c>
      <c r="D194" s="133">
        <v>0.125</v>
      </c>
      <c r="E194" s="134">
        <v>1.7999999999999999E-2</v>
      </c>
      <c r="F194" s="135">
        <v>2E-3</v>
      </c>
      <c r="G194" s="163">
        <v>33.6</v>
      </c>
      <c r="H194" s="163">
        <v>0.72</v>
      </c>
      <c r="I194" s="165">
        <v>0.72</v>
      </c>
      <c r="J194" s="43">
        <v>3.0000000000000001E-3</v>
      </c>
    </row>
    <row r="195" spans="1:10" ht="27.75" customHeight="1" x14ac:dyDescent="0.2">
      <c r="A195" s="161" t="s">
        <v>571</v>
      </c>
      <c r="B195" s="27"/>
      <c r="C195" s="166">
        <v>0</v>
      </c>
      <c r="D195" s="133">
        <v>0.125</v>
      </c>
      <c r="E195" s="134">
        <v>1.7999999999999999E-2</v>
      </c>
      <c r="F195" s="135">
        <v>2E-3</v>
      </c>
      <c r="G195" s="163">
        <v>83.17</v>
      </c>
      <c r="H195" s="163">
        <v>0.72</v>
      </c>
      <c r="I195" s="165">
        <v>0.72</v>
      </c>
      <c r="J195" s="43">
        <v>3.0000000000000001E-3</v>
      </c>
    </row>
    <row r="196" spans="1:10" ht="27.75" customHeight="1" x14ac:dyDescent="0.2">
      <c r="A196" s="161" t="s">
        <v>572</v>
      </c>
      <c r="B196" s="27"/>
      <c r="C196" s="166">
        <v>0</v>
      </c>
      <c r="D196" s="133">
        <v>0.125</v>
      </c>
      <c r="E196" s="134">
        <v>1.7999999999999999E-2</v>
      </c>
      <c r="F196" s="135">
        <v>2E-3</v>
      </c>
      <c r="G196" s="163">
        <v>166.8</v>
      </c>
      <c r="H196" s="163">
        <v>0.72</v>
      </c>
      <c r="I196" s="165">
        <v>0.72</v>
      </c>
      <c r="J196" s="43">
        <v>3.0000000000000001E-3</v>
      </c>
    </row>
    <row r="197" spans="1:10" ht="27.75" customHeight="1" x14ac:dyDescent="0.2">
      <c r="A197" s="161" t="s">
        <v>573</v>
      </c>
      <c r="B197" s="27"/>
      <c r="C197" s="166">
        <v>0</v>
      </c>
      <c r="D197" s="133">
        <v>0.125</v>
      </c>
      <c r="E197" s="134">
        <v>1.7999999999999999E-2</v>
      </c>
      <c r="F197" s="135">
        <v>2E-3</v>
      </c>
      <c r="G197" s="163">
        <v>499.27</v>
      </c>
      <c r="H197" s="163">
        <v>0.72</v>
      </c>
      <c r="I197" s="165">
        <v>0.72</v>
      </c>
      <c r="J197" s="43">
        <v>3.0000000000000001E-3</v>
      </c>
    </row>
    <row r="198" spans="1:10" ht="27.75" customHeight="1" x14ac:dyDescent="0.2">
      <c r="A198" s="161" t="s">
        <v>511</v>
      </c>
      <c r="B198" s="27"/>
      <c r="C198" s="166" t="s">
        <v>469</v>
      </c>
      <c r="D198" s="136">
        <v>1.5469999999999999</v>
      </c>
      <c r="E198" s="137">
        <v>0.13900000000000001</v>
      </c>
      <c r="F198" s="135">
        <v>7.2999999999999995E-2</v>
      </c>
      <c r="G198" s="192">
        <v>0</v>
      </c>
      <c r="H198" s="192">
        <v>0</v>
      </c>
      <c r="I198" s="192">
        <v>0</v>
      </c>
      <c r="J198" s="192">
        <v>0</v>
      </c>
    </row>
    <row r="199" spans="1:10" ht="27.75" customHeight="1" x14ac:dyDescent="0.2">
      <c r="A199" s="161" t="s">
        <v>512</v>
      </c>
      <c r="B199" s="27"/>
      <c r="C199" s="166">
        <v>0</v>
      </c>
      <c r="D199" s="133">
        <v>-0.436</v>
      </c>
      <c r="E199" s="134">
        <v>-7.1999999999999995E-2</v>
      </c>
      <c r="F199" s="135">
        <v>-1.0999999999999999E-2</v>
      </c>
      <c r="G199" s="163">
        <v>0</v>
      </c>
      <c r="H199" s="192">
        <v>0</v>
      </c>
      <c r="I199" s="192">
        <v>0</v>
      </c>
      <c r="J199" s="192">
        <v>0</v>
      </c>
    </row>
    <row r="200" spans="1:10" ht="27.75" customHeight="1" x14ac:dyDescent="0.2">
      <c r="A200" s="161" t="s">
        <v>513</v>
      </c>
      <c r="B200" s="27"/>
      <c r="C200" s="166">
        <v>0</v>
      </c>
      <c r="D200" s="133">
        <v>-0.39100000000000001</v>
      </c>
      <c r="E200" s="134">
        <v>-6.4000000000000001E-2</v>
      </c>
      <c r="F200" s="135">
        <v>-8.9999999999999993E-3</v>
      </c>
      <c r="G200" s="163">
        <v>0</v>
      </c>
      <c r="H200" s="192">
        <v>0</v>
      </c>
      <c r="I200" s="192">
        <v>0</v>
      </c>
      <c r="J200" s="192">
        <v>0</v>
      </c>
    </row>
    <row r="201" spans="1:10" ht="27.75" customHeight="1" x14ac:dyDescent="0.2">
      <c r="A201" s="161" t="s">
        <v>514</v>
      </c>
      <c r="B201" s="27"/>
      <c r="C201" s="166">
        <v>0</v>
      </c>
      <c r="D201" s="133">
        <v>-0.436</v>
      </c>
      <c r="E201" s="134">
        <v>-7.1999999999999995E-2</v>
      </c>
      <c r="F201" s="135">
        <v>-1.0999999999999999E-2</v>
      </c>
      <c r="G201" s="163">
        <v>0</v>
      </c>
      <c r="H201" s="192">
        <v>0</v>
      </c>
      <c r="I201" s="192">
        <v>0</v>
      </c>
      <c r="J201" s="43">
        <v>1.4E-2</v>
      </c>
    </row>
    <row r="202" spans="1:10" ht="27.75" customHeight="1" x14ac:dyDescent="0.2">
      <c r="A202" s="161" t="s">
        <v>515</v>
      </c>
      <c r="B202" s="27"/>
      <c r="C202" s="166">
        <v>0</v>
      </c>
      <c r="D202" s="133">
        <v>-0.39100000000000001</v>
      </c>
      <c r="E202" s="134">
        <v>-6.4000000000000001E-2</v>
      </c>
      <c r="F202" s="135">
        <v>-8.9999999999999993E-3</v>
      </c>
      <c r="G202" s="163">
        <v>0</v>
      </c>
      <c r="H202" s="192">
        <v>0</v>
      </c>
      <c r="I202" s="192">
        <v>0</v>
      </c>
      <c r="J202" s="43">
        <v>1.0999999999999999E-2</v>
      </c>
    </row>
    <row r="203" spans="1:10" ht="27.75" customHeight="1" x14ac:dyDescent="0.2">
      <c r="A203" s="161" t="s">
        <v>516</v>
      </c>
      <c r="B203" s="27"/>
      <c r="C203" s="166">
        <v>0</v>
      </c>
      <c r="D203" s="133">
        <v>-0.27100000000000002</v>
      </c>
      <c r="E203" s="134">
        <v>-4.2000000000000003E-2</v>
      </c>
      <c r="F203" s="135">
        <v>-4.0000000000000001E-3</v>
      </c>
      <c r="G203" s="163">
        <v>7.38</v>
      </c>
      <c r="H203" s="192">
        <v>0</v>
      </c>
      <c r="I203" s="192">
        <v>0</v>
      </c>
      <c r="J203" s="43">
        <v>1.2E-2</v>
      </c>
    </row>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2">
    <mergeCell ref="H9:J9"/>
    <mergeCell ref="B1:D1"/>
    <mergeCell ref="F1:H1"/>
    <mergeCell ref="A2:J2"/>
    <mergeCell ref="F4:J4"/>
    <mergeCell ref="F5:G5"/>
    <mergeCell ref="F9:G9"/>
    <mergeCell ref="B8:D8"/>
    <mergeCell ref="A4:D4"/>
    <mergeCell ref="F6:G6"/>
    <mergeCell ref="F7:G7"/>
    <mergeCell ref="F8:G8"/>
  </mergeCells>
  <phoneticPr fontId="5" type="noConversion"/>
  <hyperlinks>
    <hyperlink ref="A1" location="Overview!A1" display="Back to Overview" xr:uid="{00000000-0004-0000-0600-000000000000}"/>
  </hyperlinks>
  <pageMargins left="0.39370078740157483" right="0.35433070866141736" top="0.9055118110236221" bottom="0.74803149606299213" header="0.51181102362204722" footer="0.51181102362204722"/>
  <pageSetup paperSize="9" scale="45" fitToHeight="0" orientation="portrait" r:id="rId2"/>
  <headerFooter scaleWithDoc="0">
    <oddHeader>&amp;LAnnex 4 - Charges applied to LDNOs with HV/LV end users</oddHeader>
    <oddFooter>&amp;LNote: Where a tariff only has a p/kWh unit rate in Unit Charge 1 then this unit rate applies at all times.</oddFooter>
    <firstHeader>&amp;L
Annex 4 - Charges applied to LDNOs with HV/LV end users</firstHeader>
    <firstFooter>&amp;LNote: Where a tariff only has a p/kWh unit rate in Unit Charge 1 then this unit rate applies at all times.&amp;R&amp;P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F40"/>
  <sheetViews>
    <sheetView zoomScale="80" zoomScaleNormal="80" zoomScaleSheetLayoutView="100" workbookViewId="0"/>
  </sheetViews>
  <sheetFormatPr defaultRowHeight="12.75" x14ac:dyDescent="0.2"/>
  <cols>
    <col min="1" max="5" width="24" customWidth="1"/>
    <col min="6" max="6" width="84.42578125" bestFit="1" customWidth="1"/>
  </cols>
  <sheetData>
    <row r="1" spans="1:6" ht="27.75" customHeight="1" x14ac:dyDescent="0.2">
      <c r="A1" s="131" t="s">
        <v>30</v>
      </c>
    </row>
    <row r="2" spans="1:6" ht="44.25" customHeight="1" x14ac:dyDescent="0.2">
      <c r="A2" s="268" t="s">
        <v>184</v>
      </c>
      <c r="B2" s="269"/>
      <c r="C2" s="269"/>
      <c r="D2" s="269"/>
      <c r="E2" s="269"/>
    </row>
    <row r="3" spans="1:6" ht="47.25" customHeight="1" x14ac:dyDescent="0.2">
      <c r="A3" s="227" t="str">
        <f>Overview!B4&amp; " - Illustrative LLFs for year beginning "&amp;Overview!D4</f>
        <v>Aidien Limited - GSP_E - Illustrative LLFs for year beginning 1 April 2025</v>
      </c>
      <c r="B3" s="227"/>
      <c r="C3" s="227"/>
      <c r="D3" s="227"/>
      <c r="E3" s="227"/>
    </row>
    <row r="4" spans="1:6" ht="19.5" customHeight="1" x14ac:dyDescent="0.2">
      <c r="A4" s="270" t="s">
        <v>19</v>
      </c>
      <c r="B4" s="20" t="s">
        <v>6</v>
      </c>
      <c r="C4" s="20" t="s">
        <v>7</v>
      </c>
      <c r="D4" s="20" t="s">
        <v>8</v>
      </c>
      <c r="E4" s="20" t="s">
        <v>9</v>
      </c>
    </row>
    <row r="5" spans="1:6" ht="19.5" customHeight="1" x14ac:dyDescent="0.2">
      <c r="A5" s="271"/>
      <c r="B5" s="20" t="s">
        <v>20</v>
      </c>
      <c r="C5" s="20" t="s">
        <v>21</v>
      </c>
      <c r="D5" s="20" t="s">
        <v>22</v>
      </c>
      <c r="E5" s="20" t="s">
        <v>23</v>
      </c>
    </row>
    <row r="6" spans="1:6" ht="45" customHeight="1" x14ac:dyDescent="0.2">
      <c r="A6" s="187" t="s">
        <v>753</v>
      </c>
      <c r="B6" s="21"/>
      <c r="C6" s="21"/>
      <c r="D6" s="23" t="s">
        <v>754</v>
      </c>
      <c r="E6" s="23" t="s">
        <v>755</v>
      </c>
    </row>
    <row r="7" spans="1:6" ht="45" customHeight="1" x14ac:dyDescent="0.2">
      <c r="A7" s="187" t="s">
        <v>756</v>
      </c>
      <c r="B7" s="23" t="s">
        <v>757</v>
      </c>
      <c r="C7" s="22" t="s">
        <v>758</v>
      </c>
      <c r="D7" s="23" t="s">
        <v>754</v>
      </c>
      <c r="E7" s="23" t="s">
        <v>759</v>
      </c>
    </row>
    <row r="8" spans="1:6" ht="45" customHeight="1" x14ac:dyDescent="0.2">
      <c r="A8" s="187" t="s">
        <v>26</v>
      </c>
      <c r="B8" s="21"/>
      <c r="C8" s="21"/>
      <c r="D8" s="23" t="s">
        <v>754</v>
      </c>
      <c r="E8" s="23" t="s">
        <v>755</v>
      </c>
    </row>
    <row r="9" spans="1:6" ht="25.5" customHeight="1" x14ac:dyDescent="0.2">
      <c r="A9" s="127" t="s">
        <v>24</v>
      </c>
      <c r="B9" s="234" t="s">
        <v>25</v>
      </c>
      <c r="C9" s="235"/>
      <c r="D9" s="235"/>
      <c r="E9" s="236"/>
    </row>
    <row r="10" spans="1:6" x14ac:dyDescent="0.2">
      <c r="A10" s="12"/>
      <c r="B10" s="11"/>
      <c r="C10" s="11"/>
      <c r="D10" s="11"/>
      <c r="E10" s="11"/>
    </row>
    <row r="11" spans="1:6" x14ac:dyDescent="0.2">
      <c r="B11" s="11"/>
      <c r="C11" s="11"/>
      <c r="D11" s="11"/>
      <c r="E11" s="11"/>
    </row>
    <row r="12" spans="1:6" ht="22.5" customHeight="1" x14ac:dyDescent="0.2">
      <c r="A12" s="231" t="s">
        <v>74</v>
      </c>
      <c r="B12" s="272"/>
      <c r="C12" s="272"/>
      <c r="D12" s="272"/>
      <c r="E12" s="272"/>
      <c r="F12" s="232"/>
    </row>
    <row r="13" spans="1:6" ht="22.5" customHeight="1" x14ac:dyDescent="0.2">
      <c r="A13" s="231" t="s">
        <v>5</v>
      </c>
      <c r="B13" s="272"/>
      <c r="C13" s="272"/>
      <c r="D13" s="272"/>
      <c r="E13" s="272"/>
      <c r="F13" s="232"/>
    </row>
    <row r="14" spans="1:6" ht="33" customHeight="1" x14ac:dyDescent="0.2">
      <c r="A14" s="20" t="s">
        <v>75</v>
      </c>
      <c r="B14" s="20" t="s">
        <v>6</v>
      </c>
      <c r="C14" s="20" t="s">
        <v>7</v>
      </c>
      <c r="D14" s="20" t="s">
        <v>8</v>
      </c>
      <c r="E14" s="20" t="s">
        <v>9</v>
      </c>
      <c r="F14" s="20" t="s">
        <v>10</v>
      </c>
    </row>
    <row r="15" spans="1:6" ht="22.5" customHeight="1" x14ac:dyDescent="0.2">
      <c r="A15" s="1" t="s">
        <v>760</v>
      </c>
      <c r="B15" s="211">
        <v>1.008</v>
      </c>
      <c r="C15" s="211">
        <v>1.0069999999999999</v>
      </c>
      <c r="D15" s="211">
        <v>1.0049999999999999</v>
      </c>
      <c r="E15" s="211">
        <v>1.006</v>
      </c>
      <c r="F15" s="10"/>
    </row>
    <row r="16" spans="1:6" ht="22.5" customHeight="1" x14ac:dyDescent="0.2">
      <c r="A16" s="1" t="s">
        <v>761</v>
      </c>
      <c r="B16" s="211">
        <v>1.012</v>
      </c>
      <c r="C16" s="211">
        <v>1.012</v>
      </c>
      <c r="D16" s="211">
        <v>1.0109999999999999</v>
      </c>
      <c r="E16" s="211">
        <v>1.0109999999999999</v>
      </c>
      <c r="F16" s="10"/>
    </row>
    <row r="17" spans="1:6" ht="22.5" customHeight="1" x14ac:dyDescent="0.2">
      <c r="A17" s="1" t="s">
        <v>762</v>
      </c>
      <c r="B17" s="211">
        <v>1.0149999999999999</v>
      </c>
      <c r="C17" s="211">
        <v>1.014</v>
      </c>
      <c r="D17" s="211">
        <v>1.012</v>
      </c>
      <c r="E17" s="211">
        <v>1.0129999999999999</v>
      </c>
      <c r="F17" s="10"/>
    </row>
    <row r="18" spans="1:6" ht="22.5" customHeight="1" x14ac:dyDescent="0.2">
      <c r="A18" s="1" t="s">
        <v>763</v>
      </c>
      <c r="B18" s="211">
        <v>1.038</v>
      </c>
      <c r="C18" s="211">
        <v>1.036</v>
      </c>
      <c r="D18" s="211">
        <v>1.0249999999999999</v>
      </c>
      <c r="E18" s="211">
        <v>1.03</v>
      </c>
      <c r="F18" s="10"/>
    </row>
    <row r="19" spans="1:6" ht="22.5" customHeight="1" x14ac:dyDescent="0.2">
      <c r="A19" s="1" t="s">
        <v>764</v>
      </c>
      <c r="B19" s="211">
        <v>1.0449999999999999</v>
      </c>
      <c r="C19" s="211">
        <v>1.0429999999999999</v>
      </c>
      <c r="D19" s="211">
        <v>1.0309999999999999</v>
      </c>
      <c r="E19" s="211">
        <v>1.036</v>
      </c>
      <c r="F19" s="10"/>
    </row>
    <row r="20" spans="1:6" ht="43.5" customHeight="1" x14ac:dyDescent="0.2">
      <c r="A20" s="1" t="s">
        <v>765</v>
      </c>
      <c r="B20" s="211">
        <v>1.056</v>
      </c>
      <c r="C20" s="211">
        <v>1.0529999999999999</v>
      </c>
      <c r="D20" s="211">
        <v>1.036</v>
      </c>
      <c r="E20" s="211">
        <v>1.0429999999999999</v>
      </c>
      <c r="F20" s="212" t="s">
        <v>881</v>
      </c>
    </row>
    <row r="21" spans="1:6" ht="43.5" customHeight="1" x14ac:dyDescent="0.2">
      <c r="A21" s="1" t="s">
        <v>766</v>
      </c>
      <c r="B21" s="211">
        <v>1.0740000000000001</v>
      </c>
      <c r="C21" s="211">
        <v>1.071</v>
      </c>
      <c r="D21" s="211">
        <v>1.0609999999999999</v>
      </c>
      <c r="E21" s="211">
        <v>1.0640000000000001</v>
      </c>
      <c r="F21" s="212" t="s">
        <v>880</v>
      </c>
    </row>
    <row r="22" spans="1:6" ht="43.5" customHeight="1" x14ac:dyDescent="0.2">
      <c r="A22" s="1" t="s">
        <v>767</v>
      </c>
      <c r="B22" s="211">
        <v>1.0960000000000001</v>
      </c>
      <c r="C22" s="211">
        <v>1.091</v>
      </c>
      <c r="D22" s="211">
        <v>1.0740000000000001</v>
      </c>
      <c r="E22" s="211">
        <v>1.08</v>
      </c>
      <c r="F22" s="212" t="s">
        <v>879</v>
      </c>
    </row>
    <row r="24" spans="1:6" ht="22.5" customHeight="1" x14ac:dyDescent="0.2">
      <c r="A24" s="231" t="s">
        <v>76</v>
      </c>
      <c r="B24" s="272"/>
      <c r="C24" s="272"/>
      <c r="D24" s="272"/>
      <c r="E24" s="272"/>
      <c r="F24" s="232"/>
    </row>
    <row r="25" spans="1:6" ht="22.5" customHeight="1" x14ac:dyDescent="0.2">
      <c r="A25" s="231" t="s">
        <v>17</v>
      </c>
      <c r="B25" s="272"/>
      <c r="C25" s="272"/>
      <c r="D25" s="272"/>
      <c r="E25" s="272"/>
      <c r="F25" s="232"/>
    </row>
    <row r="26" spans="1:6" ht="33" customHeight="1" x14ac:dyDescent="0.2">
      <c r="A26" s="20" t="s">
        <v>11</v>
      </c>
      <c r="B26" s="20" t="s">
        <v>6</v>
      </c>
      <c r="C26" s="20" t="s">
        <v>7</v>
      </c>
      <c r="D26" s="20" t="s">
        <v>8</v>
      </c>
      <c r="E26" s="20" t="s">
        <v>9</v>
      </c>
      <c r="F26" s="20" t="s">
        <v>10</v>
      </c>
    </row>
    <row r="27" spans="1:6" ht="22.5" customHeight="1" x14ac:dyDescent="0.2">
      <c r="A27" s="1" t="s">
        <v>12</v>
      </c>
      <c r="B27" s="10"/>
      <c r="C27" s="10"/>
      <c r="D27" s="10"/>
      <c r="E27" s="10"/>
      <c r="F27" s="10"/>
    </row>
    <row r="28" spans="1:6" ht="22.5" customHeight="1" x14ac:dyDescent="0.2">
      <c r="A28" s="1" t="s">
        <v>13</v>
      </c>
      <c r="B28" s="10"/>
      <c r="C28" s="10"/>
      <c r="D28" s="10"/>
      <c r="E28" s="10"/>
      <c r="F28" s="10"/>
    </row>
    <row r="29" spans="1:6" ht="22.5" customHeight="1" x14ac:dyDescent="0.2">
      <c r="A29" s="1" t="s">
        <v>14</v>
      </c>
      <c r="B29" s="10"/>
      <c r="C29" s="10"/>
      <c r="D29" s="10"/>
      <c r="E29" s="10"/>
      <c r="F29" s="10"/>
    </row>
    <row r="30" spans="1:6" ht="22.5" customHeight="1" x14ac:dyDescent="0.2">
      <c r="A30" s="1" t="s">
        <v>15</v>
      </c>
      <c r="B30" s="10"/>
      <c r="C30" s="10"/>
      <c r="D30" s="10"/>
      <c r="E30" s="10"/>
      <c r="F30" s="10"/>
    </row>
    <row r="31" spans="1:6" ht="22.5" customHeight="1" x14ac:dyDescent="0.2">
      <c r="A31" s="1" t="s">
        <v>16</v>
      </c>
      <c r="B31" s="10"/>
      <c r="C31" s="10"/>
      <c r="D31" s="10"/>
      <c r="E31" s="10"/>
      <c r="F31" s="10"/>
    </row>
    <row r="33" spans="1:6" ht="22.5" customHeight="1" x14ac:dyDescent="0.2">
      <c r="A33" s="231" t="s">
        <v>76</v>
      </c>
      <c r="B33" s="272"/>
      <c r="C33" s="272"/>
      <c r="D33" s="272"/>
      <c r="E33" s="272"/>
      <c r="F33" s="232"/>
    </row>
    <row r="34" spans="1:6" ht="22.5" customHeight="1" x14ac:dyDescent="0.2">
      <c r="A34" s="231" t="s">
        <v>18</v>
      </c>
      <c r="B34" s="272"/>
      <c r="C34" s="272"/>
      <c r="D34" s="272"/>
      <c r="E34" s="272"/>
      <c r="F34" s="232"/>
    </row>
    <row r="35" spans="1:6" ht="33" customHeight="1" x14ac:dyDescent="0.2">
      <c r="A35" s="20" t="s">
        <v>11</v>
      </c>
      <c r="B35" s="20" t="s">
        <v>6</v>
      </c>
      <c r="C35" s="20" t="s">
        <v>7</v>
      </c>
      <c r="D35" s="20" t="s">
        <v>8</v>
      </c>
      <c r="E35" s="20" t="s">
        <v>9</v>
      </c>
      <c r="F35" s="20" t="s">
        <v>10</v>
      </c>
    </row>
    <row r="36" spans="1:6" ht="22.5" customHeight="1" x14ac:dyDescent="0.2">
      <c r="A36" s="1" t="s">
        <v>12</v>
      </c>
      <c r="B36" s="10"/>
      <c r="C36" s="10"/>
      <c r="D36" s="10"/>
      <c r="E36" s="10"/>
      <c r="F36" s="10"/>
    </row>
    <row r="37" spans="1:6" ht="22.5" customHeight="1" x14ac:dyDescent="0.2">
      <c r="A37" s="1" t="s">
        <v>13</v>
      </c>
      <c r="B37" s="10"/>
      <c r="C37" s="10"/>
      <c r="D37" s="10"/>
      <c r="E37" s="10"/>
      <c r="F37" s="10"/>
    </row>
    <row r="38" spans="1:6" ht="22.5" customHeight="1" x14ac:dyDescent="0.2">
      <c r="A38" s="1" t="s">
        <v>14</v>
      </c>
      <c r="B38" s="10"/>
      <c r="C38" s="10"/>
      <c r="D38" s="10"/>
      <c r="E38" s="10"/>
      <c r="F38" s="10"/>
    </row>
    <row r="39" spans="1:6" ht="22.5" customHeight="1" x14ac:dyDescent="0.2">
      <c r="A39" s="1" t="s">
        <v>15</v>
      </c>
      <c r="B39" s="10"/>
      <c r="C39" s="10"/>
      <c r="D39" s="10"/>
      <c r="E39" s="10"/>
      <c r="F39" s="10"/>
    </row>
    <row r="40" spans="1:6" ht="22.5" customHeight="1" x14ac:dyDescent="0.2">
      <c r="A40" s="1" t="s">
        <v>16</v>
      </c>
      <c r="B40" s="10"/>
      <c r="C40" s="10"/>
      <c r="D40" s="10"/>
      <c r="E40" s="10"/>
      <c r="F40" s="10"/>
    </row>
  </sheetData>
  <customSheetViews>
    <customSheetView guid="{5032A364-B81A-48DA-88DA-AB3B86B47EE9}" scale="80" fitToPage="1">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customSheetView>
  </customSheetViews>
  <mergeCells count="10">
    <mergeCell ref="A2:E2"/>
    <mergeCell ref="B9:E9"/>
    <mergeCell ref="A3:E3"/>
    <mergeCell ref="A4:A5"/>
    <mergeCell ref="A34:F34"/>
    <mergeCell ref="A12:F12"/>
    <mergeCell ref="A13:F13"/>
    <mergeCell ref="A33:F33"/>
    <mergeCell ref="A24:F24"/>
    <mergeCell ref="A25:F25"/>
  </mergeCells>
  <phoneticPr fontId="10" type="noConversion"/>
  <hyperlinks>
    <hyperlink ref="A1" location="Overview!A1" display="Back to Overview" xr:uid="{00000000-0004-0000-0700-000000000000}"/>
  </hyperlinks>
  <pageMargins left="0.70866141732283472" right="0.70866141732283472" top="0.74803149606299213" bottom="0.74803149606299213" header="0.31496062992125984" footer="0.31496062992125984"/>
  <pageSetup paperSize="9" scale="61" fitToHeight="0" orientation="portrait" r:id="rId2"/>
  <headerFooter scaleWithDoc="0">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Q28"/>
  <sheetViews>
    <sheetView topLeftCell="A16" zoomScale="80" zoomScaleNormal="80" zoomScaleSheetLayoutView="100" workbookViewId="0">
      <selection activeCell="R27" sqref="R27"/>
    </sheetView>
  </sheetViews>
  <sheetFormatPr defaultColWidth="9.140625" defaultRowHeight="27.75" customHeight="1" x14ac:dyDescent="0.2"/>
  <cols>
    <col min="1" max="2" width="16" style="2" customWidth="1"/>
    <col min="3" max="3" width="6.28515625" style="2" bestFit="1" customWidth="1"/>
    <col min="4" max="4" width="20.7109375" style="2" customWidth="1"/>
    <col min="5" max="5" width="16.42578125" style="3" customWidth="1"/>
    <col min="6" max="6" width="6.28515625" style="3" bestFit="1" customWidth="1"/>
    <col min="7" max="7" width="20.7109375" style="2" customWidth="1"/>
    <col min="8" max="8" width="50.5703125" style="3" customWidth="1"/>
    <col min="9" max="10" width="15.5703125" style="3" customWidth="1"/>
    <col min="11" max="11" width="15.5703125" style="8" customWidth="1"/>
    <col min="12" max="13" width="15.5703125" style="4" customWidth="1"/>
    <col min="14" max="17" width="15.5703125" style="2" customWidth="1"/>
    <col min="18" max="16384" width="9.140625" style="2"/>
  </cols>
  <sheetData>
    <row r="1" spans="1:17" ht="100.5" customHeight="1" x14ac:dyDescent="0.2">
      <c r="A1" s="13" t="s">
        <v>30</v>
      </c>
      <c r="B1" s="13"/>
      <c r="C1" s="13"/>
      <c r="D1" s="13"/>
      <c r="G1" s="24"/>
      <c r="H1" s="273" t="s">
        <v>186</v>
      </c>
      <c r="I1" s="274"/>
    </row>
    <row r="2" spans="1:17" ht="27.75" customHeight="1" x14ac:dyDescent="0.2">
      <c r="A2" s="242" t="s">
        <v>185</v>
      </c>
      <c r="B2" s="243"/>
      <c r="C2" s="243"/>
      <c r="D2" s="243"/>
      <c r="E2" s="243"/>
      <c r="F2" s="243"/>
      <c r="G2" s="243"/>
      <c r="H2" s="243"/>
      <c r="I2" s="243"/>
      <c r="J2" s="243"/>
      <c r="K2" s="243"/>
      <c r="L2" s="243"/>
      <c r="M2" s="243"/>
      <c r="N2" s="243"/>
      <c r="O2" s="243"/>
      <c r="P2" s="243"/>
      <c r="Q2" s="243"/>
    </row>
    <row r="3" spans="1:17" ht="17.25" customHeight="1" x14ac:dyDescent="0.2">
      <c r="A3" s="13"/>
      <c r="B3" s="13"/>
      <c r="C3" s="13"/>
      <c r="D3" s="13"/>
      <c r="G3" s="24"/>
    </row>
    <row r="4" spans="1:17" s="9" customFormat="1" ht="25.5" customHeight="1" x14ac:dyDescent="0.2">
      <c r="A4" s="275" t="str">
        <f>Overview!B4&amp; " - Effective from "&amp;Overview!D4&amp;" - "&amp;Overview!E4&amp;" new designated EHV charges"</f>
        <v>Aidien Limited - GSP_E - Effective from 1 April 2025 - Final new designated EHV charges</v>
      </c>
      <c r="B4" s="276"/>
      <c r="C4" s="276"/>
      <c r="D4" s="276"/>
      <c r="E4" s="276"/>
      <c r="F4" s="276"/>
      <c r="G4" s="276"/>
      <c r="H4" s="276"/>
      <c r="I4" s="276"/>
      <c r="J4" s="276"/>
      <c r="K4" s="276"/>
      <c r="L4" s="276"/>
      <c r="M4" s="276"/>
      <c r="N4" s="276"/>
      <c r="O4" s="276"/>
      <c r="P4" s="276"/>
      <c r="Q4" s="276"/>
    </row>
    <row r="5" spans="1:17" ht="69.75" customHeight="1" x14ac:dyDescent="0.2">
      <c r="A5" s="28" t="s">
        <v>189</v>
      </c>
      <c r="B5" s="28" t="s">
        <v>97</v>
      </c>
      <c r="C5" s="28" t="s">
        <v>65</v>
      </c>
      <c r="D5" s="28" t="s">
        <v>66</v>
      </c>
      <c r="E5" s="28" t="s">
        <v>98</v>
      </c>
      <c r="F5" s="28" t="s">
        <v>65</v>
      </c>
      <c r="G5" s="28" t="s">
        <v>67</v>
      </c>
      <c r="H5" s="69" t="s">
        <v>61</v>
      </c>
      <c r="I5" s="56" t="s">
        <v>654</v>
      </c>
      <c r="J5" s="69" t="str">
        <f>'Annex 2 Designated EHV charges'!I10</f>
        <v>Import
Super Red
unit charge
(p/kWh)</v>
      </c>
      <c r="K5" s="69" t="str">
        <f>'Annex 2 Designated EHV charges'!J10</f>
        <v>Import
fixed charge
(p/day)</v>
      </c>
      <c r="L5" s="69" t="str">
        <f>'Annex 2 Designated EHV charges'!K10</f>
        <v>Import
capacity charge
(p/kVA/day)</v>
      </c>
      <c r="M5" s="69" t="str">
        <f>'Annex 2 Designated EHV charges'!L10</f>
        <v>Import
exceeded capacity charge
(p/kVA/day)</v>
      </c>
      <c r="N5" s="69" t="str">
        <f>'Annex 2 Designated EHV charges'!M10</f>
        <v>Export
Super Red
unit charge
(p/kWh)</v>
      </c>
      <c r="O5" s="69" t="str">
        <f>'Annex 2 Designated EHV charges'!N10</f>
        <v>Export
fixed charge
(p/day)</v>
      </c>
      <c r="P5" s="69" t="str">
        <f>'Annex 2 Designated EHV charges'!O10</f>
        <v>Export
capacity charge
(p/kVA/day)</v>
      </c>
      <c r="Q5" s="69" t="str">
        <f>'Annex 2 Designated EHV charges'!P10</f>
        <v>Export
exceeded capacity charge
(p/kVA/day)</v>
      </c>
    </row>
    <row r="6" spans="1:17" ht="22.5" customHeight="1" x14ac:dyDescent="0.2">
      <c r="A6" s="46"/>
      <c r="B6" s="46" t="s">
        <v>77</v>
      </c>
      <c r="C6" s="46"/>
      <c r="D6" s="46"/>
      <c r="E6" s="47" t="s">
        <v>78</v>
      </c>
      <c r="F6" s="47"/>
      <c r="G6" s="47"/>
      <c r="H6" s="48"/>
      <c r="I6" s="48"/>
      <c r="J6" s="30"/>
      <c r="K6" s="31"/>
      <c r="L6" s="31"/>
      <c r="M6" s="31"/>
      <c r="N6" s="39"/>
      <c r="O6" s="40"/>
      <c r="P6" s="40"/>
      <c r="Q6" s="40"/>
    </row>
    <row r="7" spans="1:17" ht="22.5" customHeight="1" x14ac:dyDescent="0.2">
      <c r="A7" s="46"/>
      <c r="B7" s="46" t="s">
        <v>79</v>
      </c>
      <c r="C7" s="46"/>
      <c r="D7" s="46"/>
      <c r="E7" s="47" t="s">
        <v>88</v>
      </c>
      <c r="F7" s="47"/>
      <c r="G7" s="47"/>
      <c r="H7" s="48"/>
      <c r="I7" s="48"/>
      <c r="J7" s="30"/>
      <c r="K7" s="31"/>
      <c r="L7" s="31"/>
      <c r="M7" s="31"/>
      <c r="N7" s="39"/>
      <c r="O7" s="40"/>
      <c r="P7" s="40"/>
      <c r="Q7" s="40"/>
    </row>
    <row r="8" spans="1:17" ht="22.5" customHeight="1" x14ac:dyDescent="0.2">
      <c r="A8" s="46"/>
      <c r="B8" s="46" t="s">
        <v>80</v>
      </c>
      <c r="C8" s="46"/>
      <c r="D8" s="46"/>
      <c r="E8" s="47" t="s">
        <v>89</v>
      </c>
      <c r="F8" s="47"/>
      <c r="G8" s="47"/>
      <c r="H8" s="48"/>
      <c r="I8" s="48"/>
      <c r="J8" s="30"/>
      <c r="K8" s="31"/>
      <c r="L8" s="31"/>
      <c r="M8" s="31"/>
      <c r="N8" s="39"/>
      <c r="O8" s="40"/>
      <c r="P8" s="40"/>
      <c r="Q8" s="40"/>
    </row>
    <row r="9" spans="1:17" ht="22.5" customHeight="1" x14ac:dyDescent="0.2">
      <c r="A9" s="46"/>
      <c r="B9" s="46" t="s">
        <v>81</v>
      </c>
      <c r="C9" s="46"/>
      <c r="D9" s="46"/>
      <c r="E9" s="47" t="s">
        <v>90</v>
      </c>
      <c r="F9" s="47"/>
      <c r="G9" s="47"/>
      <c r="H9" s="48"/>
      <c r="I9" s="48"/>
      <c r="J9" s="30"/>
      <c r="K9" s="31"/>
      <c r="L9" s="31"/>
      <c r="M9" s="31"/>
      <c r="N9" s="39"/>
      <c r="O9" s="40"/>
      <c r="P9" s="40"/>
      <c r="Q9" s="40"/>
    </row>
    <row r="10" spans="1:17" ht="22.5" customHeight="1" x14ac:dyDescent="0.2">
      <c r="A10" s="46"/>
      <c r="B10" s="46" t="s">
        <v>82</v>
      </c>
      <c r="C10" s="46"/>
      <c r="D10" s="46"/>
      <c r="E10" s="47" t="s">
        <v>91</v>
      </c>
      <c r="F10" s="47"/>
      <c r="G10" s="47"/>
      <c r="H10" s="48"/>
      <c r="I10" s="48"/>
      <c r="J10" s="30"/>
      <c r="K10" s="31"/>
      <c r="L10" s="31"/>
      <c r="M10" s="31"/>
      <c r="N10" s="39"/>
      <c r="O10" s="40"/>
      <c r="P10" s="40"/>
      <c r="Q10" s="40"/>
    </row>
    <row r="11" spans="1:17" ht="22.5" customHeight="1" x14ac:dyDescent="0.2">
      <c r="A11" s="46"/>
      <c r="B11" s="46" t="s">
        <v>83</v>
      </c>
      <c r="C11" s="46"/>
      <c r="D11" s="46"/>
      <c r="E11" s="47" t="s">
        <v>92</v>
      </c>
      <c r="F11" s="47"/>
      <c r="G11" s="47"/>
      <c r="H11" s="48"/>
      <c r="I11" s="48"/>
      <c r="J11" s="30"/>
      <c r="K11" s="31"/>
      <c r="L11" s="31"/>
      <c r="M11" s="31"/>
      <c r="N11" s="39"/>
      <c r="O11" s="40"/>
      <c r="P11" s="40"/>
      <c r="Q11" s="40"/>
    </row>
    <row r="12" spans="1:17" ht="22.5" customHeight="1" x14ac:dyDescent="0.2">
      <c r="A12" s="46"/>
      <c r="B12" s="46" t="s">
        <v>84</v>
      </c>
      <c r="C12" s="46"/>
      <c r="D12" s="46"/>
      <c r="E12" s="47" t="s">
        <v>93</v>
      </c>
      <c r="F12" s="47"/>
      <c r="G12" s="47"/>
      <c r="H12" s="48"/>
      <c r="I12" s="48"/>
      <c r="J12" s="30"/>
      <c r="K12" s="31"/>
      <c r="L12" s="31"/>
      <c r="M12" s="31"/>
      <c r="N12" s="39"/>
      <c r="O12" s="40"/>
      <c r="P12" s="40"/>
      <c r="Q12" s="40"/>
    </row>
    <row r="13" spans="1:17" ht="22.5" customHeight="1" x14ac:dyDescent="0.2">
      <c r="A13" s="46"/>
      <c r="B13" s="46" t="s">
        <v>85</v>
      </c>
      <c r="C13" s="46"/>
      <c r="D13" s="46"/>
      <c r="E13" s="47" t="s">
        <v>94</v>
      </c>
      <c r="F13" s="47"/>
      <c r="G13" s="47"/>
      <c r="H13" s="48"/>
      <c r="I13" s="48"/>
      <c r="J13" s="30"/>
      <c r="K13" s="31"/>
      <c r="L13" s="31"/>
      <c r="M13" s="31"/>
      <c r="N13" s="39"/>
      <c r="O13" s="40"/>
      <c r="P13" s="40"/>
      <c r="Q13" s="40"/>
    </row>
    <row r="14" spans="1:17" ht="22.5" customHeight="1" x14ac:dyDescent="0.2">
      <c r="A14" s="46"/>
      <c r="B14" s="46" t="s">
        <v>86</v>
      </c>
      <c r="C14" s="46"/>
      <c r="D14" s="46"/>
      <c r="E14" s="47" t="s">
        <v>95</v>
      </c>
      <c r="F14" s="47"/>
      <c r="G14" s="47"/>
      <c r="H14" s="48"/>
      <c r="I14" s="48"/>
      <c r="J14" s="30"/>
      <c r="K14" s="31"/>
      <c r="L14" s="31"/>
      <c r="M14" s="31"/>
      <c r="N14" s="39"/>
      <c r="O14" s="40"/>
      <c r="P14" s="40"/>
      <c r="Q14" s="40"/>
    </row>
    <row r="15" spans="1:17" ht="22.5" customHeight="1" x14ac:dyDescent="0.2">
      <c r="A15" s="46"/>
      <c r="B15" s="46" t="s">
        <v>87</v>
      </c>
      <c r="C15" s="46"/>
      <c r="D15" s="46"/>
      <c r="E15" s="47" t="s">
        <v>96</v>
      </c>
      <c r="F15" s="47"/>
      <c r="G15" s="47"/>
      <c r="H15" s="48"/>
      <c r="I15" s="48"/>
      <c r="J15" s="30"/>
      <c r="K15" s="31"/>
      <c r="L15" s="31"/>
      <c r="M15" s="31"/>
      <c r="N15" s="39"/>
      <c r="O15" s="40"/>
      <c r="P15" s="40"/>
      <c r="Q15" s="40"/>
    </row>
    <row r="17" spans="1:17" ht="27.75" customHeight="1" x14ac:dyDescent="0.2">
      <c r="A17" s="275" t="str">
        <f>Overview!B4&amp; " - Effective from "&amp;Overview!D4&amp;" - "&amp;Overview!E4&amp;" new designated EHV line loss factors"</f>
        <v>Aidien Limited - GSP_E - Effective from 1 April 2025 - Final new designated EHV line loss factors</v>
      </c>
      <c r="B17" s="276"/>
      <c r="C17" s="276"/>
      <c r="D17" s="276"/>
      <c r="E17" s="276"/>
      <c r="F17" s="276"/>
      <c r="G17" s="276"/>
      <c r="H17" s="276"/>
      <c r="I17" s="276"/>
      <c r="J17" s="276"/>
      <c r="K17" s="276"/>
      <c r="L17" s="276"/>
      <c r="M17" s="276"/>
      <c r="N17" s="276"/>
      <c r="O17" s="276"/>
      <c r="P17" s="276"/>
      <c r="Q17" s="276"/>
    </row>
    <row r="18" spans="1:17" ht="62.25" customHeight="1" x14ac:dyDescent="0.2">
      <c r="A18" s="28" t="s">
        <v>189</v>
      </c>
      <c r="B18" s="28" t="s">
        <v>97</v>
      </c>
      <c r="C18" s="28" t="s">
        <v>65</v>
      </c>
      <c r="D18" s="28" t="s">
        <v>66</v>
      </c>
      <c r="E18" s="28" t="s">
        <v>98</v>
      </c>
      <c r="F18" s="28" t="s">
        <v>65</v>
      </c>
      <c r="G18" s="28" t="s">
        <v>67</v>
      </c>
      <c r="H18" s="69" t="s">
        <v>61</v>
      </c>
      <c r="I18" s="56" t="s">
        <v>654</v>
      </c>
      <c r="J18" s="34" t="s">
        <v>156</v>
      </c>
      <c r="K18" s="34" t="s">
        <v>155</v>
      </c>
      <c r="L18" s="34" t="s">
        <v>157</v>
      </c>
      <c r="M18" s="34" t="s">
        <v>158</v>
      </c>
      <c r="N18" s="36" t="s">
        <v>159</v>
      </c>
      <c r="O18" s="36" t="s">
        <v>160</v>
      </c>
      <c r="P18" s="36" t="s">
        <v>161</v>
      </c>
      <c r="Q18" s="36" t="s">
        <v>162</v>
      </c>
    </row>
    <row r="19" spans="1:17" ht="22.5" customHeight="1" x14ac:dyDescent="0.2">
      <c r="A19" s="46"/>
      <c r="B19" s="46" t="s">
        <v>40</v>
      </c>
      <c r="C19" s="46"/>
      <c r="D19" s="46"/>
      <c r="E19" s="47" t="s">
        <v>51</v>
      </c>
      <c r="F19" s="37"/>
      <c r="G19" s="37"/>
      <c r="H19" s="38"/>
      <c r="I19" s="38"/>
      <c r="J19" s="41"/>
      <c r="K19" s="41"/>
      <c r="L19" s="32"/>
      <c r="M19" s="33"/>
      <c r="N19" s="35"/>
      <c r="O19" s="35"/>
      <c r="P19" s="35"/>
      <c r="Q19" s="35"/>
    </row>
    <row r="20" spans="1:17" ht="22.5" customHeight="1" x14ac:dyDescent="0.2">
      <c r="A20" s="46"/>
      <c r="B20" s="46" t="s">
        <v>41</v>
      </c>
      <c r="C20" s="46"/>
      <c r="D20" s="46"/>
      <c r="E20" s="47" t="s">
        <v>52</v>
      </c>
      <c r="F20" s="37"/>
      <c r="G20" s="37"/>
      <c r="H20" s="38"/>
      <c r="I20" s="38"/>
      <c r="J20" s="41"/>
      <c r="K20" s="41"/>
      <c r="L20" s="32"/>
      <c r="M20" s="33"/>
      <c r="N20" s="35"/>
      <c r="O20" s="35"/>
      <c r="P20" s="35"/>
      <c r="Q20" s="35"/>
    </row>
    <row r="21" spans="1:17" ht="22.5" customHeight="1" x14ac:dyDescent="0.2">
      <c r="A21" s="46"/>
      <c r="B21" s="46" t="s">
        <v>42</v>
      </c>
      <c r="C21" s="46"/>
      <c r="D21" s="46"/>
      <c r="E21" s="47" t="s">
        <v>53</v>
      </c>
      <c r="F21" s="37"/>
      <c r="G21" s="37"/>
      <c r="H21" s="38"/>
      <c r="I21" s="38"/>
      <c r="J21" s="41"/>
      <c r="K21" s="41"/>
      <c r="L21" s="32"/>
      <c r="M21" s="33"/>
      <c r="N21" s="35"/>
      <c r="O21" s="35"/>
      <c r="P21" s="35"/>
      <c r="Q21" s="35"/>
    </row>
    <row r="22" spans="1:17" ht="22.5" customHeight="1" x14ac:dyDescent="0.2">
      <c r="A22" s="46"/>
      <c r="B22" s="46" t="s">
        <v>43</v>
      </c>
      <c r="C22" s="46"/>
      <c r="D22" s="46"/>
      <c r="E22" s="47" t="s">
        <v>54</v>
      </c>
      <c r="F22" s="37"/>
      <c r="G22" s="37"/>
      <c r="H22" s="38"/>
      <c r="I22" s="38"/>
      <c r="J22" s="41"/>
      <c r="K22" s="41"/>
      <c r="L22" s="32"/>
      <c r="M22" s="33"/>
      <c r="N22" s="35"/>
      <c r="O22" s="35"/>
      <c r="P22" s="35"/>
      <c r="Q22" s="35"/>
    </row>
    <row r="23" spans="1:17" ht="22.5" customHeight="1" x14ac:dyDescent="0.2">
      <c r="A23" s="46"/>
      <c r="B23" s="46" t="s">
        <v>44</v>
      </c>
      <c r="C23" s="46"/>
      <c r="D23" s="46"/>
      <c r="E23" s="47" t="s">
        <v>55</v>
      </c>
      <c r="F23" s="37"/>
      <c r="G23" s="37"/>
      <c r="H23" s="38"/>
      <c r="I23" s="38"/>
      <c r="J23" s="41"/>
      <c r="K23" s="41"/>
      <c r="L23" s="32"/>
      <c r="M23" s="33"/>
      <c r="N23" s="35"/>
      <c r="O23" s="35"/>
      <c r="P23" s="35"/>
      <c r="Q23" s="35"/>
    </row>
    <row r="24" spans="1:17" ht="22.5" customHeight="1" x14ac:dyDescent="0.2">
      <c r="A24" s="46"/>
      <c r="B24" s="46" t="s">
        <v>45</v>
      </c>
      <c r="C24" s="46"/>
      <c r="D24" s="46"/>
      <c r="E24" s="47" t="s">
        <v>56</v>
      </c>
      <c r="F24" s="37"/>
      <c r="G24" s="37"/>
      <c r="H24" s="38"/>
      <c r="I24" s="38"/>
      <c r="J24" s="41"/>
      <c r="K24" s="41"/>
      <c r="L24" s="32"/>
      <c r="M24" s="33"/>
      <c r="N24" s="35"/>
      <c r="O24" s="35"/>
      <c r="P24" s="35"/>
      <c r="Q24" s="35"/>
    </row>
    <row r="25" spans="1:17" ht="22.5" customHeight="1" x14ac:dyDescent="0.2">
      <c r="A25" s="46"/>
      <c r="B25" s="46" t="s">
        <v>46</v>
      </c>
      <c r="C25" s="46"/>
      <c r="D25" s="46"/>
      <c r="E25" s="47" t="s">
        <v>57</v>
      </c>
      <c r="F25" s="37"/>
      <c r="G25" s="37"/>
      <c r="H25" s="38"/>
      <c r="I25" s="38"/>
      <c r="J25" s="41"/>
      <c r="K25" s="41"/>
      <c r="L25" s="32"/>
      <c r="M25" s="33"/>
      <c r="N25" s="35"/>
      <c r="O25" s="35"/>
      <c r="P25" s="35"/>
      <c r="Q25" s="35"/>
    </row>
    <row r="26" spans="1:17" ht="22.5" customHeight="1" x14ac:dyDescent="0.2">
      <c r="A26" s="46"/>
      <c r="B26" s="46" t="s">
        <v>47</v>
      </c>
      <c r="C26" s="46"/>
      <c r="D26" s="46"/>
      <c r="E26" s="47" t="s">
        <v>58</v>
      </c>
      <c r="F26" s="37"/>
      <c r="G26" s="37"/>
      <c r="H26" s="38"/>
      <c r="I26" s="38"/>
      <c r="J26" s="41"/>
      <c r="K26" s="41"/>
      <c r="L26" s="32"/>
      <c r="M26" s="33"/>
      <c r="N26" s="35"/>
      <c r="O26" s="35"/>
      <c r="P26" s="35"/>
      <c r="Q26" s="35"/>
    </row>
    <row r="27" spans="1:17" ht="22.5" customHeight="1" x14ac:dyDescent="0.2">
      <c r="A27" s="46"/>
      <c r="B27" s="46" t="s">
        <v>48</v>
      </c>
      <c r="C27" s="46"/>
      <c r="D27" s="46"/>
      <c r="E27" s="47" t="s">
        <v>59</v>
      </c>
      <c r="F27" s="37"/>
      <c r="G27" s="37"/>
      <c r="H27" s="38"/>
      <c r="I27" s="38"/>
      <c r="J27" s="41"/>
      <c r="K27" s="41"/>
      <c r="L27" s="32"/>
      <c r="M27" s="33"/>
      <c r="N27" s="35"/>
      <c r="O27" s="35"/>
      <c r="P27" s="35"/>
      <c r="Q27" s="35"/>
    </row>
    <row r="28" spans="1:17" ht="22.5" customHeight="1" x14ac:dyDescent="0.2">
      <c r="A28" s="46"/>
      <c r="B28" s="46" t="s">
        <v>49</v>
      </c>
      <c r="C28" s="46"/>
      <c r="D28" s="46"/>
      <c r="E28" s="47" t="s">
        <v>60</v>
      </c>
      <c r="F28" s="37"/>
      <c r="G28" s="37"/>
      <c r="H28" s="38"/>
      <c r="I28" s="38"/>
      <c r="J28" s="41"/>
      <c r="K28" s="41"/>
      <c r="L28" s="32"/>
      <c r="M28" s="33"/>
      <c r="N28" s="35"/>
      <c r="O28" s="35"/>
      <c r="P28" s="35"/>
      <c r="Q28" s="35"/>
    </row>
  </sheetData>
  <customSheetViews>
    <customSheetView guid="{5032A364-B81A-48DA-88DA-AB3B86B47EE9}" scale="80" fitToPage="1">
      <selection activeCell="A4" sqref="A4:M4"/>
      <pageMargins left="0.39370078740157483" right="0.35433070866141736" top="1.1023622047244095" bottom="0.74803149606299213" header="0.35433070866141736" footer="0.51181102362204722"/>
      <pageSetup paperSize="9" scale="71" fitToHeight="0" orientation="landscape" r:id="rId1"/>
      <headerFooter differentFirst="1" scaleWithDoc="0">
        <oddFooter>&amp;C&amp;P of &amp;N</oddFooter>
        <firstHeader>&amp;L
Annex 2 - Schedule of Charges for use of the Distribution System by Designated EHV Properties (including LDNOs with Designated EHV Properties/end-users).</firstHeader>
        <firstFooter>&amp;C&amp;P of &amp;N</firstFooter>
      </headerFooter>
    </customSheetView>
  </customSheetViews>
  <mergeCells count="4">
    <mergeCell ref="H1:I1"/>
    <mergeCell ref="A4:Q4"/>
    <mergeCell ref="A2:Q2"/>
    <mergeCell ref="A17:Q17"/>
  </mergeCells>
  <hyperlinks>
    <hyperlink ref="A1" location="Overview!A1" display="Back to Overview" xr:uid="{00000000-0004-0000-0800-000000000000}"/>
  </hyperlinks>
  <pageMargins left="0.39370078740157483" right="0.39370078740157483" top="0.70866141732283472" bottom="0.74803149606299213" header="0.27559055118110237" footer="0.27559055118110237"/>
  <pageSetup paperSize="9" scale="33" fitToHeight="0" orientation="portrait" r:id="rId2"/>
  <headerFooter scaleWithDoc="0">
    <oddHeader>&amp;LAnnex 6 - New Designated EHV Properties. Addendum to Schedule of Charges for use of the Distribution System by Designated EHV Properties (including LDNOs with Designated EHV Properties/end-users).</oddHeader>
    <oddFooter xml:space="preserve">&amp;L&amp;8Note: The list of MPANs / MSIDs provided may be incomplete; the DNO reserves the right to apply the listed charges to any other MPANs / MSIDs associated with the site.
</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164"/>
  <sheetViews>
    <sheetView zoomScale="80" zoomScaleNormal="80" zoomScaleSheetLayoutView="100" workbookViewId="0"/>
  </sheetViews>
  <sheetFormatPr defaultColWidth="9.140625" defaultRowHeight="27.75" customHeight="1" x14ac:dyDescent="0.2"/>
  <cols>
    <col min="1" max="1" width="63.42578125" style="2" customWidth="1"/>
    <col min="2" max="2" width="17.5703125" style="3" customWidth="1"/>
    <col min="3" max="3" width="6.85546875" style="2" customWidth="1"/>
    <col min="4" max="5" width="17.5703125" style="3" customWidth="1"/>
    <col min="6" max="16384" width="9.140625" style="2"/>
  </cols>
  <sheetData>
    <row r="1" spans="1:5" ht="27.75" customHeight="1" x14ac:dyDescent="0.2">
      <c r="A1" s="13" t="s">
        <v>30</v>
      </c>
      <c r="B1" s="277"/>
      <c r="C1" s="277"/>
      <c r="D1" s="167"/>
      <c r="E1" s="167"/>
    </row>
    <row r="2" spans="1:5" ht="35.1" customHeight="1" x14ac:dyDescent="0.2">
      <c r="A2" s="245" t="str">
        <f>Overview!B4&amp; " - Effective from "&amp;Overview!D4&amp;" - "&amp;Overview!E4&amp;" Supplier of Last Resort and Eligible Bad Debt Pass-Through Costs"</f>
        <v>Aidien Limited - GSP_E - Effective from 1 April 2025 - Final Supplier of Last Resort and Eligible Bad Debt Pass-Through Costs</v>
      </c>
      <c r="B2" s="246"/>
      <c r="C2" s="246"/>
      <c r="D2" s="246"/>
      <c r="E2" s="247"/>
    </row>
    <row r="3" spans="1:5" s="72" customFormat="1" ht="21" customHeight="1" x14ac:dyDescent="0.2">
      <c r="A3" s="80"/>
      <c r="B3" s="80"/>
      <c r="C3" s="80"/>
      <c r="D3" s="80"/>
      <c r="E3" s="80"/>
    </row>
    <row r="4" spans="1:5" ht="78.75" customHeight="1" x14ac:dyDescent="0.2">
      <c r="A4" s="28" t="s">
        <v>174</v>
      </c>
      <c r="B4" s="14" t="s">
        <v>470</v>
      </c>
      <c r="C4" s="14" t="s">
        <v>35</v>
      </c>
      <c r="D4" s="14" t="s">
        <v>518</v>
      </c>
      <c r="E4" s="14" t="s">
        <v>519</v>
      </c>
    </row>
    <row r="5" spans="1:5" ht="32.25" customHeight="1" x14ac:dyDescent="0.2">
      <c r="A5" s="16" t="s">
        <v>708</v>
      </c>
      <c r="B5" s="44" t="str">
        <f>IF(IFERROR(INDEX('Annex 1 LV, HV and UMS charges'!$B$12:$B$45,MATCH($A5,'Annex 1 LV, HV and UMS charges'!$A$12:$A$310,0)),INDEX('Annex 4 LDNO charges'!$B$14:$B$203,MATCH($A5,'Annex 4 LDNO charges'!$A$14:$A$203,0)))=0,"",IFERROR(INDEX('Annex 1 LV, HV and UMS charges'!$B$12:$B$45,MATCH($A5,'Annex 1 LV, HV and UMS charges'!$A$12:$A$310,0)),INDEX('Annex 4 LDNO charges'!$B$14:$B$203,MATCH($A5,'Annex 4 LDNO charges'!$A$14:$A$203,0))))</f>
        <v>E01,E02,E03</v>
      </c>
      <c r="C5" s="175" t="s">
        <v>641</v>
      </c>
      <c r="D5" s="176">
        <v>0</v>
      </c>
      <c r="E5" s="176">
        <v>-0.01</v>
      </c>
    </row>
    <row r="6" spans="1:5" ht="30" x14ac:dyDescent="0.2">
      <c r="A6" s="16" t="s">
        <v>655</v>
      </c>
      <c r="B6" s="44" t="str">
        <f>IF(IFERROR(INDEX('Annex 1 LV, HV and UMS charges'!$B$12:$B$45,MATCH($A6,'Annex 1 LV, HV and UMS charges'!$A$12:$A$310,0)),INDEX('Annex 4 LDNO charges'!$B$14:$B$203,MATCH($A6,'Annex 4 LDNO charges'!$A$14:$A$203,0)))=0,"",IFERROR(INDEX('Annex 1 LV, HV and UMS charges'!$B$12:$B$45,MATCH($A6,'Annex 1 LV, HV and UMS charges'!$A$12:$A$310,0)),INDEX('Annex 4 LDNO charges'!$B$14:$B$203,MATCH($A6,'Annex 4 LDNO charges'!$A$14:$A$203,0))))</f>
        <v>E07,E08,E09</v>
      </c>
      <c r="C6" s="160" t="s">
        <v>640</v>
      </c>
      <c r="D6" s="177"/>
      <c r="E6" s="176">
        <v>-0.01</v>
      </c>
    </row>
    <row r="7" spans="1:5" ht="30" x14ac:dyDescent="0.2">
      <c r="A7" s="16" t="s">
        <v>656</v>
      </c>
      <c r="B7" s="44" t="str">
        <f>IF(IFERROR(INDEX('Annex 1 LV, HV and UMS charges'!$B$12:$B$45,MATCH($A7,'Annex 1 LV, HV and UMS charges'!$A$12:$A$310,0)),INDEX('Annex 4 LDNO charges'!$B$14:$B$203,MATCH($A7,'Annex 4 LDNO charges'!$A$14:$A$203,0)))=0,"",IFERROR(INDEX('Annex 1 LV, HV and UMS charges'!$B$12:$B$45,MATCH($A7,'Annex 1 LV, HV and UMS charges'!$A$12:$A$310,0)),INDEX('Annex 4 LDNO charges'!$B$14:$B$203,MATCH($A7,'Annex 4 LDNO charges'!$A$14:$A$203,0))))</f>
        <v>E10,E11,E12</v>
      </c>
      <c r="C7" s="160" t="s">
        <v>640</v>
      </c>
      <c r="D7" s="177"/>
      <c r="E7" s="176">
        <v>-0.01</v>
      </c>
    </row>
    <row r="8" spans="1:5" ht="30" x14ac:dyDescent="0.2">
      <c r="A8" s="16" t="s">
        <v>657</v>
      </c>
      <c r="B8" s="44" t="str">
        <f>IF(IFERROR(INDEX('Annex 1 LV, HV and UMS charges'!$B$12:$B$45,MATCH($A8,'Annex 1 LV, HV and UMS charges'!$A$12:$A$310,0)),INDEX('Annex 4 LDNO charges'!$B$14:$B$203,MATCH($A8,'Annex 4 LDNO charges'!$A$14:$A$203,0)))=0,"",IFERROR(INDEX('Annex 1 LV, HV and UMS charges'!$B$12:$B$45,MATCH($A8,'Annex 1 LV, HV and UMS charges'!$A$12:$A$310,0)),INDEX('Annex 4 LDNO charges'!$B$14:$B$203,MATCH($A8,'Annex 4 LDNO charges'!$A$14:$A$203,0))))</f>
        <v>E13,E14,E15</v>
      </c>
      <c r="C8" s="160" t="s">
        <v>640</v>
      </c>
      <c r="D8" s="177"/>
      <c r="E8" s="176">
        <v>-0.01</v>
      </c>
    </row>
    <row r="9" spans="1:5" ht="30" x14ac:dyDescent="0.2">
      <c r="A9" s="16" t="s">
        <v>658</v>
      </c>
      <c r="B9" s="44" t="str">
        <f>IF(IFERROR(INDEX('Annex 1 LV, HV and UMS charges'!$B$12:$B$45,MATCH($A9,'Annex 1 LV, HV and UMS charges'!$A$12:$A$310,0)),INDEX('Annex 4 LDNO charges'!$B$14:$B$203,MATCH($A9,'Annex 4 LDNO charges'!$A$14:$A$203,0)))=0,"",IFERROR(INDEX('Annex 1 LV, HV and UMS charges'!$B$12:$B$45,MATCH($A9,'Annex 1 LV, HV and UMS charges'!$A$12:$A$310,0)),INDEX('Annex 4 LDNO charges'!$B$14:$B$203,MATCH($A9,'Annex 4 LDNO charges'!$A$14:$A$203,0))))</f>
        <v>E16,E17,E18</v>
      </c>
      <c r="C9" s="160" t="s">
        <v>640</v>
      </c>
      <c r="D9" s="177"/>
      <c r="E9" s="176">
        <v>-0.01</v>
      </c>
    </row>
    <row r="10" spans="1:5" ht="30" x14ac:dyDescent="0.2">
      <c r="A10" s="16" t="s">
        <v>659</v>
      </c>
      <c r="B10" s="44" t="str">
        <f>IF(IFERROR(INDEX('Annex 1 LV, HV and UMS charges'!$B$12:$B$45,MATCH($A10,'Annex 1 LV, HV and UMS charges'!$A$12:$A$310,0)),INDEX('Annex 4 LDNO charges'!$B$14:$B$203,MATCH($A10,'Annex 4 LDNO charges'!$A$14:$A$203,0)))=0,"",IFERROR(INDEX('Annex 1 LV, HV and UMS charges'!$B$12:$B$45,MATCH($A10,'Annex 1 LV, HV and UMS charges'!$A$12:$A$310,0)),INDEX('Annex 4 LDNO charges'!$B$14:$B$203,MATCH($A10,'Annex 4 LDNO charges'!$A$14:$A$203,0))))</f>
        <v>E19,E20,E21</v>
      </c>
      <c r="C10" s="160" t="s">
        <v>640</v>
      </c>
      <c r="D10" s="177"/>
      <c r="E10" s="176">
        <v>-0.01</v>
      </c>
    </row>
    <row r="11" spans="1:5" ht="27" customHeight="1" x14ac:dyDescent="0.2">
      <c r="A11" s="161" t="s">
        <v>523</v>
      </c>
      <c r="B11" s="44" t="str">
        <f>IF(IFERROR(INDEX('Annex 1 LV, HV and UMS charges'!$B$12:$B$45,MATCH($A11,'Annex 1 LV, HV and UMS charges'!$A$12:$A$310,0)),INDEX('Annex 4 LDNO charges'!$B$14:$B$203,MATCH($A11,'Annex 4 LDNO charges'!$A$14:$A$203,0)))=0,"",IFERROR(INDEX('Annex 1 LV, HV and UMS charges'!$B$12:$B$45,MATCH($A11,'Annex 1 LV, HV and UMS charges'!$A$12:$A$310,0)),INDEX('Annex 4 LDNO charges'!$B$14:$B$203,MATCH($A11,'Annex 4 LDNO charges'!$A$14:$A$203,0))))</f>
        <v>E25,E26,E27</v>
      </c>
      <c r="C11" s="160">
        <v>0</v>
      </c>
      <c r="D11" s="177"/>
      <c r="E11" s="176">
        <v>-0.01</v>
      </c>
    </row>
    <row r="12" spans="1:5" ht="27" customHeight="1" x14ac:dyDescent="0.2">
      <c r="A12" s="161" t="s">
        <v>524</v>
      </c>
      <c r="B12" s="44" t="str">
        <f>IF(IFERROR(INDEX('Annex 1 LV, HV and UMS charges'!$B$12:$B$45,MATCH($A12,'Annex 1 LV, HV and UMS charges'!$A$12:$A$310,0)),INDEX('Annex 4 LDNO charges'!$B$14:$B$203,MATCH($A12,'Annex 4 LDNO charges'!$A$14:$A$203,0)))=0,"",IFERROR(INDEX('Annex 1 LV, HV and UMS charges'!$B$12:$B$45,MATCH($A12,'Annex 1 LV, HV and UMS charges'!$A$12:$A$310,0)),INDEX('Annex 4 LDNO charges'!$B$14:$B$203,MATCH($A12,'Annex 4 LDNO charges'!$A$14:$A$203,0))))</f>
        <v>E28,E29,E30</v>
      </c>
      <c r="C12" s="160">
        <v>0</v>
      </c>
      <c r="D12" s="177"/>
      <c r="E12" s="176">
        <v>-0.01</v>
      </c>
    </row>
    <row r="13" spans="1:5" ht="27" customHeight="1" x14ac:dyDescent="0.2">
      <c r="A13" s="161" t="s">
        <v>525</v>
      </c>
      <c r="B13" s="44" t="str">
        <f>IF(IFERROR(INDEX('Annex 1 LV, HV and UMS charges'!$B$12:$B$45,MATCH($A13,'Annex 1 LV, HV and UMS charges'!$A$12:$A$310,0)),INDEX('Annex 4 LDNO charges'!$B$14:$B$203,MATCH($A13,'Annex 4 LDNO charges'!$A$14:$A$203,0)))=0,"",IFERROR(INDEX('Annex 1 LV, HV and UMS charges'!$B$12:$B$45,MATCH($A13,'Annex 1 LV, HV and UMS charges'!$A$12:$A$310,0)),INDEX('Annex 4 LDNO charges'!$B$14:$B$203,MATCH($A13,'Annex 4 LDNO charges'!$A$14:$A$203,0))))</f>
        <v>E31,E32,E33</v>
      </c>
      <c r="C13" s="160">
        <v>0</v>
      </c>
      <c r="D13" s="177"/>
      <c r="E13" s="176">
        <v>-0.01</v>
      </c>
    </row>
    <row r="14" spans="1:5" ht="27.75" customHeight="1" x14ac:dyDescent="0.2">
      <c r="A14" s="161" t="s">
        <v>526</v>
      </c>
      <c r="B14" s="44" t="str">
        <f>IF(IFERROR(INDEX('Annex 1 LV, HV and UMS charges'!$B$12:$B$45,MATCH($A14,'Annex 1 LV, HV and UMS charges'!$A$12:$A$310,0)),INDEX('Annex 4 LDNO charges'!$B$14:$B$203,MATCH($A14,'Annex 4 LDNO charges'!$A$14:$A$203,0)))=0,"",IFERROR(INDEX('Annex 1 LV, HV and UMS charges'!$B$12:$B$45,MATCH($A14,'Annex 1 LV, HV and UMS charges'!$A$12:$A$310,0)),INDEX('Annex 4 LDNO charges'!$B$14:$B$203,MATCH($A14,'Annex 4 LDNO charges'!$A$14:$A$203,0))))</f>
        <v>E34,E35,E36</v>
      </c>
      <c r="C14" s="160">
        <v>0</v>
      </c>
      <c r="D14" s="177"/>
      <c r="E14" s="176">
        <v>-0.01</v>
      </c>
    </row>
    <row r="15" spans="1:5" ht="27.75" customHeight="1" x14ac:dyDescent="0.2">
      <c r="A15" s="164" t="s">
        <v>527</v>
      </c>
      <c r="B15" s="44" t="str">
        <f>IF(IFERROR(INDEX('Annex 1 LV, HV and UMS charges'!$B$12:$B$45,MATCH($A15,'Annex 1 LV, HV and UMS charges'!$A$12:$A$310,0)),INDEX('Annex 4 LDNO charges'!$B$14:$B$203,MATCH($A15,'Annex 4 LDNO charges'!$A$14:$A$203,0)))=0,"",IFERROR(INDEX('Annex 1 LV, HV and UMS charges'!$B$12:$B$45,MATCH($A15,'Annex 1 LV, HV and UMS charges'!$A$12:$A$310,0)),INDEX('Annex 4 LDNO charges'!$B$14:$B$203,MATCH($A15,'Annex 4 LDNO charges'!$A$14:$A$203,0))))</f>
        <v>E37,E38,E39</v>
      </c>
      <c r="C15" s="160">
        <v>0</v>
      </c>
      <c r="D15" s="177"/>
      <c r="E15" s="176">
        <v>-0.01</v>
      </c>
    </row>
    <row r="16" spans="1:5" ht="27.75" customHeight="1" x14ac:dyDescent="0.2">
      <c r="A16" s="164" t="s">
        <v>528</v>
      </c>
      <c r="B16" s="44" t="str">
        <f>IF(IFERROR(INDEX('Annex 1 LV, HV and UMS charges'!$B$12:$B$45,MATCH($A16,'Annex 1 LV, HV and UMS charges'!$A$12:$A$310,0)),INDEX('Annex 4 LDNO charges'!$B$14:$B$203,MATCH($A16,'Annex 4 LDNO charges'!$A$14:$A$203,0)))=0,"",IFERROR(INDEX('Annex 1 LV, HV and UMS charges'!$B$12:$B$45,MATCH($A16,'Annex 1 LV, HV and UMS charges'!$A$12:$A$310,0)),INDEX('Annex 4 LDNO charges'!$B$14:$B$203,MATCH($A16,'Annex 4 LDNO charges'!$A$14:$A$203,0))))</f>
        <v>E40,E41</v>
      </c>
      <c r="C16" s="160">
        <v>0</v>
      </c>
      <c r="D16" s="177"/>
      <c r="E16" s="176">
        <v>-0.01</v>
      </c>
    </row>
    <row r="17" spans="1:5" ht="27.75" customHeight="1" x14ac:dyDescent="0.2">
      <c r="A17" s="164" t="s">
        <v>529</v>
      </c>
      <c r="B17" s="44" t="str">
        <f>IF(IFERROR(INDEX('Annex 1 LV, HV and UMS charges'!$B$12:$B$45,MATCH($A17,'Annex 1 LV, HV and UMS charges'!$A$12:$A$310,0)),INDEX('Annex 4 LDNO charges'!$B$14:$B$203,MATCH($A17,'Annex 4 LDNO charges'!$A$14:$A$203,0)))=0,"",IFERROR(INDEX('Annex 1 LV, HV and UMS charges'!$B$12:$B$45,MATCH($A17,'Annex 1 LV, HV and UMS charges'!$A$12:$A$310,0)),INDEX('Annex 4 LDNO charges'!$B$14:$B$203,MATCH($A17,'Annex 4 LDNO charges'!$A$14:$A$203,0))))</f>
        <v>E42,E43</v>
      </c>
      <c r="C17" s="160">
        <v>0</v>
      </c>
      <c r="D17" s="177"/>
      <c r="E17" s="176">
        <v>-0.01</v>
      </c>
    </row>
    <row r="18" spans="1:5" ht="27.75" customHeight="1" x14ac:dyDescent="0.2">
      <c r="A18" s="164" t="s">
        <v>530</v>
      </c>
      <c r="B18" s="44" t="str">
        <f>IF(IFERROR(INDEX('Annex 1 LV, HV and UMS charges'!$B$12:$B$45,MATCH($A18,'Annex 1 LV, HV and UMS charges'!$A$12:$A$310,0)),INDEX('Annex 4 LDNO charges'!$B$14:$B$203,MATCH($A18,'Annex 4 LDNO charges'!$A$14:$A$203,0)))=0,"",IFERROR(INDEX('Annex 1 LV, HV and UMS charges'!$B$12:$B$45,MATCH($A18,'Annex 1 LV, HV and UMS charges'!$A$12:$A$310,0)),INDEX('Annex 4 LDNO charges'!$B$14:$B$203,MATCH($A18,'Annex 4 LDNO charges'!$A$14:$A$203,0))))</f>
        <v>E44,E45</v>
      </c>
      <c r="C18" s="160">
        <v>0</v>
      </c>
      <c r="D18" s="177"/>
      <c r="E18" s="176">
        <v>-0.01</v>
      </c>
    </row>
    <row r="19" spans="1:5" ht="27.75" customHeight="1" x14ac:dyDescent="0.2">
      <c r="A19" s="164" t="s">
        <v>531</v>
      </c>
      <c r="B19" s="44" t="str">
        <f>IF(IFERROR(INDEX('Annex 1 LV, HV and UMS charges'!$B$12:$B$45,MATCH($A19,'Annex 1 LV, HV and UMS charges'!$A$12:$A$310,0)),INDEX('Annex 4 LDNO charges'!$B$14:$B$203,MATCH($A19,'Annex 4 LDNO charges'!$A$14:$A$203,0)))=0,"",IFERROR(INDEX('Annex 1 LV, HV and UMS charges'!$B$12:$B$45,MATCH($A19,'Annex 1 LV, HV and UMS charges'!$A$12:$A$310,0)),INDEX('Annex 4 LDNO charges'!$B$14:$B$203,MATCH($A19,'Annex 4 LDNO charges'!$A$14:$A$203,0))))</f>
        <v>E46,E47</v>
      </c>
      <c r="C19" s="160">
        <v>0</v>
      </c>
      <c r="D19" s="177"/>
      <c r="E19" s="176">
        <v>-0.01</v>
      </c>
    </row>
    <row r="20" spans="1:5" ht="27.75" customHeight="1" x14ac:dyDescent="0.2">
      <c r="A20" s="164" t="s">
        <v>532</v>
      </c>
      <c r="B20" s="44" t="str">
        <f>IF(IFERROR(INDEX('Annex 1 LV, HV and UMS charges'!$B$12:$B$45,MATCH($A20,'Annex 1 LV, HV and UMS charges'!$A$12:$A$310,0)),INDEX('Annex 4 LDNO charges'!$B$14:$B$203,MATCH($A20,'Annex 4 LDNO charges'!$A$14:$A$203,0)))=0,"",IFERROR(INDEX('Annex 1 LV, HV and UMS charges'!$B$12:$B$45,MATCH($A20,'Annex 1 LV, HV and UMS charges'!$A$12:$A$310,0)),INDEX('Annex 4 LDNO charges'!$B$14:$B$203,MATCH($A20,'Annex 4 LDNO charges'!$A$14:$A$203,0))))</f>
        <v>E48,E49</v>
      </c>
      <c r="C20" s="160">
        <v>0</v>
      </c>
      <c r="D20" s="177"/>
      <c r="E20" s="176">
        <v>-0.01</v>
      </c>
    </row>
    <row r="21" spans="1:5" ht="27.75" customHeight="1" x14ac:dyDescent="0.2">
      <c r="A21" s="164" t="s">
        <v>533</v>
      </c>
      <c r="B21" s="44" t="str">
        <f>IF(IFERROR(INDEX('Annex 1 LV, HV and UMS charges'!$B$12:$B$45,MATCH($A21,'Annex 1 LV, HV and UMS charges'!$A$12:$A$310,0)),INDEX('Annex 4 LDNO charges'!$B$14:$B$203,MATCH($A21,'Annex 4 LDNO charges'!$A$14:$A$203,0)))=0,"",IFERROR(INDEX('Annex 1 LV, HV and UMS charges'!$B$12:$B$45,MATCH($A21,'Annex 1 LV, HV and UMS charges'!$A$12:$A$310,0)),INDEX('Annex 4 LDNO charges'!$B$14:$B$203,MATCH($A21,'Annex 4 LDNO charges'!$A$14:$A$203,0))))</f>
        <v>E50,E51</v>
      </c>
      <c r="C21" s="160">
        <v>0</v>
      </c>
      <c r="D21" s="177"/>
      <c r="E21" s="176">
        <v>-0.01</v>
      </c>
    </row>
    <row r="22" spans="1:5" ht="27.75" customHeight="1" x14ac:dyDescent="0.2">
      <c r="A22" s="164" t="s">
        <v>534</v>
      </c>
      <c r="B22" s="44" t="str">
        <f>IF(IFERROR(INDEX('Annex 1 LV, HV and UMS charges'!$B$12:$B$45,MATCH($A22,'Annex 1 LV, HV and UMS charges'!$A$12:$A$310,0)),INDEX('Annex 4 LDNO charges'!$B$14:$B$203,MATCH($A22,'Annex 4 LDNO charges'!$A$14:$A$203,0)))=0,"",IFERROR(INDEX('Annex 1 LV, HV and UMS charges'!$B$12:$B$45,MATCH($A22,'Annex 1 LV, HV and UMS charges'!$A$12:$A$310,0)),INDEX('Annex 4 LDNO charges'!$B$14:$B$203,MATCH($A22,'Annex 4 LDNO charges'!$A$14:$A$203,0))))</f>
        <v>E52,E53</v>
      </c>
      <c r="C22" s="160">
        <v>0</v>
      </c>
      <c r="D22" s="177"/>
      <c r="E22" s="176">
        <v>-0.01</v>
      </c>
    </row>
    <row r="23" spans="1:5" ht="27.75" customHeight="1" x14ac:dyDescent="0.2">
      <c r="A23" s="161" t="s">
        <v>535</v>
      </c>
      <c r="B23" s="44" t="str">
        <f>IF(IFERROR(INDEX('Annex 1 LV, HV and UMS charges'!$B$12:$B$45,MATCH($A23,'Annex 1 LV, HV and UMS charges'!$A$12:$A$310,0)),INDEX('Annex 4 LDNO charges'!$B$14:$B$203,MATCH($A23,'Annex 4 LDNO charges'!$A$14:$A$203,0)))=0,"",IFERROR(INDEX('Annex 1 LV, HV and UMS charges'!$B$12:$B$45,MATCH($A23,'Annex 1 LV, HV and UMS charges'!$A$12:$A$310,0)),INDEX('Annex 4 LDNO charges'!$B$14:$B$203,MATCH($A23,'Annex 4 LDNO charges'!$A$14:$A$203,0))))</f>
        <v>E54,E55</v>
      </c>
      <c r="C23" s="160">
        <v>0</v>
      </c>
      <c r="D23" s="177"/>
      <c r="E23" s="176">
        <v>-0.01</v>
      </c>
    </row>
    <row r="24" spans="1:5" ht="27.75" customHeight="1" x14ac:dyDescent="0.2">
      <c r="A24" s="161" t="s">
        <v>536</v>
      </c>
      <c r="B24" s="44" t="str">
        <f>IF(IFERROR(INDEX('Annex 1 LV, HV and UMS charges'!$B$12:$B$45,MATCH($A24,'Annex 1 LV, HV and UMS charges'!$A$12:$A$310,0)),INDEX('Annex 4 LDNO charges'!$B$14:$B$203,MATCH($A24,'Annex 4 LDNO charges'!$A$14:$A$203,0)))=0,"",IFERROR(INDEX('Annex 1 LV, HV and UMS charges'!$B$12:$B$45,MATCH($A24,'Annex 1 LV, HV and UMS charges'!$A$12:$A$310,0)),INDEX('Annex 4 LDNO charges'!$B$14:$B$203,MATCH($A24,'Annex 4 LDNO charges'!$A$14:$A$203,0))))</f>
        <v>E56,E57</v>
      </c>
      <c r="C24" s="160">
        <v>0</v>
      </c>
      <c r="D24" s="177"/>
      <c r="E24" s="176">
        <v>-0.01</v>
      </c>
    </row>
    <row r="25" spans="1:5" ht="27.75" customHeight="1" x14ac:dyDescent="0.2">
      <c r="A25" s="161" t="s">
        <v>537</v>
      </c>
      <c r="B25" s="44" t="str">
        <f>IF(IFERROR(INDEX('Annex 1 LV, HV and UMS charges'!$B$12:$B$45,MATCH($A25,'Annex 1 LV, HV and UMS charges'!$A$12:$A$310,0)),INDEX('Annex 4 LDNO charges'!$B$14:$B$203,MATCH($A25,'Annex 4 LDNO charges'!$A$14:$A$203,0)))=0,"",IFERROR(INDEX('Annex 1 LV, HV and UMS charges'!$B$12:$B$45,MATCH($A25,'Annex 1 LV, HV and UMS charges'!$A$12:$A$310,0)),INDEX('Annex 4 LDNO charges'!$B$14:$B$203,MATCH($A25,'Annex 4 LDNO charges'!$A$14:$A$203,0))))</f>
        <v>E58,E59</v>
      </c>
      <c r="C25" s="160">
        <v>0</v>
      </c>
      <c r="D25" s="177"/>
      <c r="E25" s="176">
        <v>-0.01</v>
      </c>
    </row>
    <row r="26" spans="1:5" ht="27.75" customHeight="1" x14ac:dyDescent="0.2">
      <c r="A26" s="161" t="s">
        <v>660</v>
      </c>
      <c r="B26" s="44" t="str">
        <f>IF(IFERROR(INDEX('Annex 1 LV, HV and UMS charges'!$B$12:$B$45,MATCH($A26,'Annex 1 LV, HV and UMS charges'!$A$12:$A$310,0)),INDEX('Annex 4 LDNO charges'!$B$14:$B$203,MATCH($A26,'Annex 4 LDNO charges'!$A$14:$A$203,0)))=0,"",IFERROR(INDEX('Annex 1 LV, HV and UMS charges'!$B$12:$B$45,MATCH($A26,'Annex 1 LV, HV and UMS charges'!$A$12:$A$310,0)),INDEX('Annex 4 LDNO charges'!$B$14:$B$203,MATCH($A26,'Annex 4 LDNO charges'!$A$14:$A$203,0))))</f>
        <v>E01</v>
      </c>
      <c r="C26" s="175" t="s">
        <v>641</v>
      </c>
      <c r="D26" s="176">
        <v>0</v>
      </c>
      <c r="E26" s="176">
        <v>-0.01</v>
      </c>
    </row>
    <row r="27" spans="1:5" ht="27.75" customHeight="1" x14ac:dyDescent="0.2">
      <c r="A27" s="161" t="s">
        <v>661</v>
      </c>
      <c r="B27" s="44" t="str">
        <f>IF(IFERROR(INDEX('Annex 1 LV, HV and UMS charges'!$B$12:$B$45,MATCH($A27,'Annex 1 LV, HV and UMS charges'!$A$12:$A$310,0)),INDEX('Annex 4 LDNO charges'!$B$14:$B$203,MATCH($A27,'Annex 4 LDNO charges'!$A$14:$A$203,0)))=0,"",IFERROR(INDEX('Annex 1 LV, HV and UMS charges'!$B$12:$B$45,MATCH($A27,'Annex 1 LV, HV and UMS charges'!$A$12:$A$310,0)),INDEX('Annex 4 LDNO charges'!$B$14:$B$203,MATCH($A27,'Annex 4 LDNO charges'!$A$14:$A$203,0))))</f>
        <v>E07</v>
      </c>
      <c r="C27" s="160" t="s">
        <v>640</v>
      </c>
      <c r="D27" s="177"/>
      <c r="E27" s="176">
        <v>-0.01</v>
      </c>
    </row>
    <row r="28" spans="1:5" ht="27.75" customHeight="1" x14ac:dyDescent="0.2">
      <c r="A28" s="161" t="s">
        <v>662</v>
      </c>
      <c r="B28" s="44" t="str">
        <f>IF(IFERROR(INDEX('Annex 1 LV, HV and UMS charges'!$B$12:$B$45,MATCH($A28,'Annex 1 LV, HV and UMS charges'!$A$12:$A$310,0)),INDEX('Annex 4 LDNO charges'!$B$14:$B$203,MATCH($A28,'Annex 4 LDNO charges'!$A$14:$A$203,0)))=0,"",IFERROR(INDEX('Annex 1 LV, HV and UMS charges'!$B$12:$B$45,MATCH($A28,'Annex 1 LV, HV and UMS charges'!$A$12:$A$310,0)),INDEX('Annex 4 LDNO charges'!$B$14:$B$203,MATCH($A28,'Annex 4 LDNO charges'!$A$14:$A$203,0))))</f>
        <v>E10</v>
      </c>
      <c r="C28" s="160" t="s">
        <v>640</v>
      </c>
      <c r="D28" s="177"/>
      <c r="E28" s="176">
        <v>-0.01</v>
      </c>
    </row>
    <row r="29" spans="1:5" ht="27.75" customHeight="1" x14ac:dyDescent="0.2">
      <c r="A29" s="161" t="s">
        <v>663</v>
      </c>
      <c r="B29" s="44" t="str">
        <f>IF(IFERROR(INDEX('Annex 1 LV, HV and UMS charges'!$B$12:$B$45,MATCH($A29,'Annex 1 LV, HV and UMS charges'!$A$12:$A$310,0)),INDEX('Annex 4 LDNO charges'!$B$14:$B$203,MATCH($A29,'Annex 4 LDNO charges'!$A$14:$A$203,0)))=0,"",IFERROR(INDEX('Annex 1 LV, HV and UMS charges'!$B$12:$B$45,MATCH($A29,'Annex 1 LV, HV and UMS charges'!$A$12:$A$310,0)),INDEX('Annex 4 LDNO charges'!$B$14:$B$203,MATCH($A29,'Annex 4 LDNO charges'!$A$14:$A$203,0))))</f>
        <v>E13</v>
      </c>
      <c r="C29" s="160" t="s">
        <v>640</v>
      </c>
      <c r="D29" s="177"/>
      <c r="E29" s="176">
        <v>-0.01</v>
      </c>
    </row>
    <row r="30" spans="1:5" ht="27.75" customHeight="1" x14ac:dyDescent="0.2">
      <c r="A30" s="161" t="s">
        <v>664</v>
      </c>
      <c r="B30" s="44" t="str">
        <f>IF(IFERROR(INDEX('Annex 1 LV, HV and UMS charges'!$B$12:$B$45,MATCH($A30,'Annex 1 LV, HV and UMS charges'!$A$12:$A$310,0)),INDEX('Annex 4 LDNO charges'!$B$14:$B$203,MATCH($A30,'Annex 4 LDNO charges'!$A$14:$A$203,0)))=0,"",IFERROR(INDEX('Annex 1 LV, HV and UMS charges'!$B$12:$B$45,MATCH($A30,'Annex 1 LV, HV and UMS charges'!$A$12:$A$310,0)),INDEX('Annex 4 LDNO charges'!$B$14:$B$203,MATCH($A30,'Annex 4 LDNO charges'!$A$14:$A$203,0))))</f>
        <v>E16</v>
      </c>
      <c r="C30" s="160" t="s">
        <v>640</v>
      </c>
      <c r="D30" s="177"/>
      <c r="E30" s="176">
        <v>-0.01</v>
      </c>
    </row>
    <row r="31" spans="1:5" ht="27.75" customHeight="1" x14ac:dyDescent="0.2">
      <c r="A31" s="161" t="s">
        <v>665</v>
      </c>
      <c r="B31" s="44" t="str">
        <f>IF(IFERROR(INDEX('Annex 1 LV, HV and UMS charges'!$B$12:$B$45,MATCH($A31,'Annex 1 LV, HV and UMS charges'!$A$12:$A$310,0)),INDEX('Annex 4 LDNO charges'!$B$14:$B$203,MATCH($A31,'Annex 4 LDNO charges'!$A$14:$A$203,0)))=0,"",IFERROR(INDEX('Annex 1 LV, HV and UMS charges'!$B$12:$B$45,MATCH($A31,'Annex 1 LV, HV and UMS charges'!$A$12:$A$310,0)),INDEX('Annex 4 LDNO charges'!$B$14:$B$203,MATCH($A31,'Annex 4 LDNO charges'!$A$14:$A$203,0))))</f>
        <v>E19</v>
      </c>
      <c r="C31" s="160" t="s">
        <v>640</v>
      </c>
      <c r="D31" s="177"/>
      <c r="E31" s="176">
        <v>-0.01</v>
      </c>
    </row>
    <row r="32" spans="1:5" ht="27.75" customHeight="1" x14ac:dyDescent="0.2">
      <c r="A32" s="161" t="s">
        <v>538</v>
      </c>
      <c r="B32" s="44" t="str">
        <f>IF(IFERROR(INDEX('Annex 1 LV, HV and UMS charges'!$B$12:$B$45,MATCH($A32,'Annex 1 LV, HV and UMS charges'!$A$12:$A$310,0)),INDEX('Annex 4 LDNO charges'!$B$14:$B$203,MATCH($A32,'Annex 4 LDNO charges'!$A$14:$A$203,0)))=0,"",IFERROR(INDEX('Annex 1 LV, HV and UMS charges'!$B$12:$B$45,MATCH($A32,'Annex 1 LV, HV and UMS charges'!$A$12:$A$310,0)),INDEX('Annex 4 LDNO charges'!$B$14:$B$203,MATCH($A32,'Annex 4 LDNO charges'!$A$14:$A$203,0))))</f>
        <v>E25</v>
      </c>
      <c r="C32" s="160">
        <v>0</v>
      </c>
      <c r="D32" s="177"/>
      <c r="E32" s="176">
        <v>-0.01</v>
      </c>
    </row>
    <row r="33" spans="1:5" ht="27.75" customHeight="1" x14ac:dyDescent="0.2">
      <c r="A33" s="161" t="s">
        <v>539</v>
      </c>
      <c r="B33" s="44" t="str">
        <f>IF(IFERROR(INDEX('Annex 1 LV, HV and UMS charges'!$B$12:$B$45,MATCH($A33,'Annex 1 LV, HV and UMS charges'!$A$12:$A$310,0)),INDEX('Annex 4 LDNO charges'!$B$14:$B$203,MATCH($A33,'Annex 4 LDNO charges'!$A$14:$A$203,0)))=0,"",IFERROR(INDEX('Annex 1 LV, HV and UMS charges'!$B$12:$B$45,MATCH($A33,'Annex 1 LV, HV and UMS charges'!$A$12:$A$310,0)),INDEX('Annex 4 LDNO charges'!$B$14:$B$203,MATCH($A33,'Annex 4 LDNO charges'!$A$14:$A$203,0))))</f>
        <v>E28</v>
      </c>
      <c r="C33" s="160">
        <v>0</v>
      </c>
      <c r="D33" s="177"/>
      <c r="E33" s="176">
        <v>-0.01</v>
      </c>
    </row>
    <row r="34" spans="1:5" ht="27.75" customHeight="1" x14ac:dyDescent="0.2">
      <c r="A34" s="161" t="s">
        <v>540</v>
      </c>
      <c r="B34" s="44" t="str">
        <f>IF(IFERROR(INDEX('Annex 1 LV, HV and UMS charges'!$B$12:$B$45,MATCH($A34,'Annex 1 LV, HV and UMS charges'!$A$12:$A$310,0)),INDEX('Annex 4 LDNO charges'!$B$14:$B$203,MATCH($A34,'Annex 4 LDNO charges'!$A$14:$A$203,0)))=0,"",IFERROR(INDEX('Annex 1 LV, HV and UMS charges'!$B$12:$B$45,MATCH($A34,'Annex 1 LV, HV and UMS charges'!$A$12:$A$310,0)),INDEX('Annex 4 LDNO charges'!$B$14:$B$203,MATCH($A34,'Annex 4 LDNO charges'!$A$14:$A$203,0))))</f>
        <v>E31</v>
      </c>
      <c r="C34" s="160">
        <v>0</v>
      </c>
      <c r="D34" s="177"/>
      <c r="E34" s="176">
        <v>-0.01</v>
      </c>
    </row>
    <row r="35" spans="1:5" ht="27.75" customHeight="1" x14ac:dyDescent="0.2">
      <c r="A35" s="161" t="s">
        <v>541</v>
      </c>
      <c r="B35" s="44" t="str">
        <f>IF(IFERROR(INDEX('Annex 1 LV, HV and UMS charges'!$B$12:$B$45,MATCH($A35,'Annex 1 LV, HV and UMS charges'!$A$12:$A$310,0)),INDEX('Annex 4 LDNO charges'!$B$14:$B$203,MATCH($A35,'Annex 4 LDNO charges'!$A$14:$A$203,0)))=0,"",IFERROR(INDEX('Annex 1 LV, HV and UMS charges'!$B$12:$B$45,MATCH($A35,'Annex 1 LV, HV and UMS charges'!$A$12:$A$310,0)),INDEX('Annex 4 LDNO charges'!$B$14:$B$203,MATCH($A35,'Annex 4 LDNO charges'!$A$14:$A$203,0))))</f>
        <v>E34</v>
      </c>
      <c r="C35" s="160">
        <v>0</v>
      </c>
      <c r="D35" s="177"/>
      <c r="E35" s="176">
        <v>-0.01</v>
      </c>
    </row>
    <row r="36" spans="1:5" ht="27.75" customHeight="1" x14ac:dyDescent="0.2">
      <c r="A36" s="161" t="s">
        <v>542</v>
      </c>
      <c r="B36" s="44" t="str">
        <f>IF(IFERROR(INDEX('Annex 1 LV, HV and UMS charges'!$B$12:$B$45,MATCH($A36,'Annex 1 LV, HV and UMS charges'!$A$12:$A$310,0)),INDEX('Annex 4 LDNO charges'!$B$14:$B$203,MATCH($A36,'Annex 4 LDNO charges'!$A$14:$A$203,0)))=0,"",IFERROR(INDEX('Annex 1 LV, HV and UMS charges'!$B$12:$B$45,MATCH($A36,'Annex 1 LV, HV and UMS charges'!$A$12:$A$310,0)),INDEX('Annex 4 LDNO charges'!$B$14:$B$203,MATCH($A36,'Annex 4 LDNO charges'!$A$14:$A$203,0))))</f>
        <v>E37</v>
      </c>
      <c r="C36" s="160">
        <v>0</v>
      </c>
      <c r="D36" s="177"/>
      <c r="E36" s="176">
        <v>-0.01</v>
      </c>
    </row>
    <row r="37" spans="1:5" ht="27.75" customHeight="1" x14ac:dyDescent="0.2">
      <c r="A37" s="164" t="s">
        <v>666</v>
      </c>
      <c r="B37" s="44" t="str">
        <f>IF(IFERROR(INDEX('Annex 1 LV, HV and UMS charges'!$B$12:$B$45,MATCH($A37,'Annex 1 LV, HV and UMS charges'!$A$12:$A$310,0)),INDEX('Annex 4 LDNO charges'!$B$14:$B$203,MATCH($A37,'Annex 4 LDNO charges'!$A$14:$A$203,0)))=0,"",IFERROR(INDEX('Annex 1 LV, HV and UMS charges'!$B$12:$B$45,MATCH($A37,'Annex 1 LV, HV and UMS charges'!$A$12:$A$310,0)),INDEX('Annex 4 LDNO charges'!$B$14:$B$203,MATCH($A37,'Annex 4 LDNO charges'!$A$14:$A$203,0))))</f>
        <v>E02</v>
      </c>
      <c r="C37" s="175" t="s">
        <v>641</v>
      </c>
      <c r="D37" s="176">
        <v>0</v>
      </c>
      <c r="E37" s="176">
        <v>-0.01</v>
      </c>
    </row>
    <row r="38" spans="1:5" ht="27.75" customHeight="1" x14ac:dyDescent="0.2">
      <c r="A38" s="161" t="s">
        <v>667</v>
      </c>
      <c r="B38" s="44" t="str">
        <f>IF(IFERROR(INDEX('Annex 1 LV, HV and UMS charges'!$B$12:$B$45,MATCH($A38,'Annex 1 LV, HV and UMS charges'!$A$12:$A$310,0)),INDEX('Annex 4 LDNO charges'!$B$14:$B$203,MATCH($A38,'Annex 4 LDNO charges'!$A$14:$A$203,0)))=0,"",IFERROR(INDEX('Annex 1 LV, HV and UMS charges'!$B$12:$B$45,MATCH($A38,'Annex 1 LV, HV and UMS charges'!$A$12:$A$310,0)),INDEX('Annex 4 LDNO charges'!$B$14:$B$203,MATCH($A38,'Annex 4 LDNO charges'!$A$14:$A$203,0))))</f>
        <v>E08</v>
      </c>
      <c r="C38" s="160" t="s">
        <v>640</v>
      </c>
      <c r="D38" s="177"/>
      <c r="E38" s="176">
        <v>-0.01</v>
      </c>
    </row>
    <row r="39" spans="1:5" ht="27.75" customHeight="1" x14ac:dyDescent="0.2">
      <c r="A39" s="161" t="s">
        <v>668</v>
      </c>
      <c r="B39" s="44" t="str">
        <f>IF(IFERROR(INDEX('Annex 1 LV, HV and UMS charges'!$B$12:$B$45,MATCH($A39,'Annex 1 LV, HV and UMS charges'!$A$12:$A$310,0)),INDEX('Annex 4 LDNO charges'!$B$14:$B$203,MATCH($A39,'Annex 4 LDNO charges'!$A$14:$A$203,0)))=0,"",IFERROR(INDEX('Annex 1 LV, HV and UMS charges'!$B$12:$B$45,MATCH($A39,'Annex 1 LV, HV and UMS charges'!$A$12:$A$310,0)),INDEX('Annex 4 LDNO charges'!$B$14:$B$203,MATCH($A39,'Annex 4 LDNO charges'!$A$14:$A$203,0))))</f>
        <v>E11</v>
      </c>
      <c r="C39" s="160" t="s">
        <v>640</v>
      </c>
      <c r="D39" s="177"/>
      <c r="E39" s="176">
        <v>-0.01</v>
      </c>
    </row>
    <row r="40" spans="1:5" ht="27.75" customHeight="1" x14ac:dyDescent="0.2">
      <c r="A40" s="161" t="s">
        <v>669</v>
      </c>
      <c r="B40" s="44" t="str">
        <f>IF(IFERROR(INDEX('Annex 1 LV, HV and UMS charges'!$B$12:$B$45,MATCH($A40,'Annex 1 LV, HV and UMS charges'!$A$12:$A$310,0)),INDEX('Annex 4 LDNO charges'!$B$14:$B$203,MATCH($A40,'Annex 4 LDNO charges'!$A$14:$A$203,0)))=0,"",IFERROR(INDEX('Annex 1 LV, HV and UMS charges'!$B$12:$B$45,MATCH($A40,'Annex 1 LV, HV and UMS charges'!$A$12:$A$310,0)),INDEX('Annex 4 LDNO charges'!$B$14:$B$203,MATCH($A40,'Annex 4 LDNO charges'!$A$14:$A$203,0))))</f>
        <v>E14</v>
      </c>
      <c r="C40" s="160" t="s">
        <v>640</v>
      </c>
      <c r="D40" s="177"/>
      <c r="E40" s="176">
        <v>-0.01</v>
      </c>
    </row>
    <row r="41" spans="1:5" ht="27.75" customHeight="1" x14ac:dyDescent="0.2">
      <c r="A41" s="161" t="s">
        <v>670</v>
      </c>
      <c r="B41" s="44" t="str">
        <f>IF(IFERROR(INDEX('Annex 1 LV, HV and UMS charges'!$B$12:$B$45,MATCH($A41,'Annex 1 LV, HV and UMS charges'!$A$12:$A$310,0)),INDEX('Annex 4 LDNO charges'!$B$14:$B$203,MATCH($A41,'Annex 4 LDNO charges'!$A$14:$A$203,0)))=0,"",IFERROR(INDEX('Annex 1 LV, HV and UMS charges'!$B$12:$B$45,MATCH($A41,'Annex 1 LV, HV and UMS charges'!$A$12:$A$310,0)),INDEX('Annex 4 LDNO charges'!$B$14:$B$203,MATCH($A41,'Annex 4 LDNO charges'!$A$14:$A$203,0))))</f>
        <v>E17</v>
      </c>
      <c r="C41" s="160" t="s">
        <v>640</v>
      </c>
      <c r="D41" s="177"/>
      <c r="E41" s="176">
        <v>-0.01</v>
      </c>
    </row>
    <row r="42" spans="1:5" ht="27.75" customHeight="1" x14ac:dyDescent="0.2">
      <c r="A42" s="161" t="s">
        <v>671</v>
      </c>
      <c r="B42" s="44" t="str">
        <f>IF(IFERROR(INDEX('Annex 1 LV, HV and UMS charges'!$B$12:$B$45,MATCH($A42,'Annex 1 LV, HV and UMS charges'!$A$12:$A$310,0)),INDEX('Annex 4 LDNO charges'!$B$14:$B$203,MATCH($A42,'Annex 4 LDNO charges'!$A$14:$A$203,0)))=0,"",IFERROR(INDEX('Annex 1 LV, HV and UMS charges'!$B$12:$B$45,MATCH($A42,'Annex 1 LV, HV and UMS charges'!$A$12:$A$310,0)),INDEX('Annex 4 LDNO charges'!$B$14:$B$203,MATCH($A42,'Annex 4 LDNO charges'!$A$14:$A$203,0))))</f>
        <v>E20</v>
      </c>
      <c r="C42" s="160" t="s">
        <v>640</v>
      </c>
      <c r="D42" s="177"/>
      <c r="E42" s="176">
        <v>-0.01</v>
      </c>
    </row>
    <row r="43" spans="1:5" ht="27.75" customHeight="1" x14ac:dyDescent="0.2">
      <c r="A43" s="161" t="s">
        <v>544</v>
      </c>
      <c r="B43" s="44" t="str">
        <f>IF(IFERROR(INDEX('Annex 1 LV, HV and UMS charges'!$B$12:$B$45,MATCH($A43,'Annex 1 LV, HV and UMS charges'!$A$12:$A$310,0)),INDEX('Annex 4 LDNO charges'!$B$14:$B$203,MATCH($A43,'Annex 4 LDNO charges'!$A$14:$A$203,0)))=0,"",IFERROR(INDEX('Annex 1 LV, HV and UMS charges'!$B$12:$B$45,MATCH($A43,'Annex 1 LV, HV and UMS charges'!$A$12:$A$310,0)),INDEX('Annex 4 LDNO charges'!$B$14:$B$203,MATCH($A43,'Annex 4 LDNO charges'!$A$14:$A$203,0))))</f>
        <v>E26</v>
      </c>
      <c r="C43" s="160">
        <v>0</v>
      </c>
      <c r="D43" s="177"/>
      <c r="E43" s="176">
        <v>-0.01</v>
      </c>
    </row>
    <row r="44" spans="1:5" ht="27.75" customHeight="1" x14ac:dyDescent="0.2">
      <c r="A44" s="161" t="s">
        <v>545</v>
      </c>
      <c r="B44" s="44" t="str">
        <f>IF(IFERROR(INDEX('Annex 1 LV, HV and UMS charges'!$B$12:$B$45,MATCH($A44,'Annex 1 LV, HV and UMS charges'!$A$12:$A$310,0)),INDEX('Annex 4 LDNO charges'!$B$14:$B$203,MATCH($A44,'Annex 4 LDNO charges'!$A$14:$A$203,0)))=0,"",IFERROR(INDEX('Annex 1 LV, HV and UMS charges'!$B$12:$B$45,MATCH($A44,'Annex 1 LV, HV and UMS charges'!$A$12:$A$310,0)),INDEX('Annex 4 LDNO charges'!$B$14:$B$203,MATCH($A44,'Annex 4 LDNO charges'!$A$14:$A$203,0))))</f>
        <v>E29</v>
      </c>
      <c r="C44" s="160">
        <v>0</v>
      </c>
      <c r="D44" s="177"/>
      <c r="E44" s="176">
        <v>-0.01</v>
      </c>
    </row>
    <row r="45" spans="1:5" ht="27.75" customHeight="1" x14ac:dyDescent="0.2">
      <c r="A45" s="161" t="s">
        <v>546</v>
      </c>
      <c r="B45" s="44" t="str">
        <f>IF(IFERROR(INDEX('Annex 1 LV, HV and UMS charges'!$B$12:$B$45,MATCH($A45,'Annex 1 LV, HV and UMS charges'!$A$12:$A$310,0)),INDEX('Annex 4 LDNO charges'!$B$14:$B$203,MATCH($A45,'Annex 4 LDNO charges'!$A$14:$A$203,0)))=0,"",IFERROR(INDEX('Annex 1 LV, HV and UMS charges'!$B$12:$B$45,MATCH($A45,'Annex 1 LV, HV and UMS charges'!$A$12:$A$310,0)),INDEX('Annex 4 LDNO charges'!$B$14:$B$203,MATCH($A45,'Annex 4 LDNO charges'!$A$14:$A$203,0))))</f>
        <v>E32</v>
      </c>
      <c r="C45" s="160">
        <v>0</v>
      </c>
      <c r="D45" s="177"/>
      <c r="E45" s="176">
        <v>-0.01</v>
      </c>
    </row>
    <row r="46" spans="1:5" ht="27.75" customHeight="1" x14ac:dyDescent="0.2">
      <c r="A46" s="161" t="s">
        <v>547</v>
      </c>
      <c r="B46" s="44" t="str">
        <f>IF(IFERROR(INDEX('Annex 1 LV, HV and UMS charges'!$B$12:$B$45,MATCH($A46,'Annex 1 LV, HV and UMS charges'!$A$12:$A$310,0)),INDEX('Annex 4 LDNO charges'!$B$14:$B$203,MATCH($A46,'Annex 4 LDNO charges'!$A$14:$A$203,0)))=0,"",IFERROR(INDEX('Annex 1 LV, HV and UMS charges'!$B$12:$B$45,MATCH($A46,'Annex 1 LV, HV and UMS charges'!$A$12:$A$310,0)),INDEX('Annex 4 LDNO charges'!$B$14:$B$203,MATCH($A46,'Annex 4 LDNO charges'!$A$14:$A$203,0))))</f>
        <v>E35</v>
      </c>
      <c r="C46" s="160">
        <v>0</v>
      </c>
      <c r="D46" s="177"/>
      <c r="E46" s="176">
        <v>-0.01</v>
      </c>
    </row>
    <row r="47" spans="1:5" ht="27.75" customHeight="1" x14ac:dyDescent="0.2">
      <c r="A47" s="161" t="s">
        <v>548</v>
      </c>
      <c r="B47" s="44" t="str">
        <f>IF(IFERROR(INDEX('Annex 1 LV, HV and UMS charges'!$B$12:$B$45,MATCH($A47,'Annex 1 LV, HV and UMS charges'!$A$12:$A$310,0)),INDEX('Annex 4 LDNO charges'!$B$14:$B$203,MATCH($A47,'Annex 4 LDNO charges'!$A$14:$A$203,0)))=0,"",IFERROR(INDEX('Annex 1 LV, HV and UMS charges'!$B$12:$B$45,MATCH($A47,'Annex 1 LV, HV and UMS charges'!$A$12:$A$310,0)),INDEX('Annex 4 LDNO charges'!$B$14:$B$203,MATCH($A47,'Annex 4 LDNO charges'!$A$14:$A$203,0))))</f>
        <v>E38</v>
      </c>
      <c r="C47" s="160">
        <v>0</v>
      </c>
      <c r="D47" s="177"/>
      <c r="E47" s="176">
        <v>-0.01</v>
      </c>
    </row>
    <row r="48" spans="1:5" ht="27.75" customHeight="1" x14ac:dyDescent="0.2">
      <c r="A48" s="161" t="s">
        <v>549</v>
      </c>
      <c r="B48" s="44" t="str">
        <f>IF(IFERROR(INDEX('Annex 1 LV, HV and UMS charges'!$B$12:$B$45,MATCH($A48,'Annex 1 LV, HV and UMS charges'!$A$12:$A$310,0)),INDEX('Annex 4 LDNO charges'!$B$14:$B$203,MATCH($A48,'Annex 4 LDNO charges'!$A$14:$A$203,0)))=0,"",IFERROR(INDEX('Annex 1 LV, HV and UMS charges'!$B$12:$B$45,MATCH($A48,'Annex 1 LV, HV and UMS charges'!$A$12:$A$310,0)),INDEX('Annex 4 LDNO charges'!$B$14:$B$203,MATCH($A48,'Annex 4 LDNO charges'!$A$14:$A$203,0))))</f>
        <v>E40</v>
      </c>
      <c r="C48" s="160">
        <v>0</v>
      </c>
      <c r="D48" s="177"/>
      <c r="E48" s="176">
        <v>-0.01</v>
      </c>
    </row>
    <row r="49" spans="1:5" ht="27.75" customHeight="1" x14ac:dyDescent="0.2">
      <c r="A49" s="161" t="s">
        <v>550</v>
      </c>
      <c r="B49" s="44" t="str">
        <f>IF(IFERROR(INDEX('Annex 1 LV, HV and UMS charges'!$B$12:$B$45,MATCH($A49,'Annex 1 LV, HV and UMS charges'!$A$12:$A$310,0)),INDEX('Annex 4 LDNO charges'!$B$14:$B$203,MATCH($A49,'Annex 4 LDNO charges'!$A$14:$A$203,0)))=0,"",IFERROR(INDEX('Annex 1 LV, HV and UMS charges'!$B$12:$B$45,MATCH($A49,'Annex 1 LV, HV and UMS charges'!$A$12:$A$310,0)),INDEX('Annex 4 LDNO charges'!$B$14:$B$203,MATCH($A49,'Annex 4 LDNO charges'!$A$14:$A$203,0))))</f>
        <v>E42</v>
      </c>
      <c r="C49" s="160">
        <v>0</v>
      </c>
      <c r="D49" s="177"/>
      <c r="E49" s="176">
        <v>-0.01</v>
      </c>
    </row>
    <row r="50" spans="1:5" ht="27.75" customHeight="1" x14ac:dyDescent="0.2">
      <c r="A50" s="161" t="s">
        <v>551</v>
      </c>
      <c r="B50" s="44" t="str">
        <f>IF(IFERROR(INDEX('Annex 1 LV, HV and UMS charges'!$B$12:$B$45,MATCH($A50,'Annex 1 LV, HV and UMS charges'!$A$12:$A$310,0)),INDEX('Annex 4 LDNO charges'!$B$14:$B$203,MATCH($A50,'Annex 4 LDNO charges'!$A$14:$A$203,0)))=0,"",IFERROR(INDEX('Annex 1 LV, HV and UMS charges'!$B$12:$B$45,MATCH($A50,'Annex 1 LV, HV and UMS charges'!$A$12:$A$310,0)),INDEX('Annex 4 LDNO charges'!$B$14:$B$203,MATCH($A50,'Annex 4 LDNO charges'!$A$14:$A$203,0))))</f>
        <v>E44</v>
      </c>
      <c r="C50" s="160">
        <v>0</v>
      </c>
      <c r="D50" s="177"/>
      <c r="E50" s="176">
        <v>-0.01</v>
      </c>
    </row>
    <row r="51" spans="1:5" ht="27.75" customHeight="1" x14ac:dyDescent="0.2">
      <c r="A51" s="161" t="s">
        <v>552</v>
      </c>
      <c r="B51" s="44" t="str">
        <f>IF(IFERROR(INDEX('Annex 1 LV, HV and UMS charges'!$B$12:$B$45,MATCH($A51,'Annex 1 LV, HV and UMS charges'!$A$12:$A$310,0)),INDEX('Annex 4 LDNO charges'!$B$14:$B$203,MATCH($A51,'Annex 4 LDNO charges'!$A$14:$A$203,0)))=0,"",IFERROR(INDEX('Annex 1 LV, HV and UMS charges'!$B$12:$B$45,MATCH($A51,'Annex 1 LV, HV and UMS charges'!$A$12:$A$310,0)),INDEX('Annex 4 LDNO charges'!$B$14:$B$203,MATCH($A51,'Annex 4 LDNO charges'!$A$14:$A$203,0))))</f>
        <v>E46</v>
      </c>
      <c r="C51" s="160">
        <v>0</v>
      </c>
      <c r="D51" s="177"/>
      <c r="E51" s="176">
        <v>-0.01</v>
      </c>
    </row>
    <row r="52" spans="1:5" ht="27.75" customHeight="1" x14ac:dyDescent="0.2">
      <c r="A52" s="161" t="s">
        <v>553</v>
      </c>
      <c r="B52" s="44" t="str">
        <f>IF(IFERROR(INDEX('Annex 1 LV, HV and UMS charges'!$B$12:$B$45,MATCH($A52,'Annex 1 LV, HV and UMS charges'!$A$12:$A$310,0)),INDEX('Annex 4 LDNO charges'!$B$14:$B$203,MATCH($A52,'Annex 4 LDNO charges'!$A$14:$A$203,0)))=0,"",IFERROR(INDEX('Annex 1 LV, HV and UMS charges'!$B$12:$B$45,MATCH($A52,'Annex 1 LV, HV and UMS charges'!$A$12:$A$310,0)),INDEX('Annex 4 LDNO charges'!$B$14:$B$203,MATCH($A52,'Annex 4 LDNO charges'!$A$14:$A$203,0))))</f>
        <v>E48</v>
      </c>
      <c r="C52" s="160">
        <v>0</v>
      </c>
      <c r="D52" s="177"/>
      <c r="E52" s="176">
        <v>-0.01</v>
      </c>
    </row>
    <row r="53" spans="1:5" ht="27.75" customHeight="1" x14ac:dyDescent="0.2">
      <c r="A53" s="161" t="s">
        <v>554</v>
      </c>
      <c r="B53" s="44" t="str">
        <f>IF(IFERROR(INDEX('Annex 1 LV, HV and UMS charges'!$B$12:$B$45,MATCH($A53,'Annex 1 LV, HV and UMS charges'!$A$12:$A$310,0)),INDEX('Annex 4 LDNO charges'!$B$14:$B$203,MATCH($A53,'Annex 4 LDNO charges'!$A$14:$A$203,0)))=0,"",IFERROR(INDEX('Annex 1 LV, HV and UMS charges'!$B$12:$B$45,MATCH($A53,'Annex 1 LV, HV and UMS charges'!$A$12:$A$310,0)),INDEX('Annex 4 LDNO charges'!$B$14:$B$203,MATCH($A53,'Annex 4 LDNO charges'!$A$14:$A$203,0))))</f>
        <v>E50</v>
      </c>
      <c r="C53" s="160">
        <v>0</v>
      </c>
      <c r="D53" s="177"/>
      <c r="E53" s="176">
        <v>-0.01</v>
      </c>
    </row>
    <row r="54" spans="1:5" ht="27.75" customHeight="1" x14ac:dyDescent="0.2">
      <c r="A54" s="161" t="s">
        <v>555</v>
      </c>
      <c r="B54" s="44" t="str">
        <f>IF(IFERROR(INDEX('Annex 1 LV, HV and UMS charges'!$B$12:$B$45,MATCH($A54,'Annex 1 LV, HV and UMS charges'!$A$12:$A$310,0)),INDEX('Annex 4 LDNO charges'!$B$14:$B$203,MATCH($A54,'Annex 4 LDNO charges'!$A$14:$A$203,0)))=0,"",IFERROR(INDEX('Annex 1 LV, HV and UMS charges'!$B$12:$B$45,MATCH($A54,'Annex 1 LV, HV and UMS charges'!$A$12:$A$310,0)),INDEX('Annex 4 LDNO charges'!$B$14:$B$203,MATCH($A54,'Annex 4 LDNO charges'!$A$14:$A$203,0))))</f>
        <v>E52</v>
      </c>
      <c r="C54" s="160">
        <v>0</v>
      </c>
      <c r="D54" s="177"/>
      <c r="E54" s="176">
        <v>-0.01</v>
      </c>
    </row>
    <row r="55" spans="1:5" ht="27.75" customHeight="1" x14ac:dyDescent="0.2">
      <c r="A55" s="161" t="s">
        <v>556</v>
      </c>
      <c r="B55" s="44" t="str">
        <f>IF(IFERROR(INDEX('Annex 1 LV, HV and UMS charges'!$B$12:$B$45,MATCH($A55,'Annex 1 LV, HV and UMS charges'!$A$12:$A$310,0)),INDEX('Annex 4 LDNO charges'!$B$14:$B$203,MATCH($A55,'Annex 4 LDNO charges'!$A$14:$A$203,0)))=0,"",IFERROR(INDEX('Annex 1 LV, HV and UMS charges'!$B$12:$B$45,MATCH($A55,'Annex 1 LV, HV and UMS charges'!$A$12:$A$310,0)),INDEX('Annex 4 LDNO charges'!$B$14:$B$203,MATCH($A55,'Annex 4 LDNO charges'!$A$14:$A$203,0))))</f>
        <v>E54</v>
      </c>
      <c r="C55" s="160">
        <v>0</v>
      </c>
      <c r="D55" s="177"/>
      <c r="E55" s="176">
        <v>-0.01</v>
      </c>
    </row>
    <row r="56" spans="1:5" ht="27.75" customHeight="1" x14ac:dyDescent="0.2">
      <c r="A56" s="161" t="s">
        <v>557</v>
      </c>
      <c r="B56" s="44" t="str">
        <f>IF(IFERROR(INDEX('Annex 1 LV, HV and UMS charges'!$B$12:$B$45,MATCH($A56,'Annex 1 LV, HV and UMS charges'!$A$12:$A$310,0)),INDEX('Annex 4 LDNO charges'!$B$14:$B$203,MATCH($A56,'Annex 4 LDNO charges'!$A$14:$A$203,0)))=0,"",IFERROR(INDEX('Annex 1 LV, HV and UMS charges'!$B$12:$B$45,MATCH($A56,'Annex 1 LV, HV and UMS charges'!$A$12:$A$310,0)),INDEX('Annex 4 LDNO charges'!$B$14:$B$203,MATCH($A56,'Annex 4 LDNO charges'!$A$14:$A$203,0))))</f>
        <v>E56</v>
      </c>
      <c r="C56" s="160">
        <v>0</v>
      </c>
      <c r="D56" s="177"/>
      <c r="E56" s="176">
        <v>-0.01</v>
      </c>
    </row>
    <row r="57" spans="1:5" ht="27.75" customHeight="1" x14ac:dyDescent="0.2">
      <c r="A57" s="161" t="s">
        <v>558</v>
      </c>
      <c r="B57" s="44" t="str">
        <f>IF(IFERROR(INDEX('Annex 1 LV, HV and UMS charges'!$B$12:$B$45,MATCH($A57,'Annex 1 LV, HV and UMS charges'!$A$12:$A$310,0)),INDEX('Annex 4 LDNO charges'!$B$14:$B$203,MATCH($A57,'Annex 4 LDNO charges'!$A$14:$A$203,0)))=0,"",IFERROR(INDEX('Annex 1 LV, HV and UMS charges'!$B$12:$B$45,MATCH($A57,'Annex 1 LV, HV and UMS charges'!$A$12:$A$310,0)),INDEX('Annex 4 LDNO charges'!$B$14:$B$203,MATCH($A57,'Annex 4 LDNO charges'!$A$14:$A$203,0))))</f>
        <v>E58</v>
      </c>
      <c r="C57" s="160">
        <v>0</v>
      </c>
      <c r="D57" s="177"/>
      <c r="E57" s="176">
        <v>-0.01</v>
      </c>
    </row>
    <row r="58" spans="1:5" ht="27.75" customHeight="1" x14ac:dyDescent="0.2">
      <c r="A58" s="161" t="s">
        <v>672</v>
      </c>
      <c r="B58" s="44" t="str">
        <f>IF(IFERROR(INDEX('Annex 1 LV, HV and UMS charges'!$B$12:$B$45,MATCH($A58,'Annex 1 LV, HV and UMS charges'!$A$12:$A$310,0)),INDEX('Annex 4 LDNO charges'!$B$14:$B$203,MATCH($A58,'Annex 4 LDNO charges'!$A$14:$A$203,0)))=0,"",IFERROR(INDEX('Annex 1 LV, HV and UMS charges'!$B$12:$B$45,MATCH($A58,'Annex 1 LV, HV and UMS charges'!$A$12:$A$310,0)),INDEX('Annex 4 LDNO charges'!$B$14:$B$203,MATCH($A58,'Annex 4 LDNO charges'!$A$14:$A$203,0))))</f>
        <v>E03</v>
      </c>
      <c r="C58" s="175" t="s">
        <v>641</v>
      </c>
      <c r="D58" s="176">
        <v>0</v>
      </c>
      <c r="E58" s="176">
        <v>-0.01</v>
      </c>
    </row>
    <row r="59" spans="1:5" ht="27.75" customHeight="1" x14ac:dyDescent="0.2">
      <c r="A59" s="161" t="s">
        <v>673</v>
      </c>
      <c r="B59" s="44" t="str">
        <f>IF(IFERROR(INDEX('Annex 1 LV, HV and UMS charges'!$B$12:$B$45,MATCH($A59,'Annex 1 LV, HV and UMS charges'!$A$12:$A$310,0)),INDEX('Annex 4 LDNO charges'!$B$14:$B$203,MATCH($A59,'Annex 4 LDNO charges'!$A$14:$A$203,0)))=0,"",IFERROR(INDEX('Annex 1 LV, HV and UMS charges'!$B$12:$B$45,MATCH($A59,'Annex 1 LV, HV and UMS charges'!$A$12:$A$310,0)),INDEX('Annex 4 LDNO charges'!$B$14:$B$203,MATCH($A59,'Annex 4 LDNO charges'!$A$14:$A$203,0))))</f>
        <v>E09</v>
      </c>
      <c r="C59" s="160" t="s">
        <v>640</v>
      </c>
      <c r="D59" s="177"/>
      <c r="E59" s="176">
        <v>-0.01</v>
      </c>
    </row>
    <row r="60" spans="1:5" ht="27.75" customHeight="1" x14ac:dyDescent="0.2">
      <c r="A60" s="161" t="s">
        <v>674</v>
      </c>
      <c r="B60" s="44" t="str">
        <f>IF(IFERROR(INDEX('Annex 1 LV, HV and UMS charges'!$B$12:$B$45,MATCH($A60,'Annex 1 LV, HV and UMS charges'!$A$12:$A$310,0)),INDEX('Annex 4 LDNO charges'!$B$14:$B$203,MATCH($A60,'Annex 4 LDNO charges'!$A$14:$A$203,0)))=0,"",IFERROR(INDEX('Annex 1 LV, HV and UMS charges'!$B$12:$B$45,MATCH($A60,'Annex 1 LV, HV and UMS charges'!$A$12:$A$310,0)),INDEX('Annex 4 LDNO charges'!$B$14:$B$203,MATCH($A60,'Annex 4 LDNO charges'!$A$14:$A$203,0))))</f>
        <v>E12</v>
      </c>
      <c r="C60" s="160" t="s">
        <v>640</v>
      </c>
      <c r="D60" s="177"/>
      <c r="E60" s="176">
        <v>-0.01</v>
      </c>
    </row>
    <row r="61" spans="1:5" ht="27.75" customHeight="1" x14ac:dyDescent="0.2">
      <c r="A61" s="161" t="s">
        <v>675</v>
      </c>
      <c r="B61" s="44" t="str">
        <f>IF(IFERROR(INDEX('Annex 1 LV, HV and UMS charges'!$B$12:$B$45,MATCH($A61,'Annex 1 LV, HV and UMS charges'!$A$12:$A$310,0)),INDEX('Annex 4 LDNO charges'!$B$14:$B$203,MATCH($A61,'Annex 4 LDNO charges'!$A$14:$A$203,0)))=0,"",IFERROR(INDEX('Annex 1 LV, HV and UMS charges'!$B$12:$B$45,MATCH($A61,'Annex 1 LV, HV and UMS charges'!$A$12:$A$310,0)),INDEX('Annex 4 LDNO charges'!$B$14:$B$203,MATCH($A61,'Annex 4 LDNO charges'!$A$14:$A$203,0))))</f>
        <v>E15</v>
      </c>
      <c r="C61" s="160" t="s">
        <v>640</v>
      </c>
      <c r="D61" s="177"/>
      <c r="E61" s="176">
        <v>-0.01</v>
      </c>
    </row>
    <row r="62" spans="1:5" ht="27.75" customHeight="1" x14ac:dyDescent="0.2">
      <c r="A62" s="161" t="s">
        <v>676</v>
      </c>
      <c r="B62" s="44" t="str">
        <f>IF(IFERROR(INDEX('Annex 1 LV, HV and UMS charges'!$B$12:$B$45,MATCH($A62,'Annex 1 LV, HV and UMS charges'!$A$12:$A$310,0)),INDEX('Annex 4 LDNO charges'!$B$14:$B$203,MATCH($A62,'Annex 4 LDNO charges'!$A$14:$A$203,0)))=0,"",IFERROR(INDEX('Annex 1 LV, HV and UMS charges'!$B$12:$B$45,MATCH($A62,'Annex 1 LV, HV and UMS charges'!$A$12:$A$310,0)),INDEX('Annex 4 LDNO charges'!$B$14:$B$203,MATCH($A62,'Annex 4 LDNO charges'!$A$14:$A$203,0))))</f>
        <v>E18</v>
      </c>
      <c r="C62" s="160" t="s">
        <v>640</v>
      </c>
      <c r="D62" s="177"/>
      <c r="E62" s="176">
        <v>-0.01</v>
      </c>
    </row>
    <row r="63" spans="1:5" ht="27.75" customHeight="1" x14ac:dyDescent="0.2">
      <c r="A63" s="161" t="s">
        <v>677</v>
      </c>
      <c r="B63" s="44" t="str">
        <f>IF(IFERROR(INDEX('Annex 1 LV, HV and UMS charges'!$B$12:$B$45,MATCH($A63,'Annex 1 LV, HV and UMS charges'!$A$12:$A$310,0)),INDEX('Annex 4 LDNO charges'!$B$14:$B$203,MATCH($A63,'Annex 4 LDNO charges'!$A$14:$A$203,0)))=0,"",IFERROR(INDEX('Annex 1 LV, HV and UMS charges'!$B$12:$B$45,MATCH($A63,'Annex 1 LV, HV and UMS charges'!$A$12:$A$310,0)),INDEX('Annex 4 LDNO charges'!$B$14:$B$203,MATCH($A63,'Annex 4 LDNO charges'!$A$14:$A$203,0))))</f>
        <v>E21</v>
      </c>
      <c r="C63" s="160" t="s">
        <v>640</v>
      </c>
      <c r="D63" s="177"/>
      <c r="E63" s="176">
        <v>-0.01</v>
      </c>
    </row>
    <row r="64" spans="1:5" ht="27.75" customHeight="1" x14ac:dyDescent="0.2">
      <c r="A64" s="161" t="s">
        <v>619</v>
      </c>
      <c r="B64" s="44" t="str">
        <f>IF(IFERROR(INDEX('Annex 1 LV, HV and UMS charges'!$B$12:$B$45,MATCH($A64,'Annex 1 LV, HV and UMS charges'!$A$12:$A$310,0)),INDEX('Annex 4 LDNO charges'!$B$14:$B$203,MATCH($A64,'Annex 4 LDNO charges'!$A$14:$A$203,0)))=0,"",IFERROR(INDEX('Annex 1 LV, HV and UMS charges'!$B$12:$B$45,MATCH($A64,'Annex 1 LV, HV and UMS charges'!$A$12:$A$310,0)),INDEX('Annex 4 LDNO charges'!$B$14:$B$203,MATCH($A64,'Annex 4 LDNO charges'!$A$14:$A$203,0))))</f>
        <v>E27</v>
      </c>
      <c r="C64" s="160">
        <v>0</v>
      </c>
      <c r="D64" s="177"/>
      <c r="E64" s="176">
        <v>-0.01</v>
      </c>
    </row>
    <row r="65" spans="1:5" ht="27.75" customHeight="1" x14ac:dyDescent="0.2">
      <c r="A65" s="161" t="s">
        <v>620</v>
      </c>
      <c r="B65" s="44" t="str">
        <f>IF(IFERROR(INDEX('Annex 1 LV, HV and UMS charges'!$B$12:$B$45,MATCH($A65,'Annex 1 LV, HV and UMS charges'!$A$12:$A$310,0)),INDEX('Annex 4 LDNO charges'!$B$14:$B$203,MATCH($A65,'Annex 4 LDNO charges'!$A$14:$A$203,0)))=0,"",IFERROR(INDEX('Annex 1 LV, HV and UMS charges'!$B$12:$B$45,MATCH($A65,'Annex 1 LV, HV and UMS charges'!$A$12:$A$310,0)),INDEX('Annex 4 LDNO charges'!$B$14:$B$203,MATCH($A65,'Annex 4 LDNO charges'!$A$14:$A$203,0))))</f>
        <v>E30</v>
      </c>
      <c r="C65" s="160">
        <v>0</v>
      </c>
      <c r="D65" s="177"/>
      <c r="E65" s="176">
        <v>-0.01</v>
      </c>
    </row>
    <row r="66" spans="1:5" ht="27.75" customHeight="1" x14ac:dyDescent="0.2">
      <c r="A66" s="161" t="s">
        <v>621</v>
      </c>
      <c r="B66" s="44" t="str">
        <f>IF(IFERROR(INDEX('Annex 1 LV, HV and UMS charges'!$B$12:$B$45,MATCH($A66,'Annex 1 LV, HV and UMS charges'!$A$12:$A$310,0)),INDEX('Annex 4 LDNO charges'!$B$14:$B$203,MATCH($A66,'Annex 4 LDNO charges'!$A$14:$A$203,0)))=0,"",IFERROR(INDEX('Annex 1 LV, HV and UMS charges'!$B$12:$B$45,MATCH($A66,'Annex 1 LV, HV and UMS charges'!$A$12:$A$310,0)),INDEX('Annex 4 LDNO charges'!$B$14:$B$203,MATCH($A66,'Annex 4 LDNO charges'!$A$14:$A$203,0))))</f>
        <v>E33</v>
      </c>
      <c r="C66" s="160">
        <v>0</v>
      </c>
      <c r="D66" s="177"/>
      <c r="E66" s="176">
        <v>-0.01</v>
      </c>
    </row>
    <row r="67" spans="1:5" ht="27.75" customHeight="1" x14ac:dyDescent="0.2">
      <c r="A67" s="161" t="s">
        <v>622</v>
      </c>
      <c r="B67" s="44" t="str">
        <f>IF(IFERROR(INDEX('Annex 1 LV, HV and UMS charges'!$B$12:$B$45,MATCH($A67,'Annex 1 LV, HV and UMS charges'!$A$12:$A$310,0)),INDEX('Annex 4 LDNO charges'!$B$14:$B$203,MATCH($A67,'Annex 4 LDNO charges'!$A$14:$A$203,0)))=0,"",IFERROR(INDEX('Annex 1 LV, HV and UMS charges'!$B$12:$B$45,MATCH($A67,'Annex 1 LV, HV and UMS charges'!$A$12:$A$310,0)),INDEX('Annex 4 LDNO charges'!$B$14:$B$203,MATCH($A67,'Annex 4 LDNO charges'!$A$14:$A$203,0))))</f>
        <v>E36</v>
      </c>
      <c r="C67" s="160">
        <v>0</v>
      </c>
      <c r="D67" s="177"/>
      <c r="E67" s="176">
        <v>-0.01</v>
      </c>
    </row>
    <row r="68" spans="1:5" ht="27.75" customHeight="1" x14ac:dyDescent="0.2">
      <c r="A68" s="161" t="s">
        <v>623</v>
      </c>
      <c r="B68" s="44" t="str">
        <f>IF(IFERROR(INDEX('Annex 1 LV, HV and UMS charges'!$B$12:$B$45,MATCH($A68,'Annex 1 LV, HV and UMS charges'!$A$12:$A$310,0)),INDEX('Annex 4 LDNO charges'!$B$14:$B$203,MATCH($A68,'Annex 4 LDNO charges'!$A$14:$A$203,0)))=0,"",IFERROR(INDEX('Annex 1 LV, HV and UMS charges'!$B$12:$B$45,MATCH($A68,'Annex 1 LV, HV and UMS charges'!$A$12:$A$310,0)),INDEX('Annex 4 LDNO charges'!$B$14:$B$203,MATCH($A68,'Annex 4 LDNO charges'!$A$14:$A$203,0))))</f>
        <v>E39</v>
      </c>
      <c r="C68" s="160">
        <v>0</v>
      </c>
      <c r="D68" s="177"/>
      <c r="E68" s="176">
        <v>-0.01</v>
      </c>
    </row>
    <row r="69" spans="1:5" ht="27.75" customHeight="1" x14ac:dyDescent="0.2">
      <c r="A69" s="161" t="s">
        <v>624</v>
      </c>
      <c r="B69" s="44" t="str">
        <f>IF(IFERROR(INDEX('Annex 1 LV, HV and UMS charges'!$B$12:$B$45,MATCH($A69,'Annex 1 LV, HV and UMS charges'!$A$12:$A$310,0)),INDEX('Annex 4 LDNO charges'!$B$14:$B$203,MATCH($A69,'Annex 4 LDNO charges'!$A$14:$A$203,0)))=0,"",IFERROR(INDEX('Annex 1 LV, HV and UMS charges'!$B$12:$B$45,MATCH($A69,'Annex 1 LV, HV and UMS charges'!$A$12:$A$310,0)),INDEX('Annex 4 LDNO charges'!$B$14:$B$203,MATCH($A69,'Annex 4 LDNO charges'!$A$14:$A$203,0))))</f>
        <v>E41</v>
      </c>
      <c r="C69" s="160">
        <v>0</v>
      </c>
      <c r="D69" s="177"/>
      <c r="E69" s="176">
        <v>-0.01</v>
      </c>
    </row>
    <row r="70" spans="1:5" ht="27.75" customHeight="1" x14ac:dyDescent="0.2">
      <c r="A70" s="161" t="s">
        <v>625</v>
      </c>
      <c r="B70" s="44" t="str">
        <f>IF(IFERROR(INDEX('Annex 1 LV, HV and UMS charges'!$B$12:$B$45,MATCH($A70,'Annex 1 LV, HV and UMS charges'!$A$12:$A$310,0)),INDEX('Annex 4 LDNO charges'!$B$14:$B$203,MATCH($A70,'Annex 4 LDNO charges'!$A$14:$A$203,0)))=0,"",IFERROR(INDEX('Annex 1 LV, HV and UMS charges'!$B$12:$B$45,MATCH($A70,'Annex 1 LV, HV and UMS charges'!$A$12:$A$310,0)),INDEX('Annex 4 LDNO charges'!$B$14:$B$203,MATCH($A70,'Annex 4 LDNO charges'!$A$14:$A$203,0))))</f>
        <v>E43</v>
      </c>
      <c r="C70" s="160">
        <v>0</v>
      </c>
      <c r="D70" s="177"/>
      <c r="E70" s="176">
        <v>-0.01</v>
      </c>
    </row>
    <row r="71" spans="1:5" ht="27.75" customHeight="1" x14ac:dyDescent="0.2">
      <c r="A71" s="161" t="s">
        <v>626</v>
      </c>
      <c r="B71" s="44" t="str">
        <f>IF(IFERROR(INDEX('Annex 1 LV, HV and UMS charges'!$B$12:$B$45,MATCH($A71,'Annex 1 LV, HV and UMS charges'!$A$12:$A$310,0)),INDEX('Annex 4 LDNO charges'!$B$14:$B$203,MATCH($A71,'Annex 4 LDNO charges'!$A$14:$A$203,0)))=0,"",IFERROR(INDEX('Annex 1 LV, HV and UMS charges'!$B$12:$B$45,MATCH($A71,'Annex 1 LV, HV and UMS charges'!$A$12:$A$310,0)),INDEX('Annex 4 LDNO charges'!$B$14:$B$203,MATCH($A71,'Annex 4 LDNO charges'!$A$14:$A$203,0))))</f>
        <v>E45</v>
      </c>
      <c r="C71" s="160">
        <v>0</v>
      </c>
      <c r="D71" s="177"/>
      <c r="E71" s="176">
        <v>-0.01</v>
      </c>
    </row>
    <row r="72" spans="1:5" ht="27.75" customHeight="1" x14ac:dyDescent="0.2">
      <c r="A72" s="161" t="s">
        <v>627</v>
      </c>
      <c r="B72" s="44" t="str">
        <f>IF(IFERROR(INDEX('Annex 1 LV, HV and UMS charges'!$B$12:$B$45,MATCH($A72,'Annex 1 LV, HV and UMS charges'!$A$12:$A$310,0)),INDEX('Annex 4 LDNO charges'!$B$14:$B$203,MATCH($A72,'Annex 4 LDNO charges'!$A$14:$A$203,0)))=0,"",IFERROR(INDEX('Annex 1 LV, HV and UMS charges'!$B$12:$B$45,MATCH($A72,'Annex 1 LV, HV and UMS charges'!$A$12:$A$310,0)),INDEX('Annex 4 LDNO charges'!$B$14:$B$203,MATCH($A72,'Annex 4 LDNO charges'!$A$14:$A$203,0))))</f>
        <v>E47</v>
      </c>
      <c r="C72" s="160">
        <v>0</v>
      </c>
      <c r="D72" s="177"/>
      <c r="E72" s="176">
        <v>-0.01</v>
      </c>
    </row>
    <row r="73" spans="1:5" ht="27.75" customHeight="1" x14ac:dyDescent="0.2">
      <c r="A73" s="161" t="s">
        <v>628</v>
      </c>
      <c r="B73" s="44" t="str">
        <f>IF(IFERROR(INDEX('Annex 1 LV, HV and UMS charges'!$B$12:$B$45,MATCH($A73,'Annex 1 LV, HV and UMS charges'!$A$12:$A$310,0)),INDEX('Annex 4 LDNO charges'!$B$14:$B$203,MATCH($A73,'Annex 4 LDNO charges'!$A$14:$A$203,0)))=0,"",IFERROR(INDEX('Annex 1 LV, HV and UMS charges'!$B$12:$B$45,MATCH($A73,'Annex 1 LV, HV and UMS charges'!$A$12:$A$310,0)),INDEX('Annex 4 LDNO charges'!$B$14:$B$203,MATCH($A73,'Annex 4 LDNO charges'!$A$14:$A$203,0))))</f>
        <v>E49</v>
      </c>
      <c r="C73" s="160">
        <v>0</v>
      </c>
      <c r="D73" s="177"/>
      <c r="E73" s="176">
        <v>-0.01</v>
      </c>
    </row>
    <row r="74" spans="1:5" ht="27.75" customHeight="1" x14ac:dyDescent="0.2">
      <c r="A74" s="161" t="s">
        <v>629</v>
      </c>
      <c r="B74" s="44" t="str">
        <f>IF(IFERROR(INDEX('Annex 1 LV, HV and UMS charges'!$B$12:$B$45,MATCH($A74,'Annex 1 LV, HV and UMS charges'!$A$12:$A$310,0)),INDEX('Annex 4 LDNO charges'!$B$14:$B$203,MATCH($A74,'Annex 4 LDNO charges'!$A$14:$A$203,0)))=0,"",IFERROR(INDEX('Annex 1 LV, HV and UMS charges'!$B$12:$B$45,MATCH($A74,'Annex 1 LV, HV and UMS charges'!$A$12:$A$310,0)),INDEX('Annex 4 LDNO charges'!$B$14:$B$203,MATCH($A74,'Annex 4 LDNO charges'!$A$14:$A$203,0))))</f>
        <v>E51</v>
      </c>
      <c r="C74" s="160">
        <v>0</v>
      </c>
      <c r="D74" s="177"/>
      <c r="E74" s="176">
        <v>-0.01</v>
      </c>
    </row>
    <row r="75" spans="1:5" ht="27.75" customHeight="1" x14ac:dyDescent="0.2">
      <c r="A75" s="161" t="s">
        <v>630</v>
      </c>
      <c r="B75" s="44" t="str">
        <f>IF(IFERROR(INDEX('Annex 1 LV, HV and UMS charges'!$B$12:$B$45,MATCH($A75,'Annex 1 LV, HV and UMS charges'!$A$12:$A$310,0)),INDEX('Annex 4 LDNO charges'!$B$14:$B$203,MATCH($A75,'Annex 4 LDNO charges'!$A$14:$A$203,0)))=0,"",IFERROR(INDEX('Annex 1 LV, HV and UMS charges'!$B$12:$B$45,MATCH($A75,'Annex 1 LV, HV and UMS charges'!$A$12:$A$310,0)),INDEX('Annex 4 LDNO charges'!$B$14:$B$203,MATCH($A75,'Annex 4 LDNO charges'!$A$14:$A$203,0))))</f>
        <v>E53</v>
      </c>
      <c r="C75" s="160">
        <v>0</v>
      </c>
      <c r="D75" s="177"/>
      <c r="E75" s="176">
        <v>-0.01</v>
      </c>
    </row>
    <row r="76" spans="1:5" ht="27.75" customHeight="1" x14ac:dyDescent="0.2">
      <c r="A76" s="161" t="s">
        <v>631</v>
      </c>
      <c r="B76" s="44" t="str">
        <f>IF(IFERROR(INDEX('Annex 1 LV, HV and UMS charges'!$B$12:$B$45,MATCH($A76,'Annex 1 LV, HV and UMS charges'!$A$12:$A$310,0)),INDEX('Annex 4 LDNO charges'!$B$14:$B$203,MATCH($A76,'Annex 4 LDNO charges'!$A$14:$A$203,0)))=0,"",IFERROR(INDEX('Annex 1 LV, HV and UMS charges'!$B$12:$B$45,MATCH($A76,'Annex 1 LV, HV and UMS charges'!$A$12:$A$310,0)),INDEX('Annex 4 LDNO charges'!$B$14:$B$203,MATCH($A76,'Annex 4 LDNO charges'!$A$14:$A$203,0))))</f>
        <v>E55</v>
      </c>
      <c r="C76" s="160">
        <v>0</v>
      </c>
      <c r="D76" s="177"/>
      <c r="E76" s="176">
        <v>-0.01</v>
      </c>
    </row>
    <row r="77" spans="1:5" ht="27.75" customHeight="1" x14ac:dyDescent="0.2">
      <c r="A77" s="161" t="s">
        <v>632</v>
      </c>
      <c r="B77" s="44" t="str">
        <f>IF(IFERROR(INDEX('Annex 1 LV, HV and UMS charges'!$B$12:$B$45,MATCH($A77,'Annex 1 LV, HV and UMS charges'!$A$12:$A$310,0)),INDEX('Annex 4 LDNO charges'!$B$14:$B$203,MATCH($A77,'Annex 4 LDNO charges'!$A$14:$A$203,0)))=0,"",IFERROR(INDEX('Annex 1 LV, HV and UMS charges'!$B$12:$B$45,MATCH($A77,'Annex 1 LV, HV and UMS charges'!$A$12:$A$310,0)),INDEX('Annex 4 LDNO charges'!$B$14:$B$203,MATCH($A77,'Annex 4 LDNO charges'!$A$14:$A$203,0))))</f>
        <v>E57</v>
      </c>
      <c r="C77" s="160">
        <v>0</v>
      </c>
      <c r="D77" s="177"/>
      <c r="E77" s="176">
        <v>-0.01</v>
      </c>
    </row>
    <row r="78" spans="1:5" ht="27.75" customHeight="1" x14ac:dyDescent="0.2">
      <c r="A78" s="161" t="s">
        <v>633</v>
      </c>
      <c r="B78" s="44" t="str">
        <f>IF(IFERROR(INDEX('Annex 1 LV, HV and UMS charges'!$B$12:$B$45,MATCH($A78,'Annex 1 LV, HV and UMS charges'!$A$12:$A$310,0)),INDEX('Annex 4 LDNO charges'!$B$14:$B$203,MATCH($A78,'Annex 4 LDNO charges'!$A$14:$A$203,0)))=0,"",IFERROR(INDEX('Annex 1 LV, HV and UMS charges'!$B$12:$B$45,MATCH($A78,'Annex 1 LV, HV and UMS charges'!$A$12:$A$310,0)),INDEX('Annex 4 LDNO charges'!$B$14:$B$203,MATCH($A78,'Annex 4 LDNO charges'!$A$14:$A$203,0))))</f>
        <v>E59</v>
      </c>
      <c r="C78" s="160">
        <v>0</v>
      </c>
      <c r="D78" s="177"/>
      <c r="E78" s="176">
        <v>-0.01</v>
      </c>
    </row>
    <row r="79" spans="1:5" ht="27.75" customHeight="1" x14ac:dyDescent="0.2">
      <c r="A79" s="161" t="s">
        <v>678</v>
      </c>
      <c r="B79" s="44" t="str">
        <f>IF(IFERROR(INDEX('Annex 1 LV, HV and UMS charges'!$B$12:$B$45,MATCH($A79,'Annex 1 LV, HV and UMS charges'!$A$12:$A$310,0)),INDEX('Annex 4 LDNO charges'!$B$14:$B$203,MATCH($A79,'Annex 4 LDNO charges'!$A$14:$A$203,0)))=0,"",IFERROR(INDEX('Annex 1 LV, HV and UMS charges'!$B$12:$B$45,MATCH($A79,'Annex 1 LV, HV and UMS charges'!$A$12:$A$310,0)),INDEX('Annex 4 LDNO charges'!$B$14:$B$203,MATCH($A79,'Annex 4 LDNO charges'!$A$14:$A$203,0))))</f>
        <v/>
      </c>
      <c r="C79" s="175" t="s">
        <v>641</v>
      </c>
      <c r="D79" s="176">
        <v>0</v>
      </c>
      <c r="E79" s="176">
        <v>-0.01</v>
      </c>
    </row>
    <row r="80" spans="1:5" ht="27.75" customHeight="1" x14ac:dyDescent="0.2">
      <c r="A80" s="161" t="s">
        <v>679</v>
      </c>
      <c r="B80" s="44" t="str">
        <f>IF(IFERROR(INDEX('Annex 1 LV, HV and UMS charges'!$B$12:$B$45,MATCH($A80,'Annex 1 LV, HV and UMS charges'!$A$12:$A$310,0)),INDEX('Annex 4 LDNO charges'!$B$14:$B$203,MATCH($A80,'Annex 4 LDNO charges'!$A$14:$A$203,0)))=0,"",IFERROR(INDEX('Annex 1 LV, HV and UMS charges'!$B$12:$B$45,MATCH($A80,'Annex 1 LV, HV and UMS charges'!$A$12:$A$310,0)),INDEX('Annex 4 LDNO charges'!$B$14:$B$203,MATCH($A80,'Annex 4 LDNO charges'!$A$14:$A$203,0))))</f>
        <v/>
      </c>
      <c r="C80" s="160" t="s">
        <v>640</v>
      </c>
      <c r="D80" s="177"/>
      <c r="E80" s="176">
        <v>-0.01</v>
      </c>
    </row>
    <row r="81" spans="1:5" ht="27.75" customHeight="1" x14ac:dyDescent="0.2">
      <c r="A81" s="161" t="s">
        <v>680</v>
      </c>
      <c r="B81" s="44" t="str">
        <f>IF(IFERROR(INDEX('Annex 1 LV, HV and UMS charges'!$B$12:$B$45,MATCH($A81,'Annex 1 LV, HV and UMS charges'!$A$12:$A$310,0)),INDEX('Annex 4 LDNO charges'!$B$14:$B$203,MATCH($A81,'Annex 4 LDNO charges'!$A$14:$A$203,0)))=0,"",IFERROR(INDEX('Annex 1 LV, HV and UMS charges'!$B$12:$B$45,MATCH($A81,'Annex 1 LV, HV and UMS charges'!$A$12:$A$310,0)),INDEX('Annex 4 LDNO charges'!$B$14:$B$203,MATCH($A81,'Annex 4 LDNO charges'!$A$14:$A$203,0))))</f>
        <v/>
      </c>
      <c r="C81" s="160" t="s">
        <v>640</v>
      </c>
      <c r="D81" s="177"/>
      <c r="E81" s="176">
        <v>-0.01</v>
      </c>
    </row>
    <row r="82" spans="1:5" ht="27.75" customHeight="1" x14ac:dyDescent="0.2">
      <c r="A82" s="161" t="s">
        <v>681</v>
      </c>
      <c r="B82" s="44" t="str">
        <f>IF(IFERROR(INDEX('Annex 1 LV, HV and UMS charges'!$B$12:$B$45,MATCH($A82,'Annex 1 LV, HV and UMS charges'!$A$12:$A$310,0)),INDEX('Annex 4 LDNO charges'!$B$14:$B$203,MATCH($A82,'Annex 4 LDNO charges'!$A$14:$A$203,0)))=0,"",IFERROR(INDEX('Annex 1 LV, HV and UMS charges'!$B$12:$B$45,MATCH($A82,'Annex 1 LV, HV and UMS charges'!$A$12:$A$310,0)),INDEX('Annex 4 LDNO charges'!$B$14:$B$203,MATCH($A82,'Annex 4 LDNO charges'!$A$14:$A$203,0))))</f>
        <v/>
      </c>
      <c r="C82" s="160" t="s">
        <v>640</v>
      </c>
      <c r="D82" s="177"/>
      <c r="E82" s="176">
        <v>-0.01</v>
      </c>
    </row>
    <row r="83" spans="1:5" ht="27.75" customHeight="1" x14ac:dyDescent="0.2">
      <c r="A83" s="161" t="s">
        <v>682</v>
      </c>
      <c r="B83" s="44" t="str">
        <f>IF(IFERROR(INDEX('Annex 1 LV, HV and UMS charges'!$B$12:$B$45,MATCH($A83,'Annex 1 LV, HV and UMS charges'!$A$12:$A$310,0)),INDEX('Annex 4 LDNO charges'!$B$14:$B$203,MATCH($A83,'Annex 4 LDNO charges'!$A$14:$A$203,0)))=0,"",IFERROR(INDEX('Annex 1 LV, HV and UMS charges'!$B$12:$B$45,MATCH($A83,'Annex 1 LV, HV and UMS charges'!$A$12:$A$310,0)),INDEX('Annex 4 LDNO charges'!$B$14:$B$203,MATCH($A83,'Annex 4 LDNO charges'!$A$14:$A$203,0))))</f>
        <v/>
      </c>
      <c r="C83" s="160" t="s">
        <v>640</v>
      </c>
      <c r="D83" s="177"/>
      <c r="E83" s="176">
        <v>-0.01</v>
      </c>
    </row>
    <row r="84" spans="1:5" ht="27.75" customHeight="1" x14ac:dyDescent="0.2">
      <c r="A84" s="161" t="s">
        <v>683</v>
      </c>
      <c r="B84" s="44" t="str">
        <f>IF(IFERROR(INDEX('Annex 1 LV, HV and UMS charges'!$B$12:$B$45,MATCH($A84,'Annex 1 LV, HV and UMS charges'!$A$12:$A$310,0)),INDEX('Annex 4 LDNO charges'!$B$14:$B$203,MATCH($A84,'Annex 4 LDNO charges'!$A$14:$A$203,0)))=0,"",IFERROR(INDEX('Annex 1 LV, HV and UMS charges'!$B$12:$B$45,MATCH($A84,'Annex 1 LV, HV and UMS charges'!$A$12:$A$310,0)),INDEX('Annex 4 LDNO charges'!$B$14:$B$203,MATCH($A84,'Annex 4 LDNO charges'!$A$14:$A$203,0))))</f>
        <v/>
      </c>
      <c r="C84" s="160" t="s">
        <v>640</v>
      </c>
      <c r="D84" s="177"/>
      <c r="E84" s="176">
        <v>-0.01</v>
      </c>
    </row>
    <row r="85" spans="1:5" ht="27.75" customHeight="1" x14ac:dyDescent="0.2">
      <c r="A85" s="161" t="s">
        <v>604</v>
      </c>
      <c r="B85" s="44" t="str">
        <f>IF(IFERROR(INDEX('Annex 1 LV, HV and UMS charges'!$B$12:$B$45,MATCH($A85,'Annex 1 LV, HV and UMS charges'!$A$12:$A$310,0)),INDEX('Annex 4 LDNO charges'!$B$14:$B$203,MATCH($A85,'Annex 4 LDNO charges'!$A$14:$A$203,0)))=0,"",IFERROR(INDEX('Annex 1 LV, HV and UMS charges'!$B$12:$B$45,MATCH($A85,'Annex 1 LV, HV and UMS charges'!$A$12:$A$310,0)),INDEX('Annex 4 LDNO charges'!$B$14:$B$203,MATCH($A85,'Annex 4 LDNO charges'!$A$14:$A$203,0))))</f>
        <v/>
      </c>
      <c r="C85" s="160">
        <v>0</v>
      </c>
      <c r="D85" s="177"/>
      <c r="E85" s="176">
        <v>-0.01</v>
      </c>
    </row>
    <row r="86" spans="1:5" ht="27.75" customHeight="1" x14ac:dyDescent="0.2">
      <c r="A86" s="161" t="s">
        <v>605</v>
      </c>
      <c r="B86" s="44" t="str">
        <f>IF(IFERROR(INDEX('Annex 1 LV, HV and UMS charges'!$B$12:$B$45,MATCH($A86,'Annex 1 LV, HV and UMS charges'!$A$12:$A$310,0)),INDEX('Annex 4 LDNO charges'!$B$14:$B$203,MATCH($A86,'Annex 4 LDNO charges'!$A$14:$A$203,0)))=0,"",IFERROR(INDEX('Annex 1 LV, HV and UMS charges'!$B$12:$B$45,MATCH($A86,'Annex 1 LV, HV and UMS charges'!$A$12:$A$310,0)),INDEX('Annex 4 LDNO charges'!$B$14:$B$203,MATCH($A86,'Annex 4 LDNO charges'!$A$14:$A$203,0))))</f>
        <v/>
      </c>
      <c r="C86" s="160">
        <v>0</v>
      </c>
      <c r="D86" s="177"/>
      <c r="E86" s="176">
        <v>-0.01</v>
      </c>
    </row>
    <row r="87" spans="1:5" ht="27.75" customHeight="1" x14ac:dyDescent="0.2">
      <c r="A87" s="161" t="s">
        <v>606</v>
      </c>
      <c r="B87" s="44" t="str">
        <f>IF(IFERROR(INDEX('Annex 1 LV, HV and UMS charges'!$B$12:$B$45,MATCH($A87,'Annex 1 LV, HV and UMS charges'!$A$12:$A$310,0)),INDEX('Annex 4 LDNO charges'!$B$14:$B$203,MATCH($A87,'Annex 4 LDNO charges'!$A$14:$A$203,0)))=0,"",IFERROR(INDEX('Annex 1 LV, HV and UMS charges'!$B$12:$B$45,MATCH($A87,'Annex 1 LV, HV and UMS charges'!$A$12:$A$310,0)),INDEX('Annex 4 LDNO charges'!$B$14:$B$203,MATCH($A87,'Annex 4 LDNO charges'!$A$14:$A$203,0))))</f>
        <v/>
      </c>
      <c r="C87" s="160">
        <v>0</v>
      </c>
      <c r="D87" s="177"/>
      <c r="E87" s="176">
        <v>-0.01</v>
      </c>
    </row>
    <row r="88" spans="1:5" ht="27.75" customHeight="1" x14ac:dyDescent="0.2">
      <c r="A88" s="161" t="s">
        <v>607</v>
      </c>
      <c r="B88" s="44" t="str">
        <f>IF(IFERROR(INDEX('Annex 1 LV, HV and UMS charges'!$B$12:$B$45,MATCH($A88,'Annex 1 LV, HV and UMS charges'!$A$12:$A$310,0)),INDEX('Annex 4 LDNO charges'!$B$14:$B$203,MATCH($A88,'Annex 4 LDNO charges'!$A$14:$A$203,0)))=0,"",IFERROR(INDEX('Annex 1 LV, HV and UMS charges'!$B$12:$B$45,MATCH($A88,'Annex 1 LV, HV and UMS charges'!$A$12:$A$310,0)),INDEX('Annex 4 LDNO charges'!$B$14:$B$203,MATCH($A88,'Annex 4 LDNO charges'!$A$14:$A$203,0))))</f>
        <v/>
      </c>
      <c r="C88" s="160">
        <v>0</v>
      </c>
      <c r="D88" s="177"/>
      <c r="E88" s="176">
        <v>-0.01</v>
      </c>
    </row>
    <row r="89" spans="1:5" ht="27.75" customHeight="1" x14ac:dyDescent="0.2">
      <c r="A89" s="161" t="s">
        <v>608</v>
      </c>
      <c r="B89" s="44" t="str">
        <f>IF(IFERROR(INDEX('Annex 1 LV, HV and UMS charges'!$B$12:$B$45,MATCH($A89,'Annex 1 LV, HV and UMS charges'!$A$12:$A$310,0)),INDEX('Annex 4 LDNO charges'!$B$14:$B$203,MATCH($A89,'Annex 4 LDNO charges'!$A$14:$A$203,0)))=0,"",IFERROR(INDEX('Annex 1 LV, HV and UMS charges'!$B$12:$B$45,MATCH($A89,'Annex 1 LV, HV and UMS charges'!$A$12:$A$310,0)),INDEX('Annex 4 LDNO charges'!$B$14:$B$203,MATCH($A89,'Annex 4 LDNO charges'!$A$14:$A$203,0))))</f>
        <v/>
      </c>
      <c r="C89" s="160">
        <v>0</v>
      </c>
      <c r="D89" s="177"/>
      <c r="E89" s="176">
        <v>-0.01</v>
      </c>
    </row>
    <row r="90" spans="1:5" ht="27.75" customHeight="1" x14ac:dyDescent="0.2">
      <c r="A90" s="161" t="s">
        <v>609</v>
      </c>
      <c r="B90" s="44" t="str">
        <f>IF(IFERROR(INDEX('Annex 1 LV, HV and UMS charges'!$B$12:$B$45,MATCH($A90,'Annex 1 LV, HV and UMS charges'!$A$12:$A$310,0)),INDEX('Annex 4 LDNO charges'!$B$14:$B$203,MATCH($A90,'Annex 4 LDNO charges'!$A$14:$A$203,0)))=0,"",IFERROR(INDEX('Annex 1 LV, HV and UMS charges'!$B$12:$B$45,MATCH($A90,'Annex 1 LV, HV and UMS charges'!$A$12:$A$310,0)),INDEX('Annex 4 LDNO charges'!$B$14:$B$203,MATCH($A90,'Annex 4 LDNO charges'!$A$14:$A$203,0))))</f>
        <v/>
      </c>
      <c r="C90" s="160">
        <v>0</v>
      </c>
      <c r="D90" s="177"/>
      <c r="E90" s="176">
        <v>-0.01</v>
      </c>
    </row>
    <row r="91" spans="1:5" ht="27.75" customHeight="1" x14ac:dyDescent="0.2">
      <c r="A91" s="161" t="s">
        <v>610</v>
      </c>
      <c r="B91" s="44" t="str">
        <f>IF(IFERROR(INDEX('Annex 1 LV, HV and UMS charges'!$B$12:$B$45,MATCH($A91,'Annex 1 LV, HV and UMS charges'!$A$12:$A$310,0)),INDEX('Annex 4 LDNO charges'!$B$14:$B$203,MATCH($A91,'Annex 4 LDNO charges'!$A$14:$A$203,0)))=0,"",IFERROR(INDEX('Annex 1 LV, HV and UMS charges'!$B$12:$B$45,MATCH($A91,'Annex 1 LV, HV and UMS charges'!$A$12:$A$310,0)),INDEX('Annex 4 LDNO charges'!$B$14:$B$203,MATCH($A91,'Annex 4 LDNO charges'!$A$14:$A$203,0))))</f>
        <v/>
      </c>
      <c r="C91" s="160">
        <v>0</v>
      </c>
      <c r="D91" s="177"/>
      <c r="E91" s="176">
        <v>-0.01</v>
      </c>
    </row>
    <row r="92" spans="1:5" ht="27.75" customHeight="1" x14ac:dyDescent="0.2">
      <c r="A92" s="161" t="s">
        <v>611</v>
      </c>
      <c r="B92" s="44" t="str">
        <f>IF(IFERROR(INDEX('Annex 1 LV, HV and UMS charges'!$B$12:$B$45,MATCH($A92,'Annex 1 LV, HV and UMS charges'!$A$12:$A$310,0)),INDEX('Annex 4 LDNO charges'!$B$14:$B$203,MATCH($A92,'Annex 4 LDNO charges'!$A$14:$A$203,0)))=0,"",IFERROR(INDEX('Annex 1 LV, HV and UMS charges'!$B$12:$B$45,MATCH($A92,'Annex 1 LV, HV and UMS charges'!$A$12:$A$310,0)),INDEX('Annex 4 LDNO charges'!$B$14:$B$203,MATCH($A92,'Annex 4 LDNO charges'!$A$14:$A$203,0))))</f>
        <v/>
      </c>
      <c r="C92" s="160">
        <v>0</v>
      </c>
      <c r="D92" s="177"/>
      <c r="E92" s="176">
        <v>-0.01</v>
      </c>
    </row>
    <row r="93" spans="1:5" ht="27.75" customHeight="1" x14ac:dyDescent="0.2">
      <c r="A93" s="161" t="s">
        <v>612</v>
      </c>
      <c r="B93" s="44" t="str">
        <f>IF(IFERROR(INDEX('Annex 1 LV, HV and UMS charges'!$B$12:$B$45,MATCH($A93,'Annex 1 LV, HV and UMS charges'!$A$12:$A$310,0)),INDEX('Annex 4 LDNO charges'!$B$14:$B$203,MATCH($A93,'Annex 4 LDNO charges'!$A$14:$A$203,0)))=0,"",IFERROR(INDEX('Annex 1 LV, HV and UMS charges'!$B$12:$B$45,MATCH($A93,'Annex 1 LV, HV and UMS charges'!$A$12:$A$310,0)),INDEX('Annex 4 LDNO charges'!$B$14:$B$203,MATCH($A93,'Annex 4 LDNO charges'!$A$14:$A$203,0))))</f>
        <v/>
      </c>
      <c r="C93" s="160">
        <v>0</v>
      </c>
      <c r="D93" s="177"/>
      <c r="E93" s="176">
        <v>-0.01</v>
      </c>
    </row>
    <row r="94" spans="1:5" ht="27.75" customHeight="1" x14ac:dyDescent="0.2">
      <c r="A94" s="161" t="s">
        <v>613</v>
      </c>
      <c r="B94" s="44" t="str">
        <f>IF(IFERROR(INDEX('Annex 1 LV, HV and UMS charges'!$B$12:$B$45,MATCH($A94,'Annex 1 LV, HV and UMS charges'!$A$12:$A$310,0)),INDEX('Annex 4 LDNO charges'!$B$14:$B$203,MATCH($A94,'Annex 4 LDNO charges'!$A$14:$A$203,0)))=0,"",IFERROR(INDEX('Annex 1 LV, HV and UMS charges'!$B$12:$B$45,MATCH($A94,'Annex 1 LV, HV and UMS charges'!$A$12:$A$310,0)),INDEX('Annex 4 LDNO charges'!$B$14:$B$203,MATCH($A94,'Annex 4 LDNO charges'!$A$14:$A$203,0))))</f>
        <v/>
      </c>
      <c r="C94" s="160">
        <v>0</v>
      </c>
      <c r="D94" s="177"/>
      <c r="E94" s="176">
        <v>-0.01</v>
      </c>
    </row>
    <row r="95" spans="1:5" ht="27.75" customHeight="1" x14ac:dyDescent="0.2">
      <c r="A95" s="161" t="s">
        <v>614</v>
      </c>
      <c r="B95" s="44" t="str">
        <f>IF(IFERROR(INDEX('Annex 1 LV, HV and UMS charges'!$B$12:$B$45,MATCH($A95,'Annex 1 LV, HV and UMS charges'!$A$12:$A$310,0)),INDEX('Annex 4 LDNO charges'!$B$14:$B$203,MATCH($A95,'Annex 4 LDNO charges'!$A$14:$A$203,0)))=0,"",IFERROR(INDEX('Annex 1 LV, HV and UMS charges'!$B$12:$B$45,MATCH($A95,'Annex 1 LV, HV and UMS charges'!$A$12:$A$310,0)),INDEX('Annex 4 LDNO charges'!$B$14:$B$203,MATCH($A95,'Annex 4 LDNO charges'!$A$14:$A$203,0))))</f>
        <v/>
      </c>
      <c r="C95" s="160">
        <v>0</v>
      </c>
      <c r="D95" s="177"/>
      <c r="E95" s="176">
        <v>-0.01</v>
      </c>
    </row>
    <row r="96" spans="1:5" ht="27.75" customHeight="1" x14ac:dyDescent="0.2">
      <c r="A96" s="161" t="s">
        <v>615</v>
      </c>
      <c r="B96" s="44" t="str">
        <f>IF(IFERROR(INDEX('Annex 1 LV, HV and UMS charges'!$B$12:$B$45,MATCH($A96,'Annex 1 LV, HV and UMS charges'!$A$12:$A$310,0)),INDEX('Annex 4 LDNO charges'!$B$14:$B$203,MATCH($A96,'Annex 4 LDNO charges'!$A$14:$A$203,0)))=0,"",IFERROR(INDEX('Annex 1 LV, HV and UMS charges'!$B$12:$B$45,MATCH($A96,'Annex 1 LV, HV and UMS charges'!$A$12:$A$310,0)),INDEX('Annex 4 LDNO charges'!$B$14:$B$203,MATCH($A96,'Annex 4 LDNO charges'!$A$14:$A$203,0))))</f>
        <v/>
      </c>
      <c r="C96" s="160">
        <v>0</v>
      </c>
      <c r="D96" s="177"/>
      <c r="E96" s="176">
        <v>-0.01</v>
      </c>
    </row>
    <row r="97" spans="1:5" ht="27.75" customHeight="1" x14ac:dyDescent="0.2">
      <c r="A97" s="161" t="s">
        <v>616</v>
      </c>
      <c r="B97" s="44" t="str">
        <f>IF(IFERROR(INDEX('Annex 1 LV, HV and UMS charges'!$B$12:$B$45,MATCH($A97,'Annex 1 LV, HV and UMS charges'!$A$12:$A$310,0)),INDEX('Annex 4 LDNO charges'!$B$14:$B$203,MATCH($A97,'Annex 4 LDNO charges'!$A$14:$A$203,0)))=0,"",IFERROR(INDEX('Annex 1 LV, HV and UMS charges'!$B$12:$B$45,MATCH($A97,'Annex 1 LV, HV and UMS charges'!$A$12:$A$310,0)),INDEX('Annex 4 LDNO charges'!$B$14:$B$203,MATCH($A97,'Annex 4 LDNO charges'!$A$14:$A$203,0))))</f>
        <v/>
      </c>
      <c r="C97" s="160">
        <v>0</v>
      </c>
      <c r="D97" s="177"/>
      <c r="E97" s="176">
        <v>-0.01</v>
      </c>
    </row>
    <row r="98" spans="1:5" ht="27.75" customHeight="1" x14ac:dyDescent="0.2">
      <c r="A98" s="161" t="s">
        <v>617</v>
      </c>
      <c r="B98" s="44" t="str">
        <f>IF(IFERROR(INDEX('Annex 1 LV, HV and UMS charges'!$B$12:$B$45,MATCH($A98,'Annex 1 LV, HV and UMS charges'!$A$12:$A$310,0)),INDEX('Annex 4 LDNO charges'!$B$14:$B$203,MATCH($A98,'Annex 4 LDNO charges'!$A$14:$A$203,0)))=0,"",IFERROR(INDEX('Annex 1 LV, HV and UMS charges'!$B$12:$B$45,MATCH($A98,'Annex 1 LV, HV and UMS charges'!$A$12:$A$310,0)),INDEX('Annex 4 LDNO charges'!$B$14:$B$203,MATCH($A98,'Annex 4 LDNO charges'!$A$14:$A$203,0))))</f>
        <v/>
      </c>
      <c r="C98" s="160">
        <v>0</v>
      </c>
      <c r="D98" s="177"/>
      <c r="E98" s="176">
        <v>-0.01</v>
      </c>
    </row>
    <row r="99" spans="1:5" ht="27.75" customHeight="1" x14ac:dyDescent="0.2">
      <c r="A99" s="161" t="s">
        <v>618</v>
      </c>
      <c r="B99" s="44" t="str">
        <f>IF(IFERROR(INDEX('Annex 1 LV, HV and UMS charges'!$B$12:$B$45,MATCH($A99,'Annex 1 LV, HV and UMS charges'!$A$12:$A$310,0)),INDEX('Annex 4 LDNO charges'!$B$14:$B$203,MATCH($A99,'Annex 4 LDNO charges'!$A$14:$A$203,0)))=0,"",IFERROR(INDEX('Annex 1 LV, HV and UMS charges'!$B$12:$B$45,MATCH($A99,'Annex 1 LV, HV and UMS charges'!$A$12:$A$310,0)),INDEX('Annex 4 LDNO charges'!$B$14:$B$203,MATCH($A99,'Annex 4 LDNO charges'!$A$14:$A$203,0))))</f>
        <v/>
      </c>
      <c r="C99" s="160">
        <v>0</v>
      </c>
      <c r="D99" s="177"/>
      <c r="E99" s="176">
        <v>-0.01</v>
      </c>
    </row>
    <row r="100" spans="1:5" ht="27.75" customHeight="1" x14ac:dyDescent="0.2">
      <c r="A100" s="161" t="s">
        <v>684</v>
      </c>
      <c r="B100" s="44" t="str">
        <f>IF(IFERROR(INDEX('Annex 1 LV, HV and UMS charges'!$B$12:$B$45,MATCH($A100,'Annex 1 LV, HV and UMS charges'!$A$12:$A$310,0)),INDEX('Annex 4 LDNO charges'!$B$14:$B$203,MATCH($A100,'Annex 4 LDNO charges'!$A$14:$A$203,0)))=0,"",IFERROR(INDEX('Annex 1 LV, HV and UMS charges'!$B$12:$B$45,MATCH($A100,'Annex 1 LV, HV and UMS charges'!$A$12:$A$310,0)),INDEX('Annex 4 LDNO charges'!$B$14:$B$203,MATCH($A100,'Annex 4 LDNO charges'!$A$14:$A$203,0))))</f>
        <v/>
      </c>
      <c r="C100" s="175" t="s">
        <v>641</v>
      </c>
      <c r="D100" s="176">
        <v>0</v>
      </c>
      <c r="E100" s="176">
        <v>-0.01</v>
      </c>
    </row>
    <row r="101" spans="1:5" ht="27.75" customHeight="1" x14ac:dyDescent="0.2">
      <c r="A101" s="161" t="s">
        <v>685</v>
      </c>
      <c r="B101" s="44" t="str">
        <f>IF(IFERROR(INDEX('Annex 1 LV, HV and UMS charges'!$B$12:$B$45,MATCH($A101,'Annex 1 LV, HV and UMS charges'!$A$12:$A$310,0)),INDEX('Annex 4 LDNO charges'!$B$14:$B$203,MATCH($A101,'Annex 4 LDNO charges'!$A$14:$A$203,0)))=0,"",IFERROR(INDEX('Annex 1 LV, HV and UMS charges'!$B$12:$B$45,MATCH($A101,'Annex 1 LV, HV and UMS charges'!$A$12:$A$310,0)),INDEX('Annex 4 LDNO charges'!$B$14:$B$203,MATCH($A101,'Annex 4 LDNO charges'!$A$14:$A$203,0))))</f>
        <v/>
      </c>
      <c r="C101" s="160" t="s">
        <v>640</v>
      </c>
      <c r="D101" s="177"/>
      <c r="E101" s="176">
        <v>-0.01</v>
      </c>
    </row>
    <row r="102" spans="1:5" ht="27.75" customHeight="1" x14ac:dyDescent="0.2">
      <c r="A102" s="161" t="s">
        <v>686</v>
      </c>
      <c r="B102" s="44" t="str">
        <f>IF(IFERROR(INDEX('Annex 1 LV, HV and UMS charges'!$B$12:$B$45,MATCH($A102,'Annex 1 LV, HV and UMS charges'!$A$12:$A$310,0)),INDEX('Annex 4 LDNO charges'!$B$14:$B$203,MATCH($A102,'Annex 4 LDNO charges'!$A$14:$A$203,0)))=0,"",IFERROR(INDEX('Annex 1 LV, HV and UMS charges'!$B$12:$B$45,MATCH($A102,'Annex 1 LV, HV and UMS charges'!$A$12:$A$310,0)),INDEX('Annex 4 LDNO charges'!$B$14:$B$203,MATCH($A102,'Annex 4 LDNO charges'!$A$14:$A$203,0))))</f>
        <v/>
      </c>
      <c r="C102" s="160" t="s">
        <v>640</v>
      </c>
      <c r="D102" s="177"/>
      <c r="E102" s="176">
        <v>-0.01</v>
      </c>
    </row>
    <row r="103" spans="1:5" ht="27.75" customHeight="1" x14ac:dyDescent="0.2">
      <c r="A103" s="161" t="s">
        <v>687</v>
      </c>
      <c r="B103" s="44" t="str">
        <f>IF(IFERROR(INDEX('Annex 1 LV, HV and UMS charges'!$B$12:$B$45,MATCH($A103,'Annex 1 LV, HV and UMS charges'!$A$12:$A$310,0)),INDEX('Annex 4 LDNO charges'!$B$14:$B$203,MATCH($A103,'Annex 4 LDNO charges'!$A$14:$A$203,0)))=0,"",IFERROR(INDEX('Annex 1 LV, HV and UMS charges'!$B$12:$B$45,MATCH($A103,'Annex 1 LV, HV and UMS charges'!$A$12:$A$310,0)),INDEX('Annex 4 LDNO charges'!$B$14:$B$203,MATCH($A103,'Annex 4 LDNO charges'!$A$14:$A$203,0))))</f>
        <v/>
      </c>
      <c r="C103" s="160" t="s">
        <v>640</v>
      </c>
      <c r="D103" s="177"/>
      <c r="E103" s="176">
        <v>-0.01</v>
      </c>
    </row>
    <row r="104" spans="1:5" ht="27.75" customHeight="1" x14ac:dyDescent="0.2">
      <c r="A104" s="161" t="s">
        <v>688</v>
      </c>
      <c r="B104" s="44" t="str">
        <f>IF(IFERROR(INDEX('Annex 1 LV, HV and UMS charges'!$B$12:$B$45,MATCH($A104,'Annex 1 LV, HV and UMS charges'!$A$12:$A$310,0)),INDEX('Annex 4 LDNO charges'!$B$14:$B$203,MATCH($A104,'Annex 4 LDNO charges'!$A$14:$A$203,0)))=0,"",IFERROR(INDEX('Annex 1 LV, HV and UMS charges'!$B$12:$B$45,MATCH($A104,'Annex 1 LV, HV and UMS charges'!$A$12:$A$310,0)),INDEX('Annex 4 LDNO charges'!$B$14:$B$203,MATCH($A104,'Annex 4 LDNO charges'!$A$14:$A$203,0))))</f>
        <v/>
      </c>
      <c r="C104" s="160" t="s">
        <v>640</v>
      </c>
      <c r="D104" s="177"/>
      <c r="E104" s="176">
        <v>-0.01</v>
      </c>
    </row>
    <row r="105" spans="1:5" ht="27.75" customHeight="1" x14ac:dyDescent="0.2">
      <c r="A105" s="161" t="s">
        <v>689</v>
      </c>
      <c r="B105" s="44" t="str">
        <f>IF(IFERROR(INDEX('Annex 1 LV, HV and UMS charges'!$B$12:$B$45,MATCH($A105,'Annex 1 LV, HV and UMS charges'!$A$12:$A$310,0)),INDEX('Annex 4 LDNO charges'!$B$14:$B$203,MATCH($A105,'Annex 4 LDNO charges'!$A$14:$A$203,0)))=0,"",IFERROR(INDEX('Annex 1 LV, HV and UMS charges'!$B$12:$B$45,MATCH($A105,'Annex 1 LV, HV and UMS charges'!$A$12:$A$310,0)),INDEX('Annex 4 LDNO charges'!$B$14:$B$203,MATCH($A105,'Annex 4 LDNO charges'!$A$14:$A$203,0))))</f>
        <v/>
      </c>
      <c r="C105" s="160" t="s">
        <v>640</v>
      </c>
      <c r="D105" s="177"/>
      <c r="E105" s="176">
        <v>-0.01</v>
      </c>
    </row>
    <row r="106" spans="1:5" ht="27.75" customHeight="1" x14ac:dyDescent="0.2">
      <c r="A106" s="161" t="s">
        <v>589</v>
      </c>
      <c r="B106" s="44" t="str">
        <f>IF(IFERROR(INDEX('Annex 1 LV, HV and UMS charges'!$B$12:$B$45,MATCH($A106,'Annex 1 LV, HV and UMS charges'!$A$12:$A$310,0)),INDEX('Annex 4 LDNO charges'!$B$14:$B$203,MATCH($A106,'Annex 4 LDNO charges'!$A$14:$A$203,0)))=0,"",IFERROR(INDEX('Annex 1 LV, HV and UMS charges'!$B$12:$B$45,MATCH($A106,'Annex 1 LV, HV and UMS charges'!$A$12:$A$310,0)),INDEX('Annex 4 LDNO charges'!$B$14:$B$203,MATCH($A106,'Annex 4 LDNO charges'!$A$14:$A$203,0))))</f>
        <v/>
      </c>
      <c r="C106" s="160">
        <v>0</v>
      </c>
      <c r="D106" s="177"/>
      <c r="E106" s="176">
        <v>-0.01</v>
      </c>
    </row>
    <row r="107" spans="1:5" ht="27.75" customHeight="1" x14ac:dyDescent="0.2">
      <c r="A107" s="161" t="s">
        <v>590</v>
      </c>
      <c r="B107" s="44" t="str">
        <f>IF(IFERROR(INDEX('Annex 1 LV, HV and UMS charges'!$B$12:$B$45,MATCH($A107,'Annex 1 LV, HV and UMS charges'!$A$12:$A$310,0)),INDEX('Annex 4 LDNO charges'!$B$14:$B$203,MATCH($A107,'Annex 4 LDNO charges'!$A$14:$A$203,0)))=0,"",IFERROR(INDEX('Annex 1 LV, HV and UMS charges'!$B$12:$B$45,MATCH($A107,'Annex 1 LV, HV and UMS charges'!$A$12:$A$310,0)),INDEX('Annex 4 LDNO charges'!$B$14:$B$203,MATCH($A107,'Annex 4 LDNO charges'!$A$14:$A$203,0))))</f>
        <v/>
      </c>
      <c r="C107" s="160">
        <v>0</v>
      </c>
      <c r="D107" s="177"/>
      <c r="E107" s="176">
        <v>-0.01</v>
      </c>
    </row>
    <row r="108" spans="1:5" ht="27.75" customHeight="1" x14ac:dyDescent="0.2">
      <c r="A108" s="161" t="s">
        <v>591</v>
      </c>
      <c r="B108" s="44" t="str">
        <f>IF(IFERROR(INDEX('Annex 1 LV, HV and UMS charges'!$B$12:$B$45,MATCH($A108,'Annex 1 LV, HV and UMS charges'!$A$12:$A$310,0)),INDEX('Annex 4 LDNO charges'!$B$14:$B$203,MATCH($A108,'Annex 4 LDNO charges'!$A$14:$A$203,0)))=0,"",IFERROR(INDEX('Annex 1 LV, HV and UMS charges'!$B$12:$B$45,MATCH($A108,'Annex 1 LV, HV and UMS charges'!$A$12:$A$310,0)),INDEX('Annex 4 LDNO charges'!$B$14:$B$203,MATCH($A108,'Annex 4 LDNO charges'!$A$14:$A$203,0))))</f>
        <v/>
      </c>
      <c r="C108" s="160">
        <v>0</v>
      </c>
      <c r="D108" s="177"/>
      <c r="E108" s="176">
        <v>-0.01</v>
      </c>
    </row>
    <row r="109" spans="1:5" ht="27.75" customHeight="1" x14ac:dyDescent="0.2">
      <c r="A109" s="161" t="s">
        <v>592</v>
      </c>
      <c r="B109" s="44" t="str">
        <f>IF(IFERROR(INDEX('Annex 1 LV, HV and UMS charges'!$B$12:$B$45,MATCH($A109,'Annex 1 LV, HV and UMS charges'!$A$12:$A$310,0)),INDEX('Annex 4 LDNO charges'!$B$14:$B$203,MATCH($A109,'Annex 4 LDNO charges'!$A$14:$A$203,0)))=0,"",IFERROR(INDEX('Annex 1 LV, HV and UMS charges'!$B$12:$B$45,MATCH($A109,'Annex 1 LV, HV and UMS charges'!$A$12:$A$310,0)),INDEX('Annex 4 LDNO charges'!$B$14:$B$203,MATCH($A109,'Annex 4 LDNO charges'!$A$14:$A$203,0))))</f>
        <v/>
      </c>
      <c r="C109" s="160">
        <v>0</v>
      </c>
      <c r="D109" s="177"/>
      <c r="E109" s="176">
        <v>-0.01</v>
      </c>
    </row>
    <row r="110" spans="1:5" ht="27.75" customHeight="1" x14ac:dyDescent="0.2">
      <c r="A110" s="161" t="s">
        <v>593</v>
      </c>
      <c r="B110" s="44" t="str">
        <f>IF(IFERROR(INDEX('Annex 1 LV, HV and UMS charges'!$B$12:$B$45,MATCH($A110,'Annex 1 LV, HV and UMS charges'!$A$12:$A$310,0)),INDEX('Annex 4 LDNO charges'!$B$14:$B$203,MATCH($A110,'Annex 4 LDNO charges'!$A$14:$A$203,0)))=0,"",IFERROR(INDEX('Annex 1 LV, HV and UMS charges'!$B$12:$B$45,MATCH($A110,'Annex 1 LV, HV and UMS charges'!$A$12:$A$310,0)),INDEX('Annex 4 LDNO charges'!$B$14:$B$203,MATCH($A110,'Annex 4 LDNO charges'!$A$14:$A$203,0))))</f>
        <v/>
      </c>
      <c r="C110" s="160">
        <v>0</v>
      </c>
      <c r="D110" s="177"/>
      <c r="E110" s="176">
        <v>-0.01</v>
      </c>
    </row>
    <row r="111" spans="1:5" ht="27.75" customHeight="1" x14ac:dyDescent="0.2">
      <c r="A111" s="161" t="s">
        <v>594</v>
      </c>
      <c r="B111" s="44" t="str">
        <f>IF(IFERROR(INDEX('Annex 1 LV, HV and UMS charges'!$B$12:$B$45,MATCH($A111,'Annex 1 LV, HV and UMS charges'!$A$12:$A$310,0)),INDEX('Annex 4 LDNO charges'!$B$14:$B$203,MATCH($A111,'Annex 4 LDNO charges'!$A$14:$A$203,0)))=0,"",IFERROR(INDEX('Annex 1 LV, HV and UMS charges'!$B$12:$B$45,MATCH($A111,'Annex 1 LV, HV and UMS charges'!$A$12:$A$310,0)),INDEX('Annex 4 LDNO charges'!$B$14:$B$203,MATCH($A111,'Annex 4 LDNO charges'!$A$14:$A$203,0))))</f>
        <v/>
      </c>
      <c r="C111" s="160">
        <v>0</v>
      </c>
      <c r="D111" s="177"/>
      <c r="E111" s="176">
        <v>-0.01</v>
      </c>
    </row>
    <row r="112" spans="1:5" ht="27.75" customHeight="1" x14ac:dyDescent="0.2">
      <c r="A112" s="161" t="s">
        <v>595</v>
      </c>
      <c r="B112" s="44" t="str">
        <f>IF(IFERROR(INDEX('Annex 1 LV, HV and UMS charges'!$B$12:$B$45,MATCH($A112,'Annex 1 LV, HV and UMS charges'!$A$12:$A$310,0)),INDEX('Annex 4 LDNO charges'!$B$14:$B$203,MATCH($A112,'Annex 4 LDNO charges'!$A$14:$A$203,0)))=0,"",IFERROR(INDEX('Annex 1 LV, HV and UMS charges'!$B$12:$B$45,MATCH($A112,'Annex 1 LV, HV and UMS charges'!$A$12:$A$310,0)),INDEX('Annex 4 LDNO charges'!$B$14:$B$203,MATCH($A112,'Annex 4 LDNO charges'!$A$14:$A$203,0))))</f>
        <v/>
      </c>
      <c r="C112" s="160">
        <v>0</v>
      </c>
      <c r="D112" s="177"/>
      <c r="E112" s="176">
        <v>-0.01</v>
      </c>
    </row>
    <row r="113" spans="1:5" ht="27.75" customHeight="1" x14ac:dyDescent="0.2">
      <c r="A113" s="161" t="s">
        <v>596</v>
      </c>
      <c r="B113" s="44" t="str">
        <f>IF(IFERROR(INDEX('Annex 1 LV, HV and UMS charges'!$B$12:$B$45,MATCH($A113,'Annex 1 LV, HV and UMS charges'!$A$12:$A$310,0)),INDEX('Annex 4 LDNO charges'!$B$14:$B$203,MATCH($A113,'Annex 4 LDNO charges'!$A$14:$A$203,0)))=0,"",IFERROR(INDEX('Annex 1 LV, HV and UMS charges'!$B$12:$B$45,MATCH($A113,'Annex 1 LV, HV and UMS charges'!$A$12:$A$310,0)),INDEX('Annex 4 LDNO charges'!$B$14:$B$203,MATCH($A113,'Annex 4 LDNO charges'!$A$14:$A$203,0))))</f>
        <v/>
      </c>
      <c r="C113" s="160">
        <v>0</v>
      </c>
      <c r="D113" s="177"/>
      <c r="E113" s="176">
        <v>-0.01</v>
      </c>
    </row>
    <row r="114" spans="1:5" ht="27.75" customHeight="1" x14ac:dyDescent="0.2">
      <c r="A114" s="161" t="s">
        <v>597</v>
      </c>
      <c r="B114" s="44" t="str">
        <f>IF(IFERROR(INDEX('Annex 1 LV, HV and UMS charges'!$B$12:$B$45,MATCH($A114,'Annex 1 LV, HV and UMS charges'!$A$12:$A$310,0)),INDEX('Annex 4 LDNO charges'!$B$14:$B$203,MATCH($A114,'Annex 4 LDNO charges'!$A$14:$A$203,0)))=0,"",IFERROR(INDEX('Annex 1 LV, HV and UMS charges'!$B$12:$B$45,MATCH($A114,'Annex 1 LV, HV and UMS charges'!$A$12:$A$310,0)),INDEX('Annex 4 LDNO charges'!$B$14:$B$203,MATCH($A114,'Annex 4 LDNO charges'!$A$14:$A$203,0))))</f>
        <v/>
      </c>
      <c r="C114" s="160">
        <v>0</v>
      </c>
      <c r="D114" s="177"/>
      <c r="E114" s="176">
        <v>-0.01</v>
      </c>
    </row>
    <row r="115" spans="1:5" ht="27.75" customHeight="1" x14ac:dyDescent="0.2">
      <c r="A115" s="161" t="s">
        <v>598</v>
      </c>
      <c r="B115" s="44" t="str">
        <f>IF(IFERROR(INDEX('Annex 1 LV, HV and UMS charges'!$B$12:$B$45,MATCH($A115,'Annex 1 LV, HV and UMS charges'!$A$12:$A$310,0)),INDEX('Annex 4 LDNO charges'!$B$14:$B$203,MATCH($A115,'Annex 4 LDNO charges'!$A$14:$A$203,0)))=0,"",IFERROR(INDEX('Annex 1 LV, HV and UMS charges'!$B$12:$B$45,MATCH($A115,'Annex 1 LV, HV and UMS charges'!$A$12:$A$310,0)),INDEX('Annex 4 LDNO charges'!$B$14:$B$203,MATCH($A115,'Annex 4 LDNO charges'!$A$14:$A$203,0))))</f>
        <v/>
      </c>
      <c r="C115" s="160">
        <v>0</v>
      </c>
      <c r="D115" s="177"/>
      <c r="E115" s="176">
        <v>-0.01</v>
      </c>
    </row>
    <row r="116" spans="1:5" ht="27.75" customHeight="1" x14ac:dyDescent="0.2">
      <c r="A116" s="161" t="s">
        <v>599</v>
      </c>
      <c r="B116" s="44" t="str">
        <f>IF(IFERROR(INDEX('Annex 1 LV, HV and UMS charges'!$B$12:$B$45,MATCH($A116,'Annex 1 LV, HV and UMS charges'!$A$12:$A$310,0)),INDEX('Annex 4 LDNO charges'!$B$14:$B$203,MATCH($A116,'Annex 4 LDNO charges'!$A$14:$A$203,0)))=0,"",IFERROR(INDEX('Annex 1 LV, HV and UMS charges'!$B$12:$B$45,MATCH($A116,'Annex 1 LV, HV and UMS charges'!$A$12:$A$310,0)),INDEX('Annex 4 LDNO charges'!$B$14:$B$203,MATCH($A116,'Annex 4 LDNO charges'!$A$14:$A$203,0))))</f>
        <v/>
      </c>
      <c r="C116" s="160">
        <v>0</v>
      </c>
      <c r="D116" s="177"/>
      <c r="E116" s="176">
        <v>-0.01</v>
      </c>
    </row>
    <row r="117" spans="1:5" ht="27.75" customHeight="1" x14ac:dyDescent="0.2">
      <c r="A117" s="161" t="s">
        <v>600</v>
      </c>
      <c r="B117" s="44" t="str">
        <f>IF(IFERROR(INDEX('Annex 1 LV, HV and UMS charges'!$B$12:$B$45,MATCH($A117,'Annex 1 LV, HV and UMS charges'!$A$12:$A$310,0)),INDEX('Annex 4 LDNO charges'!$B$14:$B$203,MATCH($A117,'Annex 4 LDNO charges'!$A$14:$A$203,0)))=0,"",IFERROR(INDEX('Annex 1 LV, HV and UMS charges'!$B$12:$B$45,MATCH($A117,'Annex 1 LV, HV and UMS charges'!$A$12:$A$310,0)),INDEX('Annex 4 LDNO charges'!$B$14:$B$203,MATCH($A117,'Annex 4 LDNO charges'!$A$14:$A$203,0))))</f>
        <v/>
      </c>
      <c r="C117" s="160">
        <v>0</v>
      </c>
      <c r="D117" s="177"/>
      <c r="E117" s="176">
        <v>-0.01</v>
      </c>
    </row>
    <row r="118" spans="1:5" ht="27.75" customHeight="1" x14ac:dyDescent="0.2">
      <c r="A118" s="161" t="s">
        <v>601</v>
      </c>
      <c r="B118" s="44" t="str">
        <f>IF(IFERROR(INDEX('Annex 1 LV, HV and UMS charges'!$B$12:$B$45,MATCH($A118,'Annex 1 LV, HV and UMS charges'!$A$12:$A$310,0)),INDEX('Annex 4 LDNO charges'!$B$14:$B$203,MATCH($A118,'Annex 4 LDNO charges'!$A$14:$A$203,0)))=0,"",IFERROR(INDEX('Annex 1 LV, HV and UMS charges'!$B$12:$B$45,MATCH($A118,'Annex 1 LV, HV and UMS charges'!$A$12:$A$310,0)),INDEX('Annex 4 LDNO charges'!$B$14:$B$203,MATCH($A118,'Annex 4 LDNO charges'!$A$14:$A$203,0))))</f>
        <v/>
      </c>
      <c r="C118" s="160">
        <v>0</v>
      </c>
      <c r="D118" s="177"/>
      <c r="E118" s="176">
        <v>-0.01</v>
      </c>
    </row>
    <row r="119" spans="1:5" ht="27.75" customHeight="1" x14ac:dyDescent="0.2">
      <c r="A119" s="161" t="s">
        <v>602</v>
      </c>
      <c r="B119" s="44" t="str">
        <f>IF(IFERROR(INDEX('Annex 1 LV, HV and UMS charges'!$B$12:$B$45,MATCH($A119,'Annex 1 LV, HV and UMS charges'!$A$12:$A$310,0)),INDEX('Annex 4 LDNO charges'!$B$14:$B$203,MATCH($A119,'Annex 4 LDNO charges'!$A$14:$A$203,0)))=0,"",IFERROR(INDEX('Annex 1 LV, HV and UMS charges'!$B$12:$B$45,MATCH($A119,'Annex 1 LV, HV and UMS charges'!$A$12:$A$310,0)),INDEX('Annex 4 LDNO charges'!$B$14:$B$203,MATCH($A119,'Annex 4 LDNO charges'!$A$14:$A$203,0))))</f>
        <v/>
      </c>
      <c r="C119" s="160">
        <v>0</v>
      </c>
      <c r="D119" s="177"/>
      <c r="E119" s="176">
        <v>-0.01</v>
      </c>
    </row>
    <row r="120" spans="1:5" ht="27.75" customHeight="1" x14ac:dyDescent="0.2">
      <c r="A120" s="161" t="s">
        <v>603</v>
      </c>
      <c r="B120" s="44" t="str">
        <f>IF(IFERROR(INDEX('Annex 1 LV, HV and UMS charges'!$B$12:$B$45,MATCH($A120,'Annex 1 LV, HV and UMS charges'!$A$12:$A$310,0)),INDEX('Annex 4 LDNO charges'!$B$14:$B$203,MATCH($A120,'Annex 4 LDNO charges'!$A$14:$A$203,0)))=0,"",IFERROR(INDEX('Annex 1 LV, HV and UMS charges'!$B$12:$B$45,MATCH($A120,'Annex 1 LV, HV and UMS charges'!$A$12:$A$310,0)),INDEX('Annex 4 LDNO charges'!$B$14:$B$203,MATCH($A120,'Annex 4 LDNO charges'!$A$14:$A$203,0))))</f>
        <v/>
      </c>
      <c r="C120" s="160">
        <v>0</v>
      </c>
      <c r="D120" s="177"/>
      <c r="E120" s="176">
        <v>-0.01</v>
      </c>
    </row>
    <row r="121" spans="1:5" ht="27.75" customHeight="1" x14ac:dyDescent="0.2">
      <c r="A121" s="161" t="s">
        <v>690</v>
      </c>
      <c r="B121" s="44" t="str">
        <f>IF(IFERROR(INDEX('Annex 1 LV, HV and UMS charges'!$B$12:$B$45,MATCH($A121,'Annex 1 LV, HV and UMS charges'!$A$12:$A$310,0)),INDEX('Annex 4 LDNO charges'!$B$14:$B$203,MATCH($A121,'Annex 4 LDNO charges'!$A$14:$A$203,0)))=0,"",IFERROR(INDEX('Annex 1 LV, HV and UMS charges'!$B$12:$B$45,MATCH($A121,'Annex 1 LV, HV and UMS charges'!$A$12:$A$310,0)),INDEX('Annex 4 LDNO charges'!$B$14:$B$203,MATCH($A121,'Annex 4 LDNO charges'!$A$14:$A$203,0))))</f>
        <v/>
      </c>
      <c r="C121" s="175" t="s">
        <v>641</v>
      </c>
      <c r="D121" s="176">
        <v>0</v>
      </c>
      <c r="E121" s="176">
        <v>-0.01</v>
      </c>
    </row>
    <row r="122" spans="1:5" ht="27.75" customHeight="1" x14ac:dyDescent="0.2">
      <c r="A122" s="161" t="s">
        <v>691</v>
      </c>
      <c r="B122" s="44" t="str">
        <f>IF(IFERROR(INDEX('Annex 1 LV, HV and UMS charges'!$B$12:$B$45,MATCH($A122,'Annex 1 LV, HV and UMS charges'!$A$12:$A$310,0)),INDEX('Annex 4 LDNO charges'!$B$14:$B$203,MATCH($A122,'Annex 4 LDNO charges'!$A$14:$A$203,0)))=0,"",IFERROR(INDEX('Annex 1 LV, HV and UMS charges'!$B$12:$B$45,MATCH($A122,'Annex 1 LV, HV and UMS charges'!$A$12:$A$310,0)),INDEX('Annex 4 LDNO charges'!$B$14:$B$203,MATCH($A122,'Annex 4 LDNO charges'!$A$14:$A$203,0))))</f>
        <v/>
      </c>
      <c r="C122" s="160" t="s">
        <v>640</v>
      </c>
      <c r="D122" s="177"/>
      <c r="E122" s="176">
        <v>-0.01</v>
      </c>
    </row>
    <row r="123" spans="1:5" ht="27.75" customHeight="1" x14ac:dyDescent="0.2">
      <c r="A123" s="161" t="s">
        <v>692</v>
      </c>
      <c r="B123" s="44" t="str">
        <f>IF(IFERROR(INDEX('Annex 1 LV, HV and UMS charges'!$B$12:$B$45,MATCH($A123,'Annex 1 LV, HV and UMS charges'!$A$12:$A$310,0)),INDEX('Annex 4 LDNO charges'!$B$14:$B$203,MATCH($A123,'Annex 4 LDNO charges'!$A$14:$A$203,0)))=0,"",IFERROR(INDEX('Annex 1 LV, HV and UMS charges'!$B$12:$B$45,MATCH($A123,'Annex 1 LV, HV and UMS charges'!$A$12:$A$310,0)),INDEX('Annex 4 LDNO charges'!$B$14:$B$203,MATCH($A123,'Annex 4 LDNO charges'!$A$14:$A$203,0))))</f>
        <v/>
      </c>
      <c r="C123" s="160" t="s">
        <v>640</v>
      </c>
      <c r="D123" s="177"/>
      <c r="E123" s="176">
        <v>-0.01</v>
      </c>
    </row>
    <row r="124" spans="1:5" ht="27.75" customHeight="1" x14ac:dyDescent="0.2">
      <c r="A124" s="161" t="s">
        <v>693</v>
      </c>
      <c r="B124" s="44" t="str">
        <f>IF(IFERROR(INDEX('Annex 1 LV, HV and UMS charges'!$B$12:$B$45,MATCH($A124,'Annex 1 LV, HV and UMS charges'!$A$12:$A$310,0)),INDEX('Annex 4 LDNO charges'!$B$14:$B$203,MATCH($A124,'Annex 4 LDNO charges'!$A$14:$A$203,0)))=0,"",IFERROR(INDEX('Annex 1 LV, HV and UMS charges'!$B$12:$B$45,MATCH($A124,'Annex 1 LV, HV and UMS charges'!$A$12:$A$310,0)),INDEX('Annex 4 LDNO charges'!$B$14:$B$203,MATCH($A124,'Annex 4 LDNO charges'!$A$14:$A$203,0))))</f>
        <v/>
      </c>
      <c r="C124" s="160" t="s">
        <v>640</v>
      </c>
      <c r="D124" s="177"/>
      <c r="E124" s="176">
        <v>-0.01</v>
      </c>
    </row>
    <row r="125" spans="1:5" ht="27.75" customHeight="1" x14ac:dyDescent="0.2">
      <c r="A125" s="161" t="s">
        <v>694</v>
      </c>
      <c r="B125" s="44" t="str">
        <f>IF(IFERROR(INDEX('Annex 1 LV, HV and UMS charges'!$B$12:$B$45,MATCH($A125,'Annex 1 LV, HV and UMS charges'!$A$12:$A$310,0)),INDEX('Annex 4 LDNO charges'!$B$14:$B$203,MATCH($A125,'Annex 4 LDNO charges'!$A$14:$A$203,0)))=0,"",IFERROR(INDEX('Annex 1 LV, HV and UMS charges'!$B$12:$B$45,MATCH($A125,'Annex 1 LV, HV and UMS charges'!$A$12:$A$310,0)),INDEX('Annex 4 LDNO charges'!$B$14:$B$203,MATCH($A125,'Annex 4 LDNO charges'!$A$14:$A$203,0))))</f>
        <v/>
      </c>
      <c r="C125" s="160" t="s">
        <v>640</v>
      </c>
      <c r="D125" s="177"/>
      <c r="E125" s="176">
        <v>-0.01</v>
      </c>
    </row>
    <row r="126" spans="1:5" ht="27.75" customHeight="1" x14ac:dyDescent="0.2">
      <c r="A126" s="161" t="s">
        <v>695</v>
      </c>
      <c r="B126" s="44" t="str">
        <f>IF(IFERROR(INDEX('Annex 1 LV, HV and UMS charges'!$B$12:$B$45,MATCH($A126,'Annex 1 LV, HV and UMS charges'!$A$12:$A$310,0)),INDEX('Annex 4 LDNO charges'!$B$14:$B$203,MATCH($A126,'Annex 4 LDNO charges'!$A$14:$A$203,0)))=0,"",IFERROR(INDEX('Annex 1 LV, HV and UMS charges'!$B$12:$B$45,MATCH($A126,'Annex 1 LV, HV and UMS charges'!$A$12:$A$310,0)),INDEX('Annex 4 LDNO charges'!$B$14:$B$203,MATCH($A126,'Annex 4 LDNO charges'!$A$14:$A$203,0))))</f>
        <v/>
      </c>
      <c r="C126" s="160" t="s">
        <v>640</v>
      </c>
      <c r="D126" s="177"/>
      <c r="E126" s="176">
        <v>-0.01</v>
      </c>
    </row>
    <row r="127" spans="1:5" ht="27.75" customHeight="1" x14ac:dyDescent="0.2">
      <c r="A127" s="161" t="s">
        <v>574</v>
      </c>
      <c r="B127" s="44" t="str">
        <f>IF(IFERROR(INDEX('Annex 1 LV, HV and UMS charges'!$B$12:$B$45,MATCH($A127,'Annex 1 LV, HV and UMS charges'!$A$12:$A$310,0)),INDEX('Annex 4 LDNO charges'!$B$14:$B$203,MATCH($A127,'Annex 4 LDNO charges'!$A$14:$A$203,0)))=0,"",IFERROR(INDEX('Annex 1 LV, HV and UMS charges'!$B$12:$B$45,MATCH($A127,'Annex 1 LV, HV and UMS charges'!$A$12:$A$310,0)),INDEX('Annex 4 LDNO charges'!$B$14:$B$203,MATCH($A127,'Annex 4 LDNO charges'!$A$14:$A$203,0))))</f>
        <v/>
      </c>
      <c r="C127" s="160">
        <v>0</v>
      </c>
      <c r="D127" s="177"/>
      <c r="E127" s="176">
        <v>-0.01</v>
      </c>
    </row>
    <row r="128" spans="1:5" ht="27.75" customHeight="1" x14ac:dyDescent="0.2">
      <c r="A128" s="161" t="s">
        <v>575</v>
      </c>
      <c r="B128" s="44" t="str">
        <f>IF(IFERROR(INDEX('Annex 1 LV, HV and UMS charges'!$B$12:$B$45,MATCH($A128,'Annex 1 LV, HV and UMS charges'!$A$12:$A$310,0)),INDEX('Annex 4 LDNO charges'!$B$14:$B$203,MATCH($A128,'Annex 4 LDNO charges'!$A$14:$A$203,0)))=0,"",IFERROR(INDEX('Annex 1 LV, HV and UMS charges'!$B$12:$B$45,MATCH($A128,'Annex 1 LV, HV and UMS charges'!$A$12:$A$310,0)),INDEX('Annex 4 LDNO charges'!$B$14:$B$203,MATCH($A128,'Annex 4 LDNO charges'!$A$14:$A$203,0))))</f>
        <v/>
      </c>
      <c r="C128" s="160">
        <v>0</v>
      </c>
      <c r="D128" s="177"/>
      <c r="E128" s="176">
        <v>-0.01</v>
      </c>
    </row>
    <row r="129" spans="1:5" ht="27.75" customHeight="1" x14ac:dyDescent="0.2">
      <c r="A129" s="161" t="s">
        <v>576</v>
      </c>
      <c r="B129" s="44" t="str">
        <f>IF(IFERROR(INDEX('Annex 1 LV, HV and UMS charges'!$B$12:$B$45,MATCH($A129,'Annex 1 LV, HV and UMS charges'!$A$12:$A$310,0)),INDEX('Annex 4 LDNO charges'!$B$14:$B$203,MATCH($A129,'Annex 4 LDNO charges'!$A$14:$A$203,0)))=0,"",IFERROR(INDEX('Annex 1 LV, HV and UMS charges'!$B$12:$B$45,MATCH($A129,'Annex 1 LV, HV and UMS charges'!$A$12:$A$310,0)),INDEX('Annex 4 LDNO charges'!$B$14:$B$203,MATCH($A129,'Annex 4 LDNO charges'!$A$14:$A$203,0))))</f>
        <v/>
      </c>
      <c r="C129" s="160">
        <v>0</v>
      </c>
      <c r="D129" s="177"/>
      <c r="E129" s="176">
        <v>-0.01</v>
      </c>
    </row>
    <row r="130" spans="1:5" ht="27.75" customHeight="1" x14ac:dyDescent="0.2">
      <c r="A130" s="161" t="s">
        <v>577</v>
      </c>
      <c r="B130" s="44" t="str">
        <f>IF(IFERROR(INDEX('Annex 1 LV, HV and UMS charges'!$B$12:$B$45,MATCH($A130,'Annex 1 LV, HV and UMS charges'!$A$12:$A$310,0)),INDEX('Annex 4 LDNO charges'!$B$14:$B$203,MATCH($A130,'Annex 4 LDNO charges'!$A$14:$A$203,0)))=0,"",IFERROR(INDEX('Annex 1 LV, HV and UMS charges'!$B$12:$B$45,MATCH($A130,'Annex 1 LV, HV and UMS charges'!$A$12:$A$310,0)),INDEX('Annex 4 LDNO charges'!$B$14:$B$203,MATCH($A130,'Annex 4 LDNO charges'!$A$14:$A$203,0))))</f>
        <v/>
      </c>
      <c r="C130" s="160">
        <v>0</v>
      </c>
      <c r="D130" s="177"/>
      <c r="E130" s="176">
        <v>-0.01</v>
      </c>
    </row>
    <row r="131" spans="1:5" ht="27.75" customHeight="1" x14ac:dyDescent="0.2">
      <c r="A131" s="161" t="s">
        <v>578</v>
      </c>
      <c r="B131" s="44" t="str">
        <f>IF(IFERROR(INDEX('Annex 1 LV, HV and UMS charges'!$B$12:$B$45,MATCH($A131,'Annex 1 LV, HV and UMS charges'!$A$12:$A$310,0)),INDEX('Annex 4 LDNO charges'!$B$14:$B$203,MATCH($A131,'Annex 4 LDNO charges'!$A$14:$A$203,0)))=0,"",IFERROR(INDEX('Annex 1 LV, HV and UMS charges'!$B$12:$B$45,MATCH($A131,'Annex 1 LV, HV and UMS charges'!$A$12:$A$310,0)),INDEX('Annex 4 LDNO charges'!$B$14:$B$203,MATCH($A131,'Annex 4 LDNO charges'!$A$14:$A$203,0))))</f>
        <v/>
      </c>
      <c r="C131" s="160">
        <v>0</v>
      </c>
      <c r="D131" s="177"/>
      <c r="E131" s="176">
        <v>-0.01</v>
      </c>
    </row>
    <row r="132" spans="1:5" ht="27.75" customHeight="1" x14ac:dyDescent="0.2">
      <c r="A132" s="161" t="s">
        <v>579</v>
      </c>
      <c r="B132" s="44" t="str">
        <f>IF(IFERROR(INDEX('Annex 1 LV, HV and UMS charges'!$B$12:$B$45,MATCH($A132,'Annex 1 LV, HV and UMS charges'!$A$12:$A$310,0)),INDEX('Annex 4 LDNO charges'!$B$14:$B$203,MATCH($A132,'Annex 4 LDNO charges'!$A$14:$A$203,0)))=0,"",IFERROR(INDEX('Annex 1 LV, HV and UMS charges'!$B$12:$B$45,MATCH($A132,'Annex 1 LV, HV and UMS charges'!$A$12:$A$310,0)),INDEX('Annex 4 LDNO charges'!$B$14:$B$203,MATCH($A132,'Annex 4 LDNO charges'!$A$14:$A$203,0))))</f>
        <v/>
      </c>
      <c r="C132" s="160">
        <v>0</v>
      </c>
      <c r="D132" s="177"/>
      <c r="E132" s="176">
        <v>-0.01</v>
      </c>
    </row>
    <row r="133" spans="1:5" ht="27.75" customHeight="1" x14ac:dyDescent="0.2">
      <c r="A133" s="161" t="s">
        <v>580</v>
      </c>
      <c r="B133" s="44" t="str">
        <f>IF(IFERROR(INDEX('Annex 1 LV, HV and UMS charges'!$B$12:$B$45,MATCH($A133,'Annex 1 LV, HV and UMS charges'!$A$12:$A$310,0)),INDEX('Annex 4 LDNO charges'!$B$14:$B$203,MATCH($A133,'Annex 4 LDNO charges'!$A$14:$A$203,0)))=0,"",IFERROR(INDEX('Annex 1 LV, HV and UMS charges'!$B$12:$B$45,MATCH($A133,'Annex 1 LV, HV and UMS charges'!$A$12:$A$310,0)),INDEX('Annex 4 LDNO charges'!$B$14:$B$203,MATCH($A133,'Annex 4 LDNO charges'!$A$14:$A$203,0))))</f>
        <v/>
      </c>
      <c r="C133" s="160">
        <v>0</v>
      </c>
      <c r="D133" s="177"/>
      <c r="E133" s="176">
        <v>-0.01</v>
      </c>
    </row>
    <row r="134" spans="1:5" ht="27.75" customHeight="1" x14ac:dyDescent="0.2">
      <c r="A134" s="161" t="s">
        <v>581</v>
      </c>
      <c r="B134" s="44" t="str">
        <f>IF(IFERROR(INDEX('Annex 1 LV, HV and UMS charges'!$B$12:$B$45,MATCH($A134,'Annex 1 LV, HV and UMS charges'!$A$12:$A$310,0)),INDEX('Annex 4 LDNO charges'!$B$14:$B$203,MATCH($A134,'Annex 4 LDNO charges'!$A$14:$A$203,0)))=0,"",IFERROR(INDEX('Annex 1 LV, HV and UMS charges'!$B$12:$B$45,MATCH($A134,'Annex 1 LV, HV and UMS charges'!$A$12:$A$310,0)),INDEX('Annex 4 LDNO charges'!$B$14:$B$203,MATCH($A134,'Annex 4 LDNO charges'!$A$14:$A$203,0))))</f>
        <v/>
      </c>
      <c r="C134" s="160">
        <v>0</v>
      </c>
      <c r="D134" s="177"/>
      <c r="E134" s="176">
        <v>-0.01</v>
      </c>
    </row>
    <row r="135" spans="1:5" ht="27.75" customHeight="1" x14ac:dyDescent="0.2">
      <c r="A135" s="161" t="s">
        <v>582</v>
      </c>
      <c r="B135" s="44" t="str">
        <f>IF(IFERROR(INDEX('Annex 1 LV, HV and UMS charges'!$B$12:$B$45,MATCH($A135,'Annex 1 LV, HV and UMS charges'!$A$12:$A$310,0)),INDEX('Annex 4 LDNO charges'!$B$14:$B$203,MATCH($A135,'Annex 4 LDNO charges'!$A$14:$A$203,0)))=0,"",IFERROR(INDEX('Annex 1 LV, HV and UMS charges'!$B$12:$B$45,MATCH($A135,'Annex 1 LV, HV and UMS charges'!$A$12:$A$310,0)),INDEX('Annex 4 LDNO charges'!$B$14:$B$203,MATCH($A135,'Annex 4 LDNO charges'!$A$14:$A$203,0))))</f>
        <v/>
      </c>
      <c r="C135" s="160">
        <v>0</v>
      </c>
      <c r="D135" s="177"/>
      <c r="E135" s="176">
        <v>-0.01</v>
      </c>
    </row>
    <row r="136" spans="1:5" ht="27.75" customHeight="1" x14ac:dyDescent="0.2">
      <c r="A136" s="161" t="s">
        <v>583</v>
      </c>
      <c r="B136" s="44" t="str">
        <f>IF(IFERROR(INDEX('Annex 1 LV, HV and UMS charges'!$B$12:$B$45,MATCH($A136,'Annex 1 LV, HV and UMS charges'!$A$12:$A$310,0)),INDEX('Annex 4 LDNO charges'!$B$14:$B$203,MATCH($A136,'Annex 4 LDNO charges'!$A$14:$A$203,0)))=0,"",IFERROR(INDEX('Annex 1 LV, HV and UMS charges'!$B$12:$B$45,MATCH($A136,'Annex 1 LV, HV and UMS charges'!$A$12:$A$310,0)),INDEX('Annex 4 LDNO charges'!$B$14:$B$203,MATCH($A136,'Annex 4 LDNO charges'!$A$14:$A$203,0))))</f>
        <v/>
      </c>
      <c r="C136" s="160">
        <v>0</v>
      </c>
      <c r="D136" s="177"/>
      <c r="E136" s="176">
        <v>-0.01</v>
      </c>
    </row>
    <row r="137" spans="1:5" ht="27.75" customHeight="1" x14ac:dyDescent="0.2">
      <c r="A137" s="161" t="s">
        <v>584</v>
      </c>
      <c r="B137" s="44" t="str">
        <f>IF(IFERROR(INDEX('Annex 1 LV, HV and UMS charges'!$B$12:$B$45,MATCH($A137,'Annex 1 LV, HV and UMS charges'!$A$12:$A$310,0)),INDEX('Annex 4 LDNO charges'!$B$14:$B$203,MATCH($A137,'Annex 4 LDNO charges'!$A$14:$A$203,0)))=0,"",IFERROR(INDEX('Annex 1 LV, HV and UMS charges'!$B$12:$B$45,MATCH($A137,'Annex 1 LV, HV and UMS charges'!$A$12:$A$310,0)),INDEX('Annex 4 LDNO charges'!$B$14:$B$203,MATCH($A137,'Annex 4 LDNO charges'!$A$14:$A$203,0))))</f>
        <v/>
      </c>
      <c r="C137" s="160">
        <v>0</v>
      </c>
      <c r="D137" s="177"/>
      <c r="E137" s="176">
        <v>-0.01</v>
      </c>
    </row>
    <row r="138" spans="1:5" ht="27.75" customHeight="1" x14ac:dyDescent="0.2">
      <c r="A138" s="161" t="s">
        <v>585</v>
      </c>
      <c r="B138" s="44" t="str">
        <f>IF(IFERROR(INDEX('Annex 1 LV, HV and UMS charges'!$B$12:$B$45,MATCH($A138,'Annex 1 LV, HV and UMS charges'!$A$12:$A$310,0)),INDEX('Annex 4 LDNO charges'!$B$14:$B$203,MATCH($A138,'Annex 4 LDNO charges'!$A$14:$A$203,0)))=0,"",IFERROR(INDEX('Annex 1 LV, HV and UMS charges'!$B$12:$B$45,MATCH($A138,'Annex 1 LV, HV and UMS charges'!$A$12:$A$310,0)),INDEX('Annex 4 LDNO charges'!$B$14:$B$203,MATCH($A138,'Annex 4 LDNO charges'!$A$14:$A$203,0))))</f>
        <v/>
      </c>
      <c r="C138" s="160">
        <v>0</v>
      </c>
      <c r="D138" s="177"/>
      <c r="E138" s="176">
        <v>-0.01</v>
      </c>
    </row>
    <row r="139" spans="1:5" ht="27.75" customHeight="1" x14ac:dyDescent="0.2">
      <c r="A139" s="161" t="s">
        <v>586</v>
      </c>
      <c r="B139" s="44" t="str">
        <f>IF(IFERROR(INDEX('Annex 1 LV, HV and UMS charges'!$B$12:$B$45,MATCH($A139,'Annex 1 LV, HV and UMS charges'!$A$12:$A$310,0)),INDEX('Annex 4 LDNO charges'!$B$14:$B$203,MATCH($A139,'Annex 4 LDNO charges'!$A$14:$A$203,0)))=0,"",IFERROR(INDEX('Annex 1 LV, HV and UMS charges'!$B$12:$B$45,MATCH($A139,'Annex 1 LV, HV and UMS charges'!$A$12:$A$310,0)),INDEX('Annex 4 LDNO charges'!$B$14:$B$203,MATCH($A139,'Annex 4 LDNO charges'!$A$14:$A$203,0))))</f>
        <v/>
      </c>
      <c r="C139" s="160">
        <v>0</v>
      </c>
      <c r="D139" s="177"/>
      <c r="E139" s="176">
        <v>-0.01</v>
      </c>
    </row>
    <row r="140" spans="1:5" ht="27.75" customHeight="1" x14ac:dyDescent="0.2">
      <c r="A140" s="161" t="s">
        <v>587</v>
      </c>
      <c r="B140" s="44" t="str">
        <f>IF(IFERROR(INDEX('Annex 1 LV, HV and UMS charges'!$B$12:$B$45,MATCH($A140,'Annex 1 LV, HV and UMS charges'!$A$12:$A$310,0)),INDEX('Annex 4 LDNO charges'!$B$14:$B$203,MATCH($A140,'Annex 4 LDNO charges'!$A$14:$A$203,0)))=0,"",IFERROR(INDEX('Annex 1 LV, HV and UMS charges'!$B$12:$B$45,MATCH($A140,'Annex 1 LV, HV and UMS charges'!$A$12:$A$310,0)),INDEX('Annex 4 LDNO charges'!$B$14:$B$203,MATCH($A140,'Annex 4 LDNO charges'!$A$14:$A$203,0))))</f>
        <v/>
      </c>
      <c r="C140" s="160">
        <v>0</v>
      </c>
      <c r="D140" s="177"/>
      <c r="E140" s="176">
        <v>-0.01</v>
      </c>
    </row>
    <row r="141" spans="1:5" ht="27.75" customHeight="1" x14ac:dyDescent="0.2">
      <c r="A141" s="161" t="s">
        <v>588</v>
      </c>
      <c r="B141" s="44" t="str">
        <f>IF(IFERROR(INDEX('Annex 1 LV, HV and UMS charges'!$B$12:$B$45,MATCH($A141,'Annex 1 LV, HV and UMS charges'!$A$12:$A$310,0)),INDEX('Annex 4 LDNO charges'!$B$14:$B$203,MATCH($A141,'Annex 4 LDNO charges'!$A$14:$A$203,0)))=0,"",IFERROR(INDEX('Annex 1 LV, HV and UMS charges'!$B$12:$B$45,MATCH($A141,'Annex 1 LV, HV and UMS charges'!$A$12:$A$310,0)),INDEX('Annex 4 LDNO charges'!$B$14:$B$203,MATCH($A141,'Annex 4 LDNO charges'!$A$14:$A$203,0))))</f>
        <v/>
      </c>
      <c r="C141" s="160">
        <v>0</v>
      </c>
      <c r="D141" s="177"/>
      <c r="E141" s="176">
        <v>-0.01</v>
      </c>
    </row>
    <row r="142" spans="1:5" ht="27.75" customHeight="1" x14ac:dyDescent="0.2">
      <c r="A142" s="161" t="s">
        <v>696</v>
      </c>
      <c r="B142" s="44" t="str">
        <f>IF(IFERROR(INDEX('Annex 1 LV, HV and UMS charges'!$B$12:$B$45,MATCH($A142,'Annex 1 LV, HV and UMS charges'!$A$12:$A$310,0)),INDEX('Annex 4 LDNO charges'!$B$14:$B$203,MATCH($A142,'Annex 4 LDNO charges'!$A$14:$A$203,0)))=0,"",IFERROR(INDEX('Annex 1 LV, HV and UMS charges'!$B$12:$B$45,MATCH($A142,'Annex 1 LV, HV and UMS charges'!$A$12:$A$310,0)),INDEX('Annex 4 LDNO charges'!$B$14:$B$203,MATCH($A142,'Annex 4 LDNO charges'!$A$14:$A$203,0))))</f>
        <v/>
      </c>
      <c r="C142" s="175" t="s">
        <v>641</v>
      </c>
      <c r="D142" s="176">
        <v>0</v>
      </c>
      <c r="E142" s="176">
        <v>-0.01</v>
      </c>
    </row>
    <row r="143" spans="1:5" ht="27.75" customHeight="1" x14ac:dyDescent="0.2">
      <c r="A143" s="161" t="s">
        <v>697</v>
      </c>
      <c r="B143" s="44" t="str">
        <f>IF(IFERROR(INDEX('Annex 1 LV, HV and UMS charges'!$B$12:$B$45,MATCH($A143,'Annex 1 LV, HV and UMS charges'!$A$12:$A$310,0)),INDEX('Annex 4 LDNO charges'!$B$14:$B$203,MATCH($A143,'Annex 4 LDNO charges'!$A$14:$A$203,0)))=0,"",IFERROR(INDEX('Annex 1 LV, HV and UMS charges'!$B$12:$B$45,MATCH($A143,'Annex 1 LV, HV and UMS charges'!$A$12:$A$310,0)),INDEX('Annex 4 LDNO charges'!$B$14:$B$203,MATCH($A143,'Annex 4 LDNO charges'!$A$14:$A$203,0))))</f>
        <v/>
      </c>
      <c r="C143" s="160" t="s">
        <v>640</v>
      </c>
      <c r="D143" s="177"/>
      <c r="E143" s="176">
        <v>-0.01</v>
      </c>
    </row>
    <row r="144" spans="1:5" ht="27.75" customHeight="1" x14ac:dyDescent="0.2">
      <c r="A144" s="161" t="s">
        <v>698</v>
      </c>
      <c r="B144" s="44" t="str">
        <f>IF(IFERROR(INDEX('Annex 1 LV, HV and UMS charges'!$B$12:$B$45,MATCH($A144,'Annex 1 LV, HV and UMS charges'!$A$12:$A$310,0)),INDEX('Annex 4 LDNO charges'!$B$14:$B$203,MATCH($A144,'Annex 4 LDNO charges'!$A$14:$A$203,0)))=0,"",IFERROR(INDEX('Annex 1 LV, HV and UMS charges'!$B$12:$B$45,MATCH($A144,'Annex 1 LV, HV and UMS charges'!$A$12:$A$310,0)),INDEX('Annex 4 LDNO charges'!$B$14:$B$203,MATCH($A144,'Annex 4 LDNO charges'!$A$14:$A$203,0))))</f>
        <v/>
      </c>
      <c r="C144" s="160" t="s">
        <v>640</v>
      </c>
      <c r="D144" s="177"/>
      <c r="E144" s="176">
        <v>-0.01</v>
      </c>
    </row>
    <row r="145" spans="1:5" ht="27.75" customHeight="1" x14ac:dyDescent="0.2">
      <c r="A145" s="161" t="s">
        <v>699</v>
      </c>
      <c r="B145" s="44" t="str">
        <f>IF(IFERROR(INDEX('Annex 1 LV, HV and UMS charges'!$B$12:$B$45,MATCH($A145,'Annex 1 LV, HV and UMS charges'!$A$12:$A$310,0)),INDEX('Annex 4 LDNO charges'!$B$14:$B$203,MATCH($A145,'Annex 4 LDNO charges'!$A$14:$A$203,0)))=0,"",IFERROR(INDEX('Annex 1 LV, HV and UMS charges'!$B$12:$B$45,MATCH($A145,'Annex 1 LV, HV and UMS charges'!$A$12:$A$310,0)),INDEX('Annex 4 LDNO charges'!$B$14:$B$203,MATCH($A145,'Annex 4 LDNO charges'!$A$14:$A$203,0))))</f>
        <v/>
      </c>
      <c r="C145" s="160" t="s">
        <v>640</v>
      </c>
      <c r="D145" s="177"/>
      <c r="E145" s="176">
        <v>-0.01</v>
      </c>
    </row>
    <row r="146" spans="1:5" ht="27.75" customHeight="1" x14ac:dyDescent="0.2">
      <c r="A146" s="161" t="s">
        <v>700</v>
      </c>
      <c r="B146" s="44" t="str">
        <f>IF(IFERROR(INDEX('Annex 1 LV, HV and UMS charges'!$B$12:$B$45,MATCH($A146,'Annex 1 LV, HV and UMS charges'!$A$12:$A$310,0)),INDEX('Annex 4 LDNO charges'!$B$14:$B$203,MATCH($A146,'Annex 4 LDNO charges'!$A$14:$A$203,0)))=0,"",IFERROR(INDEX('Annex 1 LV, HV and UMS charges'!$B$12:$B$45,MATCH($A146,'Annex 1 LV, HV and UMS charges'!$A$12:$A$310,0)),INDEX('Annex 4 LDNO charges'!$B$14:$B$203,MATCH($A146,'Annex 4 LDNO charges'!$A$14:$A$203,0))))</f>
        <v/>
      </c>
      <c r="C146" s="160" t="s">
        <v>640</v>
      </c>
      <c r="D146" s="177"/>
      <c r="E146" s="176">
        <v>-0.01</v>
      </c>
    </row>
    <row r="147" spans="1:5" ht="27.75" customHeight="1" x14ac:dyDescent="0.2">
      <c r="A147" s="161" t="s">
        <v>701</v>
      </c>
      <c r="B147" s="44" t="str">
        <f>IF(IFERROR(INDEX('Annex 1 LV, HV and UMS charges'!$B$12:$B$45,MATCH($A147,'Annex 1 LV, HV and UMS charges'!$A$12:$A$310,0)),INDEX('Annex 4 LDNO charges'!$B$14:$B$203,MATCH($A147,'Annex 4 LDNO charges'!$A$14:$A$203,0)))=0,"",IFERROR(INDEX('Annex 1 LV, HV and UMS charges'!$B$12:$B$45,MATCH($A147,'Annex 1 LV, HV and UMS charges'!$A$12:$A$310,0)),INDEX('Annex 4 LDNO charges'!$B$14:$B$203,MATCH($A147,'Annex 4 LDNO charges'!$A$14:$A$203,0))))</f>
        <v/>
      </c>
      <c r="C147" s="160" t="s">
        <v>640</v>
      </c>
      <c r="D147" s="177"/>
      <c r="E147" s="176">
        <v>-0.01</v>
      </c>
    </row>
    <row r="148" spans="1:5" ht="27.75" customHeight="1" x14ac:dyDescent="0.2">
      <c r="A148" s="161" t="s">
        <v>559</v>
      </c>
      <c r="B148" s="44" t="str">
        <f>IF(IFERROR(INDEX('Annex 1 LV, HV and UMS charges'!$B$12:$B$45,MATCH($A148,'Annex 1 LV, HV and UMS charges'!$A$12:$A$310,0)),INDEX('Annex 4 LDNO charges'!$B$14:$B$203,MATCH($A148,'Annex 4 LDNO charges'!$A$14:$A$203,0)))=0,"",IFERROR(INDEX('Annex 1 LV, HV and UMS charges'!$B$12:$B$45,MATCH($A148,'Annex 1 LV, HV and UMS charges'!$A$12:$A$310,0)),INDEX('Annex 4 LDNO charges'!$B$14:$B$203,MATCH($A148,'Annex 4 LDNO charges'!$A$14:$A$203,0))))</f>
        <v/>
      </c>
      <c r="C148" s="160">
        <v>0</v>
      </c>
      <c r="D148" s="177"/>
      <c r="E148" s="176">
        <v>-0.01</v>
      </c>
    </row>
    <row r="149" spans="1:5" ht="27.75" customHeight="1" x14ac:dyDescent="0.2">
      <c r="A149" s="161" t="s">
        <v>560</v>
      </c>
      <c r="B149" s="44" t="str">
        <f>IF(IFERROR(INDEX('Annex 1 LV, HV and UMS charges'!$B$12:$B$45,MATCH($A149,'Annex 1 LV, HV and UMS charges'!$A$12:$A$310,0)),INDEX('Annex 4 LDNO charges'!$B$14:$B$203,MATCH($A149,'Annex 4 LDNO charges'!$A$14:$A$203,0)))=0,"",IFERROR(INDEX('Annex 1 LV, HV and UMS charges'!$B$12:$B$45,MATCH($A149,'Annex 1 LV, HV and UMS charges'!$A$12:$A$310,0)),INDEX('Annex 4 LDNO charges'!$B$14:$B$203,MATCH($A149,'Annex 4 LDNO charges'!$A$14:$A$203,0))))</f>
        <v/>
      </c>
      <c r="C149" s="160">
        <v>0</v>
      </c>
      <c r="D149" s="177"/>
      <c r="E149" s="176">
        <v>-0.01</v>
      </c>
    </row>
    <row r="150" spans="1:5" ht="27.75" customHeight="1" x14ac:dyDescent="0.2">
      <c r="A150" s="161" t="s">
        <v>561</v>
      </c>
      <c r="B150" s="44" t="str">
        <f>IF(IFERROR(INDEX('Annex 1 LV, HV and UMS charges'!$B$12:$B$45,MATCH($A150,'Annex 1 LV, HV and UMS charges'!$A$12:$A$310,0)),INDEX('Annex 4 LDNO charges'!$B$14:$B$203,MATCH($A150,'Annex 4 LDNO charges'!$A$14:$A$203,0)))=0,"",IFERROR(INDEX('Annex 1 LV, HV and UMS charges'!$B$12:$B$45,MATCH($A150,'Annex 1 LV, HV and UMS charges'!$A$12:$A$310,0)),INDEX('Annex 4 LDNO charges'!$B$14:$B$203,MATCH($A150,'Annex 4 LDNO charges'!$A$14:$A$203,0))))</f>
        <v/>
      </c>
      <c r="C150" s="160">
        <v>0</v>
      </c>
      <c r="D150" s="177"/>
      <c r="E150" s="176">
        <v>-0.01</v>
      </c>
    </row>
    <row r="151" spans="1:5" ht="27.75" customHeight="1" x14ac:dyDescent="0.2">
      <c r="A151" s="161" t="s">
        <v>562</v>
      </c>
      <c r="B151" s="44" t="str">
        <f>IF(IFERROR(INDEX('Annex 1 LV, HV and UMS charges'!$B$12:$B$45,MATCH($A151,'Annex 1 LV, HV and UMS charges'!$A$12:$A$310,0)),INDEX('Annex 4 LDNO charges'!$B$14:$B$203,MATCH($A151,'Annex 4 LDNO charges'!$A$14:$A$203,0)))=0,"",IFERROR(INDEX('Annex 1 LV, HV and UMS charges'!$B$12:$B$45,MATCH($A151,'Annex 1 LV, HV and UMS charges'!$A$12:$A$310,0)),INDEX('Annex 4 LDNO charges'!$B$14:$B$203,MATCH($A151,'Annex 4 LDNO charges'!$A$14:$A$203,0))))</f>
        <v/>
      </c>
      <c r="C151" s="160">
        <v>0</v>
      </c>
      <c r="D151" s="177"/>
      <c r="E151" s="176">
        <v>-0.01</v>
      </c>
    </row>
    <row r="152" spans="1:5" ht="27.75" customHeight="1" x14ac:dyDescent="0.2">
      <c r="A152" s="161" t="s">
        <v>563</v>
      </c>
      <c r="B152" s="44" t="str">
        <f>IF(IFERROR(INDEX('Annex 1 LV, HV and UMS charges'!$B$12:$B$45,MATCH($A152,'Annex 1 LV, HV and UMS charges'!$A$12:$A$310,0)),INDEX('Annex 4 LDNO charges'!$B$14:$B$203,MATCH($A152,'Annex 4 LDNO charges'!$A$14:$A$203,0)))=0,"",IFERROR(INDEX('Annex 1 LV, HV and UMS charges'!$B$12:$B$45,MATCH($A152,'Annex 1 LV, HV and UMS charges'!$A$12:$A$310,0)),INDEX('Annex 4 LDNO charges'!$B$14:$B$203,MATCH($A152,'Annex 4 LDNO charges'!$A$14:$A$203,0))))</f>
        <v/>
      </c>
      <c r="C152" s="160">
        <v>0</v>
      </c>
      <c r="D152" s="177"/>
      <c r="E152" s="176">
        <v>-0.01</v>
      </c>
    </row>
    <row r="153" spans="1:5" ht="27.75" customHeight="1" x14ac:dyDescent="0.2">
      <c r="A153" s="161" t="s">
        <v>564</v>
      </c>
      <c r="B153" s="44" t="str">
        <f>IF(IFERROR(INDEX('Annex 1 LV, HV and UMS charges'!$B$12:$B$45,MATCH($A153,'Annex 1 LV, HV and UMS charges'!$A$12:$A$310,0)),INDEX('Annex 4 LDNO charges'!$B$14:$B$203,MATCH($A153,'Annex 4 LDNO charges'!$A$14:$A$203,0)))=0,"",IFERROR(INDEX('Annex 1 LV, HV and UMS charges'!$B$12:$B$45,MATCH($A153,'Annex 1 LV, HV and UMS charges'!$A$12:$A$310,0)),INDEX('Annex 4 LDNO charges'!$B$14:$B$203,MATCH($A153,'Annex 4 LDNO charges'!$A$14:$A$203,0))))</f>
        <v/>
      </c>
      <c r="C153" s="160">
        <v>0</v>
      </c>
      <c r="D153" s="177"/>
      <c r="E153" s="176">
        <v>-0.01</v>
      </c>
    </row>
    <row r="154" spans="1:5" ht="27.75" customHeight="1" x14ac:dyDescent="0.2">
      <c r="A154" s="161" t="s">
        <v>565</v>
      </c>
      <c r="B154" s="44" t="str">
        <f>IF(IFERROR(INDEX('Annex 1 LV, HV and UMS charges'!$B$12:$B$45,MATCH($A154,'Annex 1 LV, HV and UMS charges'!$A$12:$A$310,0)),INDEX('Annex 4 LDNO charges'!$B$14:$B$203,MATCH($A154,'Annex 4 LDNO charges'!$A$14:$A$203,0)))=0,"",IFERROR(INDEX('Annex 1 LV, HV and UMS charges'!$B$12:$B$45,MATCH($A154,'Annex 1 LV, HV and UMS charges'!$A$12:$A$310,0)),INDEX('Annex 4 LDNO charges'!$B$14:$B$203,MATCH($A154,'Annex 4 LDNO charges'!$A$14:$A$203,0))))</f>
        <v/>
      </c>
      <c r="C154" s="160">
        <v>0</v>
      </c>
      <c r="D154" s="177"/>
      <c r="E154" s="176">
        <v>-0.01</v>
      </c>
    </row>
    <row r="155" spans="1:5" ht="27.75" customHeight="1" x14ac:dyDescent="0.2">
      <c r="A155" s="161" t="s">
        <v>566</v>
      </c>
      <c r="B155" s="44" t="str">
        <f>IF(IFERROR(INDEX('Annex 1 LV, HV and UMS charges'!$B$12:$B$45,MATCH($A155,'Annex 1 LV, HV and UMS charges'!$A$12:$A$310,0)),INDEX('Annex 4 LDNO charges'!$B$14:$B$203,MATCH($A155,'Annex 4 LDNO charges'!$A$14:$A$203,0)))=0,"",IFERROR(INDEX('Annex 1 LV, HV and UMS charges'!$B$12:$B$45,MATCH($A155,'Annex 1 LV, HV and UMS charges'!$A$12:$A$310,0)),INDEX('Annex 4 LDNO charges'!$B$14:$B$203,MATCH($A155,'Annex 4 LDNO charges'!$A$14:$A$203,0))))</f>
        <v/>
      </c>
      <c r="C155" s="160">
        <v>0</v>
      </c>
      <c r="D155" s="177"/>
      <c r="E155" s="176">
        <v>-0.01</v>
      </c>
    </row>
    <row r="156" spans="1:5" ht="27.75" customHeight="1" x14ac:dyDescent="0.2">
      <c r="A156" s="161" t="s">
        <v>567</v>
      </c>
      <c r="B156" s="44" t="str">
        <f>IF(IFERROR(INDEX('Annex 1 LV, HV and UMS charges'!$B$12:$B$45,MATCH($A156,'Annex 1 LV, HV and UMS charges'!$A$12:$A$310,0)),INDEX('Annex 4 LDNO charges'!$B$14:$B$203,MATCH($A156,'Annex 4 LDNO charges'!$A$14:$A$203,0)))=0,"",IFERROR(INDEX('Annex 1 LV, HV and UMS charges'!$B$12:$B$45,MATCH($A156,'Annex 1 LV, HV and UMS charges'!$A$12:$A$310,0)),INDEX('Annex 4 LDNO charges'!$B$14:$B$203,MATCH($A156,'Annex 4 LDNO charges'!$A$14:$A$203,0))))</f>
        <v/>
      </c>
      <c r="C156" s="160">
        <v>0</v>
      </c>
      <c r="D156" s="177"/>
      <c r="E156" s="176">
        <v>-0.01</v>
      </c>
    </row>
    <row r="157" spans="1:5" ht="27.75" customHeight="1" x14ac:dyDescent="0.2">
      <c r="A157" s="161" t="s">
        <v>568</v>
      </c>
      <c r="B157" s="44" t="str">
        <f>IF(IFERROR(INDEX('Annex 1 LV, HV and UMS charges'!$B$12:$B$45,MATCH($A157,'Annex 1 LV, HV and UMS charges'!$A$12:$A$310,0)),INDEX('Annex 4 LDNO charges'!$B$14:$B$203,MATCH($A157,'Annex 4 LDNO charges'!$A$14:$A$203,0)))=0,"",IFERROR(INDEX('Annex 1 LV, HV and UMS charges'!$B$12:$B$45,MATCH($A157,'Annex 1 LV, HV and UMS charges'!$A$12:$A$310,0)),INDEX('Annex 4 LDNO charges'!$B$14:$B$203,MATCH($A157,'Annex 4 LDNO charges'!$A$14:$A$203,0))))</f>
        <v/>
      </c>
      <c r="C157" s="160">
        <v>0</v>
      </c>
      <c r="D157" s="177"/>
      <c r="E157" s="176">
        <v>-0.01</v>
      </c>
    </row>
    <row r="158" spans="1:5" ht="27.75" customHeight="1" x14ac:dyDescent="0.2">
      <c r="A158" s="161" t="s">
        <v>569</v>
      </c>
      <c r="B158" s="44" t="str">
        <f>IF(IFERROR(INDEX('Annex 1 LV, HV and UMS charges'!$B$12:$B$45,MATCH($A158,'Annex 1 LV, HV and UMS charges'!$A$12:$A$310,0)),INDEX('Annex 4 LDNO charges'!$B$14:$B$203,MATCH($A158,'Annex 4 LDNO charges'!$A$14:$A$203,0)))=0,"",IFERROR(INDEX('Annex 1 LV, HV and UMS charges'!$B$12:$B$45,MATCH($A158,'Annex 1 LV, HV and UMS charges'!$A$12:$A$310,0)),INDEX('Annex 4 LDNO charges'!$B$14:$B$203,MATCH($A158,'Annex 4 LDNO charges'!$A$14:$A$203,0))))</f>
        <v/>
      </c>
      <c r="C158" s="160">
        <v>0</v>
      </c>
      <c r="D158" s="177"/>
      <c r="E158" s="176">
        <v>-0.01</v>
      </c>
    </row>
    <row r="159" spans="1:5" ht="27.75" customHeight="1" x14ac:dyDescent="0.2">
      <c r="A159" s="161" t="s">
        <v>570</v>
      </c>
      <c r="B159" s="44" t="str">
        <f>IF(IFERROR(INDEX('Annex 1 LV, HV and UMS charges'!$B$12:$B$45,MATCH($A159,'Annex 1 LV, HV and UMS charges'!$A$12:$A$310,0)),INDEX('Annex 4 LDNO charges'!$B$14:$B$203,MATCH($A159,'Annex 4 LDNO charges'!$A$14:$A$203,0)))=0,"",IFERROR(INDEX('Annex 1 LV, HV and UMS charges'!$B$12:$B$45,MATCH($A159,'Annex 1 LV, HV and UMS charges'!$A$12:$A$310,0)),INDEX('Annex 4 LDNO charges'!$B$14:$B$203,MATCH($A159,'Annex 4 LDNO charges'!$A$14:$A$203,0))))</f>
        <v/>
      </c>
      <c r="C159" s="160">
        <v>0</v>
      </c>
      <c r="D159" s="177"/>
      <c r="E159" s="176">
        <v>-0.01</v>
      </c>
    </row>
    <row r="160" spans="1:5" ht="27.75" customHeight="1" x14ac:dyDescent="0.2">
      <c r="A160" s="161" t="s">
        <v>571</v>
      </c>
      <c r="B160" s="44" t="str">
        <f>IF(IFERROR(INDEX('Annex 1 LV, HV and UMS charges'!$B$12:$B$45,MATCH($A160,'Annex 1 LV, HV and UMS charges'!$A$12:$A$310,0)),INDEX('Annex 4 LDNO charges'!$B$14:$B$203,MATCH($A160,'Annex 4 LDNO charges'!$A$14:$A$203,0)))=0,"",IFERROR(INDEX('Annex 1 LV, HV and UMS charges'!$B$12:$B$45,MATCH($A160,'Annex 1 LV, HV and UMS charges'!$A$12:$A$310,0)),INDEX('Annex 4 LDNO charges'!$B$14:$B$203,MATCH($A160,'Annex 4 LDNO charges'!$A$14:$A$203,0))))</f>
        <v/>
      </c>
      <c r="C160" s="160">
        <v>0</v>
      </c>
      <c r="D160" s="177"/>
      <c r="E160" s="176">
        <v>-0.01</v>
      </c>
    </row>
    <row r="161" spans="1:5" ht="27.75" customHeight="1" x14ac:dyDescent="0.2">
      <c r="A161" s="161" t="s">
        <v>572</v>
      </c>
      <c r="B161" s="44" t="str">
        <f>IF(IFERROR(INDEX('Annex 1 LV, HV and UMS charges'!$B$12:$B$45,MATCH($A161,'Annex 1 LV, HV and UMS charges'!$A$12:$A$310,0)),INDEX('Annex 4 LDNO charges'!$B$14:$B$203,MATCH($A161,'Annex 4 LDNO charges'!$A$14:$A$203,0)))=0,"",IFERROR(INDEX('Annex 1 LV, HV and UMS charges'!$B$12:$B$45,MATCH($A161,'Annex 1 LV, HV and UMS charges'!$A$12:$A$310,0)),INDEX('Annex 4 LDNO charges'!$B$14:$B$203,MATCH($A161,'Annex 4 LDNO charges'!$A$14:$A$203,0))))</f>
        <v/>
      </c>
      <c r="C161" s="160">
        <v>0</v>
      </c>
      <c r="D161" s="177"/>
      <c r="E161" s="176">
        <v>-0.01</v>
      </c>
    </row>
    <row r="162" spans="1:5" ht="27.75" customHeight="1" x14ac:dyDescent="0.2">
      <c r="A162" s="161" t="s">
        <v>573</v>
      </c>
      <c r="B162" s="44" t="str">
        <f>IF(IFERROR(INDEX('Annex 1 LV, HV and UMS charges'!$B$12:$B$45,MATCH($A162,'Annex 1 LV, HV and UMS charges'!$A$12:$A$310,0)),INDEX('Annex 4 LDNO charges'!$B$14:$B$203,MATCH($A162,'Annex 4 LDNO charges'!$A$14:$A$203,0)))=0,"",IFERROR(INDEX('Annex 1 LV, HV and UMS charges'!$B$12:$B$45,MATCH($A162,'Annex 1 LV, HV and UMS charges'!$A$12:$A$310,0)),INDEX('Annex 4 LDNO charges'!$B$14:$B$203,MATCH($A162,'Annex 4 LDNO charges'!$A$14:$A$203,0))))</f>
        <v/>
      </c>
      <c r="C162" s="160">
        <v>0</v>
      </c>
      <c r="D162" s="177"/>
      <c r="E162" s="176">
        <v>-0.01</v>
      </c>
    </row>
    <row r="163" spans="1:5" ht="27.75" customHeight="1" x14ac:dyDescent="0.2">
      <c r="A163" s="2" t="s">
        <v>740</v>
      </c>
      <c r="B163" s="2"/>
      <c r="D163" s="2"/>
      <c r="E163" s="2"/>
    </row>
    <row r="164" spans="1:5" ht="27.75" customHeight="1" x14ac:dyDescent="0.2">
      <c r="A164" s="2" t="s">
        <v>741</v>
      </c>
      <c r="B164" s="2"/>
      <c r="D164" s="2"/>
      <c r="E164" s="2"/>
    </row>
  </sheetData>
  <mergeCells count="2">
    <mergeCell ref="A2:E2"/>
    <mergeCell ref="B1:C1"/>
  </mergeCells>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9" fitToHeight="10" orientation="portrait" r:id="rId1"/>
  <headerFooter scaleWithDoc="0">
    <oddHeader>&amp;LAnnex 7&amp;"Arial,Bold" &amp;"Arial,Regular"-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547"/>
  <sheetViews>
    <sheetView zoomScale="85" zoomScaleNormal="85" zoomScaleSheetLayoutView="100" workbookViewId="0"/>
  </sheetViews>
  <sheetFormatPr defaultColWidth="9.140625" defaultRowHeight="27.75" customHeight="1" x14ac:dyDescent="0.2"/>
  <cols>
    <col min="1" max="1" width="29.85546875" style="2" customWidth="1"/>
    <col min="2" max="2" width="48.5703125" style="2" customWidth="1"/>
    <col min="3" max="4" width="23.7109375" style="3" customWidth="1"/>
    <col min="5" max="5" width="15.5703125" style="2" customWidth="1"/>
    <col min="6" max="16384" width="9.140625" style="2"/>
  </cols>
  <sheetData>
    <row r="1" spans="1:7" ht="27.75" customHeight="1" x14ac:dyDescent="0.2">
      <c r="A1" s="13" t="s">
        <v>30</v>
      </c>
      <c r="B1" s="3"/>
      <c r="C1" s="2"/>
      <c r="E1" s="8"/>
      <c r="F1" s="4"/>
      <c r="G1" s="4"/>
    </row>
    <row r="2" spans="1:7" s="9" customFormat="1" ht="18" x14ac:dyDescent="0.2">
      <c r="A2" s="245" t="str">
        <f>Overview!B4&amp; " - Effective from "&amp;Overview!D4&amp;" - "&amp;Overview!E4&amp;" Nodal/Zonal charges"</f>
        <v>Aidien Limited - GSP_E - Effective from 1 April 2025 - Final Nodal/Zonal charges</v>
      </c>
      <c r="B2" s="246"/>
      <c r="C2" s="246"/>
      <c r="D2" s="247"/>
    </row>
    <row r="3" spans="1:7" ht="60.75" customHeight="1" x14ac:dyDescent="0.2">
      <c r="A3" s="20" t="s">
        <v>768</v>
      </c>
      <c r="B3" s="20" t="s">
        <v>769</v>
      </c>
      <c r="C3" s="20" t="s">
        <v>770</v>
      </c>
      <c r="D3" s="20" t="s">
        <v>771</v>
      </c>
    </row>
    <row r="4" spans="1:7" ht="12.75" x14ac:dyDescent="0.2">
      <c r="A4" s="208"/>
      <c r="B4" s="209"/>
      <c r="C4" s="210"/>
      <c r="D4" s="210"/>
    </row>
    <row r="5" spans="1:7" ht="12.75" x14ac:dyDescent="0.2">
      <c r="A5" s="208"/>
      <c r="B5" s="209"/>
      <c r="C5" s="210"/>
      <c r="D5" s="210"/>
    </row>
    <row r="6" spans="1:7" ht="12.75" x14ac:dyDescent="0.2">
      <c r="A6" s="208"/>
      <c r="B6" s="209"/>
      <c r="C6" s="210"/>
      <c r="D6" s="210"/>
    </row>
    <row r="7" spans="1:7" ht="12.75" x14ac:dyDescent="0.2">
      <c r="A7" s="208"/>
      <c r="B7" s="209"/>
      <c r="C7" s="210"/>
      <c r="D7" s="210"/>
    </row>
    <row r="8" spans="1:7" ht="12.75" x14ac:dyDescent="0.2">
      <c r="A8" s="208"/>
      <c r="B8" s="209"/>
      <c r="C8" s="210"/>
      <c r="D8" s="210"/>
    </row>
    <row r="9" spans="1:7" ht="12.75" x14ac:dyDescent="0.2">
      <c r="A9" s="208"/>
      <c r="B9" s="209"/>
      <c r="C9" s="210"/>
      <c r="D9" s="210"/>
    </row>
    <row r="10" spans="1:7" ht="12.75" x14ac:dyDescent="0.2">
      <c r="A10" s="208"/>
      <c r="B10" s="209"/>
      <c r="C10" s="210"/>
      <c r="D10" s="210"/>
    </row>
    <row r="11" spans="1:7" ht="12.75" x14ac:dyDescent="0.2">
      <c r="A11" s="208"/>
      <c r="B11" s="209"/>
      <c r="C11" s="210"/>
      <c r="D11" s="210"/>
    </row>
    <row r="12" spans="1:7" ht="12.75" x14ac:dyDescent="0.2">
      <c r="A12" s="208"/>
      <c r="B12" s="209"/>
      <c r="C12" s="210"/>
      <c r="D12" s="210"/>
    </row>
    <row r="13" spans="1:7" ht="12.75" x14ac:dyDescent="0.2">
      <c r="A13" s="208"/>
      <c r="B13" s="209"/>
      <c r="C13" s="210"/>
      <c r="D13" s="210"/>
    </row>
    <row r="14" spans="1:7" ht="12.75" x14ac:dyDescent="0.2">
      <c r="A14" s="208"/>
      <c r="B14" s="209"/>
      <c r="C14" s="210"/>
      <c r="D14" s="210"/>
    </row>
    <row r="15" spans="1:7" ht="12.75" x14ac:dyDescent="0.2">
      <c r="A15" s="208"/>
      <c r="B15" s="209"/>
      <c r="C15" s="210"/>
      <c r="D15" s="210"/>
    </row>
    <row r="16" spans="1:7" ht="12.75" x14ac:dyDescent="0.2">
      <c r="A16" s="208"/>
      <c r="B16" s="209"/>
      <c r="C16" s="210"/>
      <c r="D16" s="210"/>
    </row>
    <row r="17" spans="1:4" ht="12.75" x14ac:dyDescent="0.2">
      <c r="A17" s="208"/>
      <c r="B17" s="209"/>
      <c r="C17" s="210"/>
      <c r="D17" s="210"/>
    </row>
    <row r="18" spans="1:4" ht="12.75" x14ac:dyDescent="0.2">
      <c r="A18" s="208"/>
      <c r="B18" s="209"/>
      <c r="C18" s="210"/>
      <c r="D18" s="210"/>
    </row>
    <row r="19" spans="1:4" ht="12.75" x14ac:dyDescent="0.2">
      <c r="A19" s="208"/>
      <c r="B19" s="209"/>
      <c r="C19" s="210"/>
      <c r="D19" s="210"/>
    </row>
    <row r="20" spans="1:4" ht="12.75" x14ac:dyDescent="0.2">
      <c r="A20" s="208"/>
      <c r="B20" s="209"/>
      <c r="C20" s="210"/>
      <c r="D20" s="210"/>
    </row>
    <row r="21" spans="1:4" ht="12.75" x14ac:dyDescent="0.2">
      <c r="A21" s="208"/>
      <c r="B21" s="209"/>
      <c r="C21" s="210"/>
      <c r="D21" s="210"/>
    </row>
    <row r="22" spans="1:4" ht="12.75" x14ac:dyDescent="0.2">
      <c r="A22" s="208"/>
      <c r="B22" s="209"/>
      <c r="C22" s="210"/>
      <c r="D22" s="210"/>
    </row>
    <row r="23" spans="1:4" ht="12.75" x14ac:dyDescent="0.2">
      <c r="A23" s="208"/>
      <c r="B23" s="209"/>
      <c r="C23" s="210"/>
      <c r="D23" s="210"/>
    </row>
    <row r="24" spans="1:4" ht="12.75" x14ac:dyDescent="0.2">
      <c r="A24" s="208"/>
      <c r="B24" s="209"/>
      <c r="C24" s="210"/>
      <c r="D24" s="210"/>
    </row>
    <row r="25" spans="1:4" ht="12.75" x14ac:dyDescent="0.2">
      <c r="A25" s="208"/>
      <c r="B25" s="209"/>
      <c r="C25" s="210"/>
      <c r="D25" s="210"/>
    </row>
    <row r="26" spans="1:4" ht="12.75" x14ac:dyDescent="0.2">
      <c r="A26" s="208"/>
      <c r="B26" s="209"/>
      <c r="C26" s="210"/>
      <c r="D26" s="210"/>
    </row>
    <row r="27" spans="1:4" ht="12.75" x14ac:dyDescent="0.2">
      <c r="A27" s="208"/>
      <c r="B27" s="209"/>
      <c r="C27" s="210"/>
      <c r="D27" s="210"/>
    </row>
    <row r="28" spans="1:4" ht="12.75" x14ac:dyDescent="0.2">
      <c r="A28" s="208"/>
      <c r="B28" s="209"/>
      <c r="C28" s="210"/>
      <c r="D28" s="210"/>
    </row>
    <row r="29" spans="1:4" ht="12.75" x14ac:dyDescent="0.2">
      <c r="A29" s="208"/>
      <c r="B29" s="209"/>
      <c r="C29" s="210"/>
      <c r="D29" s="210"/>
    </row>
    <row r="30" spans="1:4" ht="12.75" x14ac:dyDescent="0.2">
      <c r="A30" s="208"/>
      <c r="B30" s="209"/>
      <c r="C30" s="210"/>
      <c r="D30" s="210"/>
    </row>
    <row r="31" spans="1:4" ht="12.75" x14ac:dyDescent="0.2">
      <c r="A31" s="208"/>
      <c r="B31" s="209"/>
      <c r="C31" s="210"/>
      <c r="D31" s="210"/>
    </row>
    <row r="32" spans="1:4" ht="12.75" x14ac:dyDescent="0.2">
      <c r="A32" s="208"/>
      <c r="B32" s="209"/>
      <c r="C32" s="210"/>
      <c r="D32" s="210"/>
    </row>
    <row r="33" spans="1:4" ht="12.75" x14ac:dyDescent="0.2">
      <c r="A33" s="208"/>
      <c r="B33" s="209"/>
      <c r="C33" s="210"/>
      <c r="D33" s="210"/>
    </row>
    <row r="34" spans="1:4" ht="12.75" x14ac:dyDescent="0.2">
      <c r="A34" s="208"/>
      <c r="B34" s="209"/>
      <c r="C34" s="210"/>
      <c r="D34" s="210"/>
    </row>
    <row r="35" spans="1:4" ht="12.75" x14ac:dyDescent="0.2">
      <c r="A35" s="208"/>
      <c r="B35" s="209"/>
      <c r="C35" s="210"/>
      <c r="D35" s="210"/>
    </row>
    <row r="36" spans="1:4" ht="12.75" x14ac:dyDescent="0.2">
      <c r="A36" s="208"/>
      <c r="B36" s="209"/>
      <c r="C36" s="210"/>
      <c r="D36" s="210"/>
    </row>
    <row r="37" spans="1:4" ht="12.75" x14ac:dyDescent="0.2">
      <c r="A37" s="208"/>
      <c r="B37" s="209"/>
      <c r="C37" s="210"/>
      <c r="D37" s="210"/>
    </row>
    <row r="38" spans="1:4" ht="12.75" x14ac:dyDescent="0.2">
      <c r="A38" s="208"/>
      <c r="B38" s="209"/>
      <c r="C38" s="210"/>
      <c r="D38" s="210"/>
    </row>
    <row r="39" spans="1:4" ht="12.75" x14ac:dyDescent="0.2">
      <c r="A39" s="208"/>
      <c r="B39" s="209"/>
      <c r="C39" s="210"/>
      <c r="D39" s="210"/>
    </row>
    <row r="40" spans="1:4" ht="12.75" x14ac:dyDescent="0.2">
      <c r="A40" s="208"/>
      <c r="B40" s="209"/>
      <c r="C40" s="210"/>
      <c r="D40" s="210"/>
    </row>
    <row r="41" spans="1:4" ht="12.75" x14ac:dyDescent="0.2">
      <c r="A41" s="208"/>
      <c r="B41" s="209"/>
      <c r="C41" s="210"/>
      <c r="D41" s="210"/>
    </row>
    <row r="42" spans="1:4" ht="12.75" x14ac:dyDescent="0.2">
      <c r="A42" s="208"/>
      <c r="B42" s="209"/>
      <c r="C42" s="210"/>
      <c r="D42" s="210"/>
    </row>
    <row r="43" spans="1:4" ht="12.75" x14ac:dyDescent="0.2">
      <c r="A43" s="208"/>
      <c r="B43" s="209"/>
      <c r="C43" s="210"/>
      <c r="D43" s="210"/>
    </row>
    <row r="44" spans="1:4" ht="12.75" x14ac:dyDescent="0.2">
      <c r="A44" s="208"/>
      <c r="B44" s="209"/>
      <c r="C44" s="210"/>
      <c r="D44" s="210"/>
    </row>
    <row r="45" spans="1:4" ht="12.75" x14ac:dyDescent="0.2">
      <c r="A45" s="208"/>
      <c r="B45" s="209"/>
      <c r="C45" s="210"/>
      <c r="D45" s="210"/>
    </row>
    <row r="46" spans="1:4" ht="12.75" x14ac:dyDescent="0.2">
      <c r="A46" s="208"/>
      <c r="B46" s="209"/>
      <c r="C46" s="210"/>
      <c r="D46" s="210"/>
    </row>
    <row r="47" spans="1:4" ht="12.75" x14ac:dyDescent="0.2">
      <c r="A47" s="208"/>
      <c r="B47" s="209"/>
      <c r="C47" s="210"/>
      <c r="D47" s="210"/>
    </row>
    <row r="48" spans="1:4" ht="12.75" x14ac:dyDescent="0.2">
      <c r="A48" s="208"/>
      <c r="B48" s="209"/>
      <c r="C48" s="210"/>
      <c r="D48" s="210"/>
    </row>
    <row r="49" spans="1:4" ht="12.75" x14ac:dyDescent="0.2">
      <c r="A49" s="208"/>
      <c r="B49" s="209"/>
      <c r="C49" s="210"/>
      <c r="D49" s="210"/>
    </row>
    <row r="50" spans="1:4" ht="12.75" x14ac:dyDescent="0.2">
      <c r="A50" s="208"/>
      <c r="B50" s="209"/>
      <c r="C50" s="210"/>
      <c r="D50" s="210"/>
    </row>
    <row r="51" spans="1:4" ht="12.75" x14ac:dyDescent="0.2">
      <c r="A51" s="208"/>
      <c r="B51" s="209"/>
      <c r="C51" s="210"/>
      <c r="D51" s="210"/>
    </row>
    <row r="52" spans="1:4" ht="12.75" x14ac:dyDescent="0.2">
      <c r="A52" s="208"/>
      <c r="B52" s="209"/>
      <c r="C52" s="210"/>
      <c r="D52" s="210"/>
    </row>
    <row r="53" spans="1:4" ht="12.75" x14ac:dyDescent="0.2">
      <c r="A53" s="208"/>
      <c r="B53" s="209"/>
      <c r="C53" s="210"/>
      <c r="D53" s="210"/>
    </row>
    <row r="54" spans="1:4" ht="12.75" x14ac:dyDescent="0.2">
      <c r="A54" s="208"/>
      <c r="B54" s="209"/>
      <c r="C54" s="210"/>
      <c r="D54" s="210"/>
    </row>
    <row r="55" spans="1:4" ht="12.75" x14ac:dyDescent="0.2">
      <c r="A55" s="208"/>
      <c r="B55" s="209"/>
      <c r="C55" s="210"/>
      <c r="D55" s="210"/>
    </row>
    <row r="56" spans="1:4" ht="12.75" x14ac:dyDescent="0.2">
      <c r="A56" s="208"/>
      <c r="B56" s="209"/>
      <c r="C56" s="210"/>
      <c r="D56" s="210"/>
    </row>
    <row r="57" spans="1:4" ht="12.75" x14ac:dyDescent="0.2">
      <c r="A57" s="208"/>
      <c r="B57" s="209"/>
      <c r="C57" s="210"/>
      <c r="D57" s="210"/>
    </row>
    <row r="58" spans="1:4" ht="12.75" x14ac:dyDescent="0.2">
      <c r="A58" s="208"/>
      <c r="B58" s="209"/>
      <c r="C58" s="210"/>
      <c r="D58" s="210"/>
    </row>
    <row r="59" spans="1:4" ht="12.75" x14ac:dyDescent="0.2">
      <c r="A59" s="208"/>
      <c r="B59" s="209"/>
      <c r="C59" s="210"/>
      <c r="D59" s="210"/>
    </row>
    <row r="60" spans="1:4" ht="12.75" x14ac:dyDescent="0.2">
      <c r="A60" s="208"/>
      <c r="B60" s="209"/>
      <c r="C60" s="210"/>
      <c r="D60" s="210"/>
    </row>
    <row r="61" spans="1:4" ht="12.75" x14ac:dyDescent="0.2">
      <c r="A61" s="208"/>
      <c r="B61" s="209"/>
      <c r="C61" s="210"/>
      <c r="D61" s="210"/>
    </row>
    <row r="62" spans="1:4" ht="12.75" x14ac:dyDescent="0.2">
      <c r="A62" s="208"/>
      <c r="B62" s="209"/>
      <c r="C62" s="210"/>
      <c r="D62" s="210"/>
    </row>
    <row r="63" spans="1:4" ht="12.75" x14ac:dyDescent="0.2">
      <c r="A63" s="208"/>
      <c r="B63" s="209"/>
      <c r="C63" s="210"/>
      <c r="D63" s="210"/>
    </row>
    <row r="64" spans="1:4" ht="12.75" x14ac:dyDescent="0.2">
      <c r="A64" s="208"/>
      <c r="B64" s="209"/>
      <c r="C64" s="210"/>
      <c r="D64" s="210"/>
    </row>
    <row r="65" spans="1:4" ht="12.75" x14ac:dyDescent="0.2">
      <c r="A65" s="208"/>
      <c r="B65" s="209"/>
      <c r="C65" s="210"/>
      <c r="D65" s="210"/>
    </row>
    <row r="66" spans="1:4" ht="12.75" x14ac:dyDescent="0.2">
      <c r="A66" s="208"/>
      <c r="B66" s="209"/>
      <c r="C66" s="210"/>
      <c r="D66" s="210"/>
    </row>
    <row r="67" spans="1:4" ht="12.75" x14ac:dyDescent="0.2">
      <c r="A67" s="208"/>
      <c r="B67" s="209"/>
      <c r="C67" s="210"/>
      <c r="D67" s="210"/>
    </row>
    <row r="68" spans="1:4" ht="12.75" x14ac:dyDescent="0.2">
      <c r="A68" s="208"/>
      <c r="B68" s="209"/>
      <c r="C68" s="210"/>
      <c r="D68" s="210"/>
    </row>
    <row r="69" spans="1:4" ht="12.75" x14ac:dyDescent="0.2">
      <c r="A69" s="208"/>
      <c r="B69" s="209"/>
      <c r="C69" s="210"/>
      <c r="D69" s="210"/>
    </row>
    <row r="70" spans="1:4" ht="12.75" x14ac:dyDescent="0.2">
      <c r="A70" s="208"/>
      <c r="B70" s="209"/>
      <c r="C70" s="210"/>
      <c r="D70" s="210"/>
    </row>
    <row r="71" spans="1:4" ht="12.75" x14ac:dyDescent="0.2">
      <c r="A71" s="208"/>
      <c r="B71" s="209"/>
      <c r="C71" s="210"/>
      <c r="D71" s="210"/>
    </row>
    <row r="72" spans="1:4" ht="12.75" x14ac:dyDescent="0.2">
      <c r="A72" s="208"/>
      <c r="B72" s="209"/>
      <c r="C72" s="210"/>
      <c r="D72" s="210"/>
    </row>
    <row r="73" spans="1:4" ht="12.75" x14ac:dyDescent="0.2">
      <c r="A73" s="208"/>
      <c r="B73" s="209"/>
      <c r="C73" s="210"/>
      <c r="D73" s="210"/>
    </row>
    <row r="74" spans="1:4" ht="12.75" x14ac:dyDescent="0.2">
      <c r="A74" s="208"/>
      <c r="B74" s="209"/>
      <c r="C74" s="210"/>
      <c r="D74" s="210"/>
    </row>
    <row r="75" spans="1:4" ht="12.75" x14ac:dyDescent="0.2">
      <c r="A75" s="208"/>
      <c r="B75" s="209"/>
      <c r="C75" s="210"/>
      <c r="D75" s="210"/>
    </row>
    <row r="76" spans="1:4" ht="12.75" x14ac:dyDescent="0.2">
      <c r="A76" s="208"/>
      <c r="B76" s="209"/>
      <c r="C76" s="210"/>
      <c r="D76" s="210"/>
    </row>
    <row r="77" spans="1:4" ht="12.75" x14ac:dyDescent="0.2">
      <c r="A77" s="208"/>
      <c r="B77" s="209"/>
      <c r="C77" s="210"/>
      <c r="D77" s="210"/>
    </row>
    <row r="78" spans="1:4" ht="12.75" x14ac:dyDescent="0.2">
      <c r="A78" s="208"/>
      <c r="B78" s="209"/>
      <c r="C78" s="210"/>
      <c r="D78" s="210"/>
    </row>
    <row r="79" spans="1:4" ht="12.75" x14ac:dyDescent="0.2">
      <c r="A79" s="208"/>
      <c r="B79" s="209"/>
      <c r="C79" s="210"/>
      <c r="D79" s="210"/>
    </row>
    <row r="80" spans="1:4" ht="12.75" x14ac:dyDescent="0.2">
      <c r="A80" s="208"/>
      <c r="B80" s="209"/>
      <c r="C80" s="210"/>
      <c r="D80" s="210"/>
    </row>
    <row r="81" spans="1:4" ht="12.75" x14ac:dyDescent="0.2">
      <c r="A81" s="208"/>
      <c r="B81" s="209"/>
      <c r="C81" s="210"/>
      <c r="D81" s="210"/>
    </row>
    <row r="82" spans="1:4" ht="12.75" x14ac:dyDescent="0.2">
      <c r="A82" s="208"/>
      <c r="B82" s="209"/>
      <c r="C82" s="210"/>
      <c r="D82" s="210"/>
    </row>
    <row r="83" spans="1:4" ht="12.75" x14ac:dyDescent="0.2">
      <c r="A83" s="208"/>
      <c r="B83" s="209"/>
      <c r="C83" s="210"/>
      <c r="D83" s="210"/>
    </row>
    <row r="84" spans="1:4" ht="12.75" x14ac:dyDescent="0.2">
      <c r="A84" s="208"/>
      <c r="B84" s="209"/>
      <c r="C84" s="210"/>
      <c r="D84" s="210"/>
    </row>
    <row r="85" spans="1:4" ht="12.75" x14ac:dyDescent="0.2">
      <c r="A85" s="208"/>
      <c r="B85" s="209"/>
      <c r="C85" s="210"/>
      <c r="D85" s="210"/>
    </row>
    <row r="86" spans="1:4" ht="12.75" x14ac:dyDescent="0.2">
      <c r="A86" s="208"/>
      <c r="B86" s="209"/>
      <c r="C86" s="210"/>
      <c r="D86" s="210"/>
    </row>
    <row r="87" spans="1:4" ht="12.75" x14ac:dyDescent="0.2">
      <c r="A87" s="208"/>
      <c r="B87" s="209"/>
      <c r="C87" s="210"/>
      <c r="D87" s="210"/>
    </row>
    <row r="88" spans="1:4" ht="12.75" x14ac:dyDescent="0.2">
      <c r="A88" s="208"/>
      <c r="B88" s="209"/>
      <c r="C88" s="210"/>
      <c r="D88" s="210"/>
    </row>
    <row r="89" spans="1:4" ht="12.75" x14ac:dyDescent="0.2">
      <c r="A89" s="208"/>
      <c r="B89" s="209"/>
      <c r="C89" s="210"/>
      <c r="D89" s="210"/>
    </row>
    <row r="90" spans="1:4" ht="12.75" x14ac:dyDescent="0.2">
      <c r="A90" s="208"/>
      <c r="B90" s="209"/>
      <c r="C90" s="210"/>
      <c r="D90" s="210"/>
    </row>
    <row r="91" spans="1:4" ht="12.75" x14ac:dyDescent="0.2">
      <c r="A91" s="208"/>
      <c r="B91" s="209"/>
      <c r="C91" s="210"/>
      <c r="D91" s="210"/>
    </row>
    <row r="92" spans="1:4" ht="12.75" x14ac:dyDescent="0.2">
      <c r="A92" s="208"/>
      <c r="B92" s="209"/>
      <c r="C92" s="210"/>
      <c r="D92" s="210"/>
    </row>
    <row r="93" spans="1:4" ht="12.75" x14ac:dyDescent="0.2">
      <c r="A93" s="208"/>
      <c r="B93" s="209"/>
      <c r="C93" s="210"/>
      <c r="D93" s="210"/>
    </row>
    <row r="94" spans="1:4" ht="12.75" x14ac:dyDescent="0.2">
      <c r="A94" s="208"/>
      <c r="B94" s="209"/>
      <c r="C94" s="210"/>
      <c r="D94" s="210"/>
    </row>
    <row r="95" spans="1:4" ht="12.75" x14ac:dyDescent="0.2">
      <c r="A95" s="208"/>
      <c r="B95" s="209"/>
      <c r="C95" s="210"/>
      <c r="D95" s="210"/>
    </row>
    <row r="96" spans="1:4" ht="12.75" x14ac:dyDescent="0.2">
      <c r="A96" s="208"/>
      <c r="B96" s="209"/>
      <c r="C96" s="210"/>
      <c r="D96" s="210"/>
    </row>
    <row r="97" spans="1:4" ht="12.75" x14ac:dyDescent="0.2">
      <c r="A97" s="208"/>
      <c r="B97" s="209"/>
      <c r="C97" s="210"/>
      <c r="D97" s="210"/>
    </row>
    <row r="98" spans="1:4" ht="12.75" x14ac:dyDescent="0.2">
      <c r="A98" s="208"/>
      <c r="B98" s="209"/>
      <c r="C98" s="210"/>
      <c r="D98" s="210"/>
    </row>
    <row r="99" spans="1:4" ht="12.75" x14ac:dyDescent="0.2">
      <c r="A99" s="208"/>
      <c r="B99" s="209"/>
      <c r="C99" s="210"/>
      <c r="D99" s="210"/>
    </row>
    <row r="100" spans="1:4" ht="12.75" x14ac:dyDescent="0.2">
      <c r="A100" s="208"/>
      <c r="B100" s="209"/>
      <c r="C100" s="210"/>
      <c r="D100" s="210"/>
    </row>
    <row r="101" spans="1:4" ht="12.75" x14ac:dyDescent="0.2">
      <c r="A101" s="208"/>
      <c r="B101" s="209"/>
      <c r="C101" s="210"/>
      <c r="D101" s="210"/>
    </row>
    <row r="102" spans="1:4" ht="12.75" x14ac:dyDescent="0.2">
      <c r="A102" s="208"/>
      <c r="B102" s="209"/>
      <c r="C102" s="210"/>
      <c r="D102" s="210"/>
    </row>
    <row r="103" spans="1:4" ht="12.75" x14ac:dyDescent="0.2">
      <c r="A103" s="208"/>
      <c r="B103" s="209"/>
      <c r="C103" s="210"/>
      <c r="D103" s="210"/>
    </row>
    <row r="104" spans="1:4" ht="12.75" x14ac:dyDescent="0.2">
      <c r="A104" s="208"/>
      <c r="B104" s="209"/>
      <c r="C104" s="210"/>
      <c r="D104" s="210"/>
    </row>
    <row r="105" spans="1:4" ht="12.75" x14ac:dyDescent="0.2">
      <c r="A105" s="208"/>
      <c r="B105" s="209"/>
      <c r="C105" s="210"/>
      <c r="D105" s="210"/>
    </row>
    <row r="106" spans="1:4" ht="12.75" x14ac:dyDescent="0.2">
      <c r="A106" s="208"/>
      <c r="B106" s="209"/>
      <c r="C106" s="210"/>
      <c r="D106" s="210"/>
    </row>
    <row r="107" spans="1:4" ht="12.75" x14ac:dyDescent="0.2">
      <c r="A107" s="208"/>
      <c r="B107" s="209"/>
      <c r="C107" s="210"/>
      <c r="D107" s="210"/>
    </row>
    <row r="108" spans="1:4" ht="12.75" x14ac:dyDescent="0.2">
      <c r="A108" s="208"/>
      <c r="B108" s="209"/>
      <c r="C108" s="210"/>
      <c r="D108" s="210"/>
    </row>
    <row r="109" spans="1:4" ht="12.75" x14ac:dyDescent="0.2">
      <c r="A109" s="208"/>
      <c r="B109" s="209"/>
      <c r="C109" s="210"/>
      <c r="D109" s="210"/>
    </row>
    <row r="110" spans="1:4" ht="12.75" x14ac:dyDescent="0.2">
      <c r="A110" s="208"/>
      <c r="B110" s="209"/>
      <c r="C110" s="210"/>
      <c r="D110" s="210"/>
    </row>
    <row r="111" spans="1:4" ht="12.75" x14ac:dyDescent="0.2">
      <c r="A111" s="208"/>
      <c r="B111" s="209"/>
      <c r="C111" s="210"/>
      <c r="D111" s="210"/>
    </row>
    <row r="112" spans="1:4" ht="12.75" x14ac:dyDescent="0.2">
      <c r="A112" s="208"/>
      <c r="B112" s="209"/>
      <c r="C112" s="210"/>
      <c r="D112" s="210"/>
    </row>
    <row r="113" spans="1:4" ht="12.75" x14ac:dyDescent="0.2">
      <c r="A113" s="208"/>
      <c r="B113" s="209"/>
      <c r="C113" s="210"/>
      <c r="D113" s="210"/>
    </row>
    <row r="114" spans="1:4" ht="12.75" x14ac:dyDescent="0.2">
      <c r="A114" s="208"/>
      <c r="B114" s="209"/>
      <c r="C114" s="210"/>
      <c r="D114" s="210"/>
    </row>
    <row r="115" spans="1:4" ht="12.75" x14ac:dyDescent="0.2">
      <c r="A115" s="208"/>
      <c r="B115" s="209"/>
      <c r="C115" s="210"/>
      <c r="D115" s="210"/>
    </row>
    <row r="116" spans="1:4" ht="12.75" x14ac:dyDescent="0.2">
      <c r="A116" s="208"/>
      <c r="B116" s="209"/>
      <c r="C116" s="210"/>
      <c r="D116" s="210"/>
    </row>
    <row r="117" spans="1:4" ht="12.75" x14ac:dyDescent="0.2">
      <c r="A117" s="208"/>
      <c r="B117" s="209"/>
      <c r="C117" s="210"/>
      <c r="D117" s="210"/>
    </row>
    <row r="118" spans="1:4" ht="12.75" x14ac:dyDescent="0.2">
      <c r="A118" s="208"/>
      <c r="B118" s="209"/>
      <c r="C118" s="210"/>
      <c r="D118" s="210"/>
    </row>
    <row r="119" spans="1:4" ht="12.75" x14ac:dyDescent="0.2">
      <c r="A119" s="208"/>
      <c r="B119" s="209"/>
      <c r="C119" s="210"/>
      <c r="D119" s="210"/>
    </row>
    <row r="120" spans="1:4" ht="12.75" x14ac:dyDescent="0.2">
      <c r="A120" s="208"/>
      <c r="B120" s="209"/>
      <c r="C120" s="210"/>
      <c r="D120" s="210"/>
    </row>
    <row r="121" spans="1:4" ht="12.75" x14ac:dyDescent="0.2">
      <c r="A121" s="208"/>
      <c r="B121" s="209"/>
      <c r="C121" s="210"/>
      <c r="D121" s="210"/>
    </row>
    <row r="122" spans="1:4" ht="12.75" x14ac:dyDescent="0.2">
      <c r="A122" s="208"/>
      <c r="B122" s="209"/>
      <c r="C122" s="210"/>
      <c r="D122" s="210"/>
    </row>
    <row r="123" spans="1:4" ht="12.75" x14ac:dyDescent="0.2">
      <c r="A123" s="208"/>
      <c r="B123" s="209"/>
      <c r="C123" s="210"/>
      <c r="D123" s="210"/>
    </row>
    <row r="124" spans="1:4" ht="12.75" x14ac:dyDescent="0.2">
      <c r="A124" s="208"/>
      <c r="B124" s="209"/>
      <c r="C124" s="210"/>
      <c r="D124" s="210"/>
    </row>
    <row r="125" spans="1:4" ht="12.75" x14ac:dyDescent="0.2">
      <c r="A125" s="208"/>
      <c r="B125" s="209"/>
      <c r="C125" s="210"/>
      <c r="D125" s="210"/>
    </row>
    <row r="126" spans="1:4" ht="12.75" x14ac:dyDescent="0.2">
      <c r="A126" s="208"/>
      <c r="B126" s="209"/>
      <c r="C126" s="210"/>
      <c r="D126" s="210"/>
    </row>
    <row r="127" spans="1:4" ht="12.75" x14ac:dyDescent="0.2">
      <c r="A127" s="208"/>
      <c r="B127" s="209"/>
      <c r="C127" s="210"/>
      <c r="D127" s="210"/>
    </row>
    <row r="128" spans="1:4" ht="12.75" x14ac:dyDescent="0.2">
      <c r="A128" s="208"/>
      <c r="B128" s="209"/>
      <c r="C128" s="210"/>
      <c r="D128" s="210"/>
    </row>
    <row r="129" spans="1:4" ht="12.75" x14ac:dyDescent="0.2">
      <c r="A129" s="208"/>
      <c r="B129" s="209"/>
      <c r="C129" s="210"/>
      <c r="D129" s="210"/>
    </row>
    <row r="130" spans="1:4" ht="12.75" x14ac:dyDescent="0.2">
      <c r="A130" s="208"/>
      <c r="B130" s="209"/>
      <c r="C130" s="210"/>
      <c r="D130" s="210"/>
    </row>
    <row r="131" spans="1:4" ht="12.75" x14ac:dyDescent="0.2">
      <c r="A131" s="208"/>
      <c r="B131" s="209"/>
      <c r="C131" s="210"/>
      <c r="D131" s="210"/>
    </row>
    <row r="132" spans="1:4" ht="12.75" x14ac:dyDescent="0.2">
      <c r="A132" s="208"/>
      <c r="B132" s="209"/>
      <c r="C132" s="210"/>
      <c r="D132" s="210"/>
    </row>
    <row r="133" spans="1:4" ht="12.75" x14ac:dyDescent="0.2">
      <c r="A133" s="208"/>
      <c r="B133" s="209"/>
      <c r="C133" s="210"/>
      <c r="D133" s="210"/>
    </row>
    <row r="134" spans="1:4" ht="12.75" x14ac:dyDescent="0.2">
      <c r="A134" s="208"/>
      <c r="B134" s="209"/>
      <c r="C134" s="210"/>
      <c r="D134" s="210"/>
    </row>
    <row r="135" spans="1:4" ht="12.75" x14ac:dyDescent="0.2">
      <c r="A135" s="208"/>
      <c r="B135" s="209"/>
      <c r="C135" s="210"/>
      <c r="D135" s="210"/>
    </row>
    <row r="136" spans="1:4" ht="12.75" x14ac:dyDescent="0.2">
      <c r="A136" s="208"/>
      <c r="B136" s="209"/>
      <c r="C136" s="210"/>
      <c r="D136" s="210"/>
    </row>
    <row r="137" spans="1:4" ht="12.75" x14ac:dyDescent="0.2">
      <c r="A137" s="208"/>
      <c r="B137" s="209"/>
      <c r="C137" s="210"/>
      <c r="D137" s="210"/>
    </row>
    <row r="138" spans="1:4" ht="12.75" x14ac:dyDescent="0.2">
      <c r="A138" s="208"/>
      <c r="B138" s="209"/>
      <c r="C138" s="210"/>
      <c r="D138" s="210"/>
    </row>
    <row r="139" spans="1:4" ht="12.75" x14ac:dyDescent="0.2">
      <c r="A139" s="208"/>
      <c r="B139" s="209"/>
      <c r="C139" s="210"/>
      <c r="D139" s="210"/>
    </row>
    <row r="140" spans="1:4" ht="12.75" x14ac:dyDescent="0.2">
      <c r="A140" s="208"/>
      <c r="B140" s="209"/>
      <c r="C140" s="210"/>
      <c r="D140" s="210"/>
    </row>
    <row r="141" spans="1:4" ht="12.75" x14ac:dyDescent="0.2">
      <c r="A141" s="208"/>
      <c r="B141" s="209"/>
      <c r="C141" s="210"/>
      <c r="D141" s="210"/>
    </row>
    <row r="142" spans="1:4" ht="12.75" x14ac:dyDescent="0.2">
      <c r="A142" s="208"/>
      <c r="B142" s="209"/>
      <c r="C142" s="210"/>
      <c r="D142" s="210"/>
    </row>
    <row r="143" spans="1:4" ht="12.75" x14ac:dyDescent="0.2">
      <c r="A143" s="208"/>
      <c r="B143" s="209"/>
      <c r="C143" s="210"/>
      <c r="D143" s="210"/>
    </row>
    <row r="144" spans="1:4" ht="12.75" x14ac:dyDescent="0.2">
      <c r="A144" s="208"/>
      <c r="B144" s="209"/>
      <c r="C144" s="210"/>
      <c r="D144" s="210"/>
    </row>
    <row r="145" spans="1:4" ht="12.75" x14ac:dyDescent="0.2">
      <c r="A145" s="208"/>
      <c r="B145" s="209"/>
      <c r="C145" s="210"/>
      <c r="D145" s="210"/>
    </row>
    <row r="146" spans="1:4" ht="12.75" x14ac:dyDescent="0.2">
      <c r="A146" s="208"/>
      <c r="B146" s="209"/>
      <c r="C146" s="210"/>
      <c r="D146" s="210"/>
    </row>
    <row r="147" spans="1:4" ht="12.75" x14ac:dyDescent="0.2">
      <c r="A147" s="208"/>
      <c r="B147" s="209"/>
      <c r="C147" s="210"/>
      <c r="D147" s="210"/>
    </row>
    <row r="148" spans="1:4" ht="12.75" x14ac:dyDescent="0.2">
      <c r="A148" s="208"/>
      <c r="B148" s="209"/>
      <c r="C148" s="210"/>
      <c r="D148" s="210"/>
    </row>
    <row r="149" spans="1:4" ht="12.75" x14ac:dyDescent="0.2">
      <c r="A149" s="208"/>
      <c r="B149" s="209"/>
      <c r="C149" s="210"/>
      <c r="D149" s="210"/>
    </row>
    <row r="150" spans="1:4" ht="12.75" x14ac:dyDescent="0.2">
      <c r="A150" s="208"/>
      <c r="B150" s="209"/>
      <c r="C150" s="210"/>
      <c r="D150" s="210"/>
    </row>
    <row r="151" spans="1:4" ht="12.75" x14ac:dyDescent="0.2">
      <c r="A151" s="208"/>
      <c r="B151" s="209"/>
      <c r="C151" s="210"/>
      <c r="D151" s="210"/>
    </row>
    <row r="152" spans="1:4" ht="12.75" x14ac:dyDescent="0.2">
      <c r="A152" s="208"/>
      <c r="B152" s="209"/>
      <c r="C152" s="210"/>
      <c r="D152" s="210"/>
    </row>
    <row r="153" spans="1:4" ht="12.75" x14ac:dyDescent="0.2">
      <c r="A153" s="208"/>
      <c r="B153" s="209"/>
      <c r="C153" s="210"/>
      <c r="D153" s="210"/>
    </row>
    <row r="154" spans="1:4" ht="12.75" x14ac:dyDescent="0.2">
      <c r="A154" s="208"/>
      <c r="B154" s="209"/>
      <c r="C154" s="210"/>
      <c r="D154" s="210"/>
    </row>
    <row r="155" spans="1:4" ht="12.75" x14ac:dyDescent="0.2">
      <c r="A155" s="208"/>
      <c r="B155" s="209"/>
      <c r="C155" s="210"/>
      <c r="D155" s="210"/>
    </row>
    <row r="156" spans="1:4" ht="12.75" x14ac:dyDescent="0.2">
      <c r="A156" s="208"/>
      <c r="B156" s="209"/>
      <c r="C156" s="210"/>
      <c r="D156" s="210"/>
    </row>
    <row r="157" spans="1:4" ht="12.75" x14ac:dyDescent="0.2">
      <c r="A157" s="208"/>
      <c r="B157" s="209"/>
      <c r="C157" s="210"/>
      <c r="D157" s="210"/>
    </row>
    <row r="158" spans="1:4" ht="12.75" x14ac:dyDescent="0.2">
      <c r="A158" s="208"/>
      <c r="B158" s="209"/>
      <c r="C158" s="210"/>
      <c r="D158" s="210"/>
    </row>
    <row r="159" spans="1:4" ht="12.75" x14ac:dyDescent="0.2">
      <c r="A159" s="208"/>
      <c r="B159" s="209"/>
      <c r="C159" s="210"/>
      <c r="D159" s="210"/>
    </row>
    <row r="160" spans="1:4" ht="12.75" x14ac:dyDescent="0.2">
      <c r="A160" s="208"/>
      <c r="B160" s="209"/>
      <c r="C160" s="210"/>
      <c r="D160" s="210"/>
    </row>
    <row r="161" spans="1:4" ht="12.75" x14ac:dyDescent="0.2">
      <c r="A161" s="208"/>
      <c r="B161" s="209"/>
      <c r="C161" s="210"/>
      <c r="D161" s="210"/>
    </row>
    <row r="162" spans="1:4" ht="12.75" x14ac:dyDescent="0.2">
      <c r="A162" s="208"/>
      <c r="B162" s="209"/>
      <c r="C162" s="210"/>
      <c r="D162" s="210"/>
    </row>
    <row r="163" spans="1:4" ht="12.75" x14ac:dyDescent="0.2">
      <c r="A163" s="208"/>
      <c r="B163" s="209"/>
      <c r="C163" s="210"/>
      <c r="D163" s="210"/>
    </row>
    <row r="164" spans="1:4" ht="12.75" x14ac:dyDescent="0.2">
      <c r="A164" s="208"/>
      <c r="B164" s="209"/>
      <c r="C164" s="210"/>
      <c r="D164" s="210"/>
    </row>
    <row r="165" spans="1:4" ht="12.75" x14ac:dyDescent="0.2">
      <c r="A165" s="208"/>
      <c r="B165" s="209"/>
      <c r="C165" s="210"/>
      <c r="D165" s="210"/>
    </row>
    <row r="166" spans="1:4" ht="12.75" x14ac:dyDescent="0.2">
      <c r="A166" s="208"/>
      <c r="B166" s="209"/>
      <c r="C166" s="210"/>
      <c r="D166" s="210"/>
    </row>
    <row r="167" spans="1:4" ht="12.75" x14ac:dyDescent="0.2">
      <c r="A167" s="208"/>
      <c r="B167" s="209"/>
      <c r="C167" s="210"/>
      <c r="D167" s="210"/>
    </row>
    <row r="168" spans="1:4" ht="12.75" x14ac:dyDescent="0.2">
      <c r="A168" s="208"/>
      <c r="B168" s="209"/>
      <c r="C168" s="210"/>
      <c r="D168" s="210"/>
    </row>
    <row r="169" spans="1:4" ht="12.75" x14ac:dyDescent="0.2">
      <c r="A169" s="208"/>
      <c r="B169" s="209"/>
      <c r="C169" s="210"/>
      <c r="D169" s="210"/>
    </row>
    <row r="170" spans="1:4" ht="12.75" x14ac:dyDescent="0.2">
      <c r="A170" s="208"/>
      <c r="B170" s="209"/>
      <c r="C170" s="210"/>
      <c r="D170" s="210"/>
    </row>
    <row r="171" spans="1:4" ht="12.75" x14ac:dyDescent="0.2">
      <c r="A171" s="208"/>
      <c r="B171" s="209"/>
      <c r="C171" s="210"/>
      <c r="D171" s="210"/>
    </row>
    <row r="172" spans="1:4" ht="12.75" x14ac:dyDescent="0.2">
      <c r="A172" s="208"/>
      <c r="B172" s="209"/>
      <c r="C172" s="210"/>
      <c r="D172" s="210"/>
    </row>
    <row r="173" spans="1:4" ht="12.75" x14ac:dyDescent="0.2">
      <c r="A173" s="208"/>
      <c r="B173" s="209"/>
      <c r="C173" s="210"/>
      <c r="D173" s="210"/>
    </row>
    <row r="174" spans="1:4" ht="12.75" x14ac:dyDescent="0.2">
      <c r="A174" s="208"/>
      <c r="B174" s="209"/>
      <c r="C174" s="210"/>
      <c r="D174" s="210"/>
    </row>
    <row r="175" spans="1:4" ht="12.75" x14ac:dyDescent="0.2">
      <c r="A175" s="208"/>
      <c r="B175" s="209"/>
      <c r="C175" s="210"/>
      <c r="D175" s="210"/>
    </row>
    <row r="176" spans="1:4" ht="12.75" x14ac:dyDescent="0.2">
      <c r="A176" s="208"/>
      <c r="B176" s="209"/>
      <c r="C176" s="210"/>
      <c r="D176" s="210"/>
    </row>
    <row r="177" spans="1:4" ht="12.75" x14ac:dyDescent="0.2">
      <c r="A177" s="208"/>
      <c r="B177" s="209"/>
      <c r="C177" s="210"/>
      <c r="D177" s="210"/>
    </row>
    <row r="178" spans="1:4" ht="12.75" x14ac:dyDescent="0.2">
      <c r="A178" s="208"/>
      <c r="B178" s="209"/>
      <c r="C178" s="210"/>
      <c r="D178" s="210"/>
    </row>
    <row r="179" spans="1:4" ht="12.75" x14ac:dyDescent="0.2">
      <c r="A179" s="208"/>
      <c r="B179" s="209"/>
      <c r="C179" s="210"/>
      <c r="D179" s="210"/>
    </row>
    <row r="180" spans="1:4" ht="12.75" x14ac:dyDescent="0.2">
      <c r="A180" s="208"/>
      <c r="B180" s="209"/>
      <c r="C180" s="210"/>
      <c r="D180" s="210"/>
    </row>
    <row r="181" spans="1:4" ht="12.75" x14ac:dyDescent="0.2">
      <c r="A181" s="208"/>
      <c r="B181" s="209"/>
      <c r="C181" s="210"/>
      <c r="D181" s="210"/>
    </row>
    <row r="182" spans="1:4" ht="12.75" x14ac:dyDescent="0.2">
      <c r="A182" s="208"/>
      <c r="B182" s="209"/>
      <c r="C182" s="210"/>
      <c r="D182" s="210"/>
    </row>
    <row r="183" spans="1:4" ht="12.75" x14ac:dyDescent="0.2">
      <c r="A183" s="208"/>
      <c r="B183" s="209"/>
      <c r="C183" s="210"/>
      <c r="D183" s="210"/>
    </row>
    <row r="184" spans="1:4" ht="12.75" x14ac:dyDescent="0.2">
      <c r="A184" s="208"/>
      <c r="B184" s="209"/>
      <c r="C184" s="210"/>
      <c r="D184" s="210"/>
    </row>
    <row r="185" spans="1:4" ht="12.75" x14ac:dyDescent="0.2">
      <c r="A185" s="208"/>
      <c r="B185" s="209"/>
      <c r="C185" s="210"/>
      <c r="D185" s="210"/>
    </row>
    <row r="186" spans="1:4" ht="12.75" x14ac:dyDescent="0.2">
      <c r="A186" s="208"/>
      <c r="B186" s="209"/>
      <c r="C186" s="210"/>
      <c r="D186" s="210"/>
    </row>
    <row r="187" spans="1:4" ht="12.75" x14ac:dyDescent="0.2">
      <c r="A187" s="208"/>
      <c r="B187" s="209"/>
      <c r="C187" s="210"/>
      <c r="D187" s="210"/>
    </row>
    <row r="188" spans="1:4" ht="12.75" x14ac:dyDescent="0.2">
      <c r="A188" s="208"/>
      <c r="B188" s="209"/>
      <c r="C188" s="210"/>
      <c r="D188" s="210"/>
    </row>
    <row r="189" spans="1:4" ht="12.75" x14ac:dyDescent="0.2">
      <c r="A189" s="208"/>
      <c r="B189" s="209"/>
      <c r="C189" s="210"/>
      <c r="D189" s="210"/>
    </row>
    <row r="190" spans="1:4" ht="12.75" x14ac:dyDescent="0.2">
      <c r="A190" s="208"/>
      <c r="B190" s="209"/>
      <c r="C190" s="210"/>
      <c r="D190" s="210"/>
    </row>
    <row r="191" spans="1:4" ht="12.75" x14ac:dyDescent="0.2">
      <c r="A191" s="208"/>
      <c r="B191" s="209"/>
      <c r="C191" s="210"/>
      <c r="D191" s="210"/>
    </row>
    <row r="192" spans="1:4" ht="12.75" x14ac:dyDescent="0.2">
      <c r="A192" s="208"/>
      <c r="B192" s="209"/>
      <c r="C192" s="210"/>
      <c r="D192" s="210"/>
    </row>
    <row r="193" spans="1:4" ht="12.75" x14ac:dyDescent="0.2">
      <c r="A193" s="208"/>
      <c r="B193" s="209"/>
      <c r="C193" s="210"/>
      <c r="D193" s="210"/>
    </row>
    <row r="194" spans="1:4" ht="12.75" x14ac:dyDescent="0.2">
      <c r="A194" s="208"/>
      <c r="B194" s="209"/>
      <c r="C194" s="210"/>
      <c r="D194" s="210"/>
    </row>
    <row r="195" spans="1:4" ht="12.75" x14ac:dyDescent="0.2">
      <c r="A195" s="208"/>
      <c r="B195" s="209"/>
      <c r="C195" s="210"/>
      <c r="D195" s="210"/>
    </row>
    <row r="196" spans="1:4" ht="12.75" x14ac:dyDescent="0.2">
      <c r="A196" s="208"/>
      <c r="B196" s="209"/>
      <c r="C196" s="210"/>
      <c r="D196" s="210"/>
    </row>
    <row r="197" spans="1:4" ht="12.75" x14ac:dyDescent="0.2">
      <c r="A197" s="208"/>
      <c r="B197" s="209"/>
      <c r="C197" s="210"/>
      <c r="D197" s="210"/>
    </row>
    <row r="198" spans="1:4" ht="12.75" x14ac:dyDescent="0.2">
      <c r="A198" s="208"/>
      <c r="B198" s="209"/>
      <c r="C198" s="210"/>
      <c r="D198" s="210"/>
    </row>
    <row r="199" spans="1:4" ht="12.75" x14ac:dyDescent="0.2">
      <c r="A199" s="208"/>
      <c r="B199" s="209"/>
      <c r="C199" s="210"/>
      <c r="D199" s="210"/>
    </row>
    <row r="200" spans="1:4" ht="12.75" x14ac:dyDescent="0.2">
      <c r="A200" s="208"/>
      <c r="B200" s="209"/>
      <c r="C200" s="210"/>
      <c r="D200" s="210"/>
    </row>
    <row r="201" spans="1:4" ht="12.75" x14ac:dyDescent="0.2">
      <c r="A201" s="208"/>
      <c r="B201" s="209"/>
      <c r="C201" s="210"/>
      <c r="D201" s="210"/>
    </row>
    <row r="202" spans="1:4" ht="12.75" x14ac:dyDescent="0.2">
      <c r="A202" s="208"/>
      <c r="B202" s="209"/>
      <c r="C202" s="210"/>
      <c r="D202" s="210"/>
    </row>
    <row r="203" spans="1:4" ht="12.75" x14ac:dyDescent="0.2">
      <c r="A203" s="208"/>
      <c r="B203" s="209"/>
      <c r="C203" s="210"/>
      <c r="D203" s="210"/>
    </row>
    <row r="204" spans="1:4" ht="12.75" x14ac:dyDescent="0.2">
      <c r="A204" s="208"/>
      <c r="B204" s="209"/>
      <c r="C204" s="210"/>
      <c r="D204" s="210"/>
    </row>
    <row r="205" spans="1:4" ht="12.75" x14ac:dyDescent="0.2">
      <c r="A205" s="208"/>
      <c r="B205" s="209"/>
      <c r="C205" s="210"/>
      <c r="D205" s="210"/>
    </row>
    <row r="206" spans="1:4" ht="12.75" x14ac:dyDescent="0.2">
      <c r="A206" s="208"/>
      <c r="B206" s="209"/>
      <c r="C206" s="210"/>
      <c r="D206" s="210"/>
    </row>
    <row r="207" spans="1:4" ht="12.75" x14ac:dyDescent="0.2">
      <c r="A207" s="208"/>
      <c r="B207" s="209"/>
      <c r="C207" s="210"/>
      <c r="D207" s="210"/>
    </row>
    <row r="208" spans="1:4" ht="12.75" x14ac:dyDescent="0.2">
      <c r="A208" s="208"/>
      <c r="B208" s="209"/>
      <c r="C208" s="210"/>
      <c r="D208" s="210"/>
    </row>
    <row r="209" spans="1:4" ht="12.75" x14ac:dyDescent="0.2">
      <c r="A209" s="208"/>
      <c r="B209" s="209"/>
      <c r="C209" s="210"/>
      <c r="D209" s="210"/>
    </row>
    <row r="210" spans="1:4" ht="12.75" x14ac:dyDescent="0.2">
      <c r="A210" s="208"/>
      <c r="B210" s="209"/>
      <c r="C210" s="210"/>
      <c r="D210" s="210"/>
    </row>
    <row r="211" spans="1:4" ht="12.75" x14ac:dyDescent="0.2">
      <c r="A211" s="208"/>
      <c r="B211" s="209"/>
      <c r="C211" s="210"/>
      <c r="D211" s="210"/>
    </row>
    <row r="212" spans="1:4" ht="12.75" x14ac:dyDescent="0.2">
      <c r="A212" s="208"/>
      <c r="B212" s="209"/>
      <c r="C212" s="210"/>
      <c r="D212" s="210"/>
    </row>
    <row r="213" spans="1:4" ht="12.75" x14ac:dyDescent="0.2">
      <c r="A213" s="208"/>
      <c r="B213" s="209"/>
      <c r="C213" s="210"/>
      <c r="D213" s="210"/>
    </row>
    <row r="214" spans="1:4" ht="12.75" x14ac:dyDescent="0.2">
      <c r="A214" s="208"/>
      <c r="B214" s="209"/>
      <c r="C214" s="210"/>
      <c r="D214" s="210"/>
    </row>
    <row r="215" spans="1:4" ht="12.75" x14ac:dyDescent="0.2">
      <c r="A215" s="208"/>
      <c r="B215" s="209"/>
      <c r="C215" s="210"/>
      <c r="D215" s="210"/>
    </row>
    <row r="216" spans="1:4" ht="12.75" x14ac:dyDescent="0.2">
      <c r="A216" s="208"/>
      <c r="B216" s="209"/>
      <c r="C216" s="210"/>
      <c r="D216" s="210"/>
    </row>
    <row r="217" spans="1:4" ht="12.75" x14ac:dyDescent="0.2">
      <c r="A217" s="208"/>
      <c r="B217" s="209"/>
      <c r="C217" s="210"/>
      <c r="D217" s="210"/>
    </row>
    <row r="218" spans="1:4" ht="12.75" x14ac:dyDescent="0.2">
      <c r="A218" s="208"/>
      <c r="B218" s="209"/>
      <c r="C218" s="210"/>
      <c r="D218" s="210"/>
    </row>
    <row r="219" spans="1:4" ht="12.75" x14ac:dyDescent="0.2">
      <c r="A219" s="208"/>
      <c r="B219" s="209"/>
      <c r="C219" s="210"/>
      <c r="D219" s="210"/>
    </row>
    <row r="220" spans="1:4" ht="12.75" x14ac:dyDescent="0.2">
      <c r="A220" s="208"/>
      <c r="B220" s="209"/>
      <c r="C220" s="210"/>
      <c r="D220" s="210"/>
    </row>
    <row r="221" spans="1:4" ht="12.75" x14ac:dyDescent="0.2">
      <c r="A221" s="208"/>
      <c r="B221" s="209"/>
      <c r="C221" s="210"/>
      <c r="D221" s="210"/>
    </row>
    <row r="222" spans="1:4" ht="12.75" x14ac:dyDescent="0.2">
      <c r="A222" s="208"/>
      <c r="B222" s="209"/>
      <c r="C222" s="210"/>
      <c r="D222" s="210"/>
    </row>
    <row r="223" spans="1:4" ht="12.75" x14ac:dyDescent="0.2">
      <c r="A223" s="208"/>
      <c r="B223" s="209"/>
      <c r="C223" s="210"/>
      <c r="D223" s="210"/>
    </row>
    <row r="224" spans="1:4" ht="12.75" x14ac:dyDescent="0.2">
      <c r="A224" s="208"/>
      <c r="B224" s="209"/>
      <c r="C224" s="210"/>
      <c r="D224" s="210"/>
    </row>
    <row r="225" spans="1:4" ht="12.75" x14ac:dyDescent="0.2">
      <c r="A225" s="208"/>
      <c r="B225" s="209"/>
      <c r="C225" s="210"/>
      <c r="D225" s="210"/>
    </row>
    <row r="226" spans="1:4" ht="12.75" x14ac:dyDescent="0.2">
      <c r="A226" s="208"/>
      <c r="B226" s="209"/>
      <c r="C226" s="210"/>
      <c r="D226" s="210"/>
    </row>
    <row r="227" spans="1:4" ht="12.75" x14ac:dyDescent="0.2">
      <c r="A227" s="208"/>
      <c r="B227" s="209"/>
      <c r="C227" s="210"/>
      <c r="D227" s="210"/>
    </row>
    <row r="228" spans="1:4" ht="12.75" x14ac:dyDescent="0.2">
      <c r="A228" s="208"/>
      <c r="B228" s="209"/>
      <c r="C228" s="210"/>
      <c r="D228" s="210"/>
    </row>
    <row r="229" spans="1:4" ht="12.75" x14ac:dyDescent="0.2">
      <c r="A229" s="208"/>
      <c r="B229" s="209"/>
      <c r="C229" s="210"/>
      <c r="D229" s="210"/>
    </row>
    <row r="230" spans="1:4" ht="12.75" x14ac:dyDescent="0.2">
      <c r="A230" s="208"/>
      <c r="B230" s="209"/>
      <c r="C230" s="210"/>
      <c r="D230" s="210"/>
    </row>
    <row r="231" spans="1:4" ht="12.75" x14ac:dyDescent="0.2">
      <c r="A231" s="208"/>
      <c r="B231" s="209"/>
      <c r="C231" s="210"/>
      <c r="D231" s="210"/>
    </row>
    <row r="232" spans="1:4" ht="12.75" x14ac:dyDescent="0.2">
      <c r="A232" s="208"/>
      <c r="B232" s="209"/>
      <c r="C232" s="210"/>
      <c r="D232" s="210"/>
    </row>
    <row r="233" spans="1:4" ht="12.75" x14ac:dyDescent="0.2">
      <c r="A233" s="208"/>
      <c r="B233" s="209"/>
      <c r="C233" s="210"/>
      <c r="D233" s="210"/>
    </row>
    <row r="234" spans="1:4" ht="12.75" x14ac:dyDescent="0.2">
      <c r="A234" s="208"/>
      <c r="B234" s="209"/>
      <c r="C234" s="210"/>
      <c r="D234" s="210"/>
    </row>
    <row r="235" spans="1:4" ht="12.75" x14ac:dyDescent="0.2">
      <c r="A235" s="208"/>
      <c r="B235" s="209"/>
      <c r="C235" s="210"/>
      <c r="D235" s="210"/>
    </row>
    <row r="236" spans="1:4" ht="12.75" x14ac:dyDescent="0.2">
      <c r="A236" s="208"/>
      <c r="B236" s="209"/>
      <c r="C236" s="210"/>
      <c r="D236" s="210"/>
    </row>
    <row r="237" spans="1:4" ht="12.75" x14ac:dyDescent="0.2">
      <c r="A237" s="208"/>
      <c r="B237" s="209"/>
      <c r="C237" s="210"/>
      <c r="D237" s="210"/>
    </row>
    <row r="238" spans="1:4" ht="12.75" x14ac:dyDescent="0.2">
      <c r="A238" s="208"/>
      <c r="B238" s="209"/>
      <c r="C238" s="210"/>
      <c r="D238" s="210"/>
    </row>
    <row r="239" spans="1:4" ht="12.75" x14ac:dyDescent="0.2">
      <c r="A239" s="208"/>
      <c r="B239" s="209"/>
      <c r="C239" s="210"/>
      <c r="D239" s="210"/>
    </row>
    <row r="240" spans="1:4" ht="12.75" x14ac:dyDescent="0.2">
      <c r="A240" s="208"/>
      <c r="B240" s="209"/>
      <c r="C240" s="210"/>
      <c r="D240" s="210"/>
    </row>
    <row r="241" spans="1:4" ht="12.75" x14ac:dyDescent="0.2">
      <c r="A241" s="208"/>
      <c r="B241" s="209"/>
      <c r="C241" s="210"/>
      <c r="D241" s="210"/>
    </row>
    <row r="242" spans="1:4" ht="12.75" x14ac:dyDescent="0.2">
      <c r="A242" s="208"/>
      <c r="B242" s="209"/>
      <c r="C242" s="210"/>
      <c r="D242" s="210"/>
    </row>
    <row r="243" spans="1:4" ht="12.75" x14ac:dyDescent="0.2">
      <c r="A243" s="208"/>
      <c r="B243" s="209"/>
      <c r="C243" s="210"/>
      <c r="D243" s="210"/>
    </row>
    <row r="244" spans="1:4" ht="12.75" x14ac:dyDescent="0.2">
      <c r="A244" s="208"/>
      <c r="B244" s="209"/>
      <c r="C244" s="210"/>
      <c r="D244" s="210"/>
    </row>
    <row r="245" spans="1:4" ht="12.75" x14ac:dyDescent="0.2">
      <c r="A245" s="208"/>
      <c r="B245" s="209"/>
      <c r="C245" s="210"/>
      <c r="D245" s="210"/>
    </row>
    <row r="246" spans="1:4" ht="12.75" x14ac:dyDescent="0.2">
      <c r="A246" s="208"/>
      <c r="B246" s="209"/>
      <c r="C246" s="210"/>
      <c r="D246" s="210"/>
    </row>
    <row r="247" spans="1:4" ht="12.75" x14ac:dyDescent="0.2">
      <c r="A247" s="208"/>
      <c r="B247" s="209"/>
      <c r="C247" s="210"/>
      <c r="D247" s="210"/>
    </row>
    <row r="248" spans="1:4" ht="12.75" x14ac:dyDescent="0.2">
      <c r="A248" s="208"/>
      <c r="B248" s="209"/>
      <c r="C248" s="210"/>
      <c r="D248" s="210"/>
    </row>
    <row r="249" spans="1:4" ht="12.75" x14ac:dyDescent="0.2">
      <c r="A249" s="208"/>
      <c r="B249" s="209"/>
      <c r="C249" s="210"/>
      <c r="D249" s="210"/>
    </row>
    <row r="250" spans="1:4" ht="12.75" x14ac:dyDescent="0.2">
      <c r="A250" s="208"/>
      <c r="B250" s="209"/>
      <c r="C250" s="210"/>
      <c r="D250" s="210"/>
    </row>
    <row r="251" spans="1:4" ht="12.75" x14ac:dyDescent="0.2">
      <c r="A251" s="208"/>
      <c r="B251" s="209"/>
      <c r="C251" s="210"/>
      <c r="D251" s="210"/>
    </row>
    <row r="252" spans="1:4" ht="12.75" x14ac:dyDescent="0.2">
      <c r="A252" s="208"/>
      <c r="B252" s="209"/>
      <c r="C252" s="210"/>
      <c r="D252" s="210"/>
    </row>
    <row r="253" spans="1:4" ht="12.75" x14ac:dyDescent="0.2">
      <c r="A253" s="208"/>
      <c r="B253" s="209"/>
      <c r="C253" s="210"/>
      <c r="D253" s="210"/>
    </row>
    <row r="254" spans="1:4" ht="12.75" x14ac:dyDescent="0.2">
      <c r="A254" s="208"/>
      <c r="B254" s="209"/>
      <c r="C254" s="210"/>
      <c r="D254" s="210"/>
    </row>
    <row r="255" spans="1:4" ht="12.75" x14ac:dyDescent="0.2">
      <c r="A255" s="208"/>
      <c r="B255" s="209"/>
      <c r="C255" s="210"/>
      <c r="D255" s="210"/>
    </row>
    <row r="256" spans="1:4" ht="12.75" x14ac:dyDescent="0.2">
      <c r="A256" s="208"/>
      <c r="B256" s="209"/>
      <c r="C256" s="210"/>
      <c r="D256" s="210"/>
    </row>
    <row r="257" spans="1:4" ht="12.75" x14ac:dyDescent="0.2">
      <c r="A257" s="208"/>
      <c r="B257" s="209"/>
      <c r="C257" s="210"/>
      <c r="D257" s="210"/>
    </row>
    <row r="258" spans="1:4" ht="12.75" x14ac:dyDescent="0.2">
      <c r="A258" s="208"/>
      <c r="B258" s="209"/>
      <c r="C258" s="210"/>
      <c r="D258" s="210"/>
    </row>
    <row r="259" spans="1:4" ht="12.75" x14ac:dyDescent="0.2">
      <c r="A259" s="208"/>
      <c r="B259" s="209"/>
      <c r="C259" s="210"/>
      <c r="D259" s="210"/>
    </row>
    <row r="260" spans="1:4" ht="12.75" x14ac:dyDescent="0.2">
      <c r="A260" s="208"/>
      <c r="B260" s="209"/>
      <c r="C260" s="210"/>
      <c r="D260" s="210"/>
    </row>
    <row r="261" spans="1:4" ht="12.75" x14ac:dyDescent="0.2">
      <c r="A261" s="208"/>
      <c r="B261" s="209"/>
      <c r="C261" s="210"/>
      <c r="D261" s="210"/>
    </row>
    <row r="262" spans="1:4" ht="12.75" x14ac:dyDescent="0.2">
      <c r="A262" s="208"/>
      <c r="B262" s="209"/>
      <c r="C262" s="210"/>
      <c r="D262" s="210"/>
    </row>
    <row r="263" spans="1:4" ht="12.75" x14ac:dyDescent="0.2">
      <c r="A263" s="208"/>
      <c r="B263" s="209"/>
      <c r="C263" s="210"/>
      <c r="D263" s="210"/>
    </row>
    <row r="264" spans="1:4" ht="12.75" x14ac:dyDescent="0.2">
      <c r="A264" s="208"/>
      <c r="B264" s="209"/>
      <c r="C264" s="210"/>
      <c r="D264" s="210"/>
    </row>
    <row r="265" spans="1:4" ht="12.75" x14ac:dyDescent="0.2">
      <c r="A265" s="208"/>
      <c r="B265" s="209"/>
      <c r="C265" s="210"/>
      <c r="D265" s="210"/>
    </row>
    <row r="266" spans="1:4" ht="12.75" x14ac:dyDescent="0.2">
      <c r="A266" s="208"/>
      <c r="B266" s="209"/>
      <c r="C266" s="210"/>
      <c r="D266" s="210"/>
    </row>
    <row r="267" spans="1:4" ht="12.75" x14ac:dyDescent="0.2">
      <c r="A267" s="208"/>
      <c r="B267" s="209"/>
      <c r="C267" s="210"/>
      <c r="D267" s="210"/>
    </row>
    <row r="268" spans="1:4" ht="12.75" x14ac:dyDescent="0.2">
      <c r="A268" s="208"/>
      <c r="B268" s="209"/>
      <c r="C268" s="210"/>
      <c r="D268" s="210"/>
    </row>
    <row r="269" spans="1:4" ht="12.75" x14ac:dyDescent="0.2">
      <c r="A269" s="208"/>
      <c r="B269" s="209"/>
      <c r="C269" s="210"/>
      <c r="D269" s="210"/>
    </row>
    <row r="270" spans="1:4" ht="12.75" x14ac:dyDescent="0.2">
      <c r="A270" s="208"/>
      <c r="B270" s="209"/>
      <c r="C270" s="210"/>
      <c r="D270" s="210"/>
    </row>
    <row r="271" spans="1:4" ht="12.75" x14ac:dyDescent="0.2">
      <c r="A271" s="208"/>
      <c r="B271" s="209"/>
      <c r="C271" s="210"/>
      <c r="D271" s="210"/>
    </row>
    <row r="272" spans="1:4" ht="12.75" x14ac:dyDescent="0.2">
      <c r="A272" s="208"/>
      <c r="B272" s="209"/>
      <c r="C272" s="210"/>
      <c r="D272" s="210"/>
    </row>
    <row r="273" spans="1:4" ht="12.75" x14ac:dyDescent="0.2">
      <c r="A273" s="208"/>
      <c r="B273" s="209"/>
      <c r="C273" s="210"/>
      <c r="D273" s="210"/>
    </row>
    <row r="274" spans="1:4" ht="12.75" x14ac:dyDescent="0.2">
      <c r="A274" s="208"/>
      <c r="B274" s="209"/>
      <c r="C274" s="210"/>
      <c r="D274" s="210"/>
    </row>
    <row r="275" spans="1:4" ht="12.75" x14ac:dyDescent="0.2">
      <c r="A275" s="208"/>
      <c r="B275" s="209"/>
      <c r="C275" s="210"/>
      <c r="D275" s="210"/>
    </row>
    <row r="276" spans="1:4" ht="12.75" x14ac:dyDescent="0.2">
      <c r="A276" s="208"/>
      <c r="B276" s="209"/>
      <c r="C276" s="210"/>
      <c r="D276" s="210"/>
    </row>
    <row r="277" spans="1:4" ht="12.75" x14ac:dyDescent="0.2">
      <c r="A277" s="208"/>
      <c r="B277" s="209"/>
      <c r="C277" s="210"/>
      <c r="D277" s="210"/>
    </row>
    <row r="278" spans="1:4" ht="12.75" x14ac:dyDescent="0.2">
      <c r="A278" s="208"/>
      <c r="B278" s="209"/>
      <c r="C278" s="210"/>
      <c r="D278" s="210"/>
    </row>
    <row r="279" spans="1:4" ht="12.75" x14ac:dyDescent="0.2">
      <c r="A279" s="208"/>
      <c r="B279" s="209"/>
      <c r="C279" s="210"/>
      <c r="D279" s="210"/>
    </row>
    <row r="280" spans="1:4" ht="12.75" x14ac:dyDescent="0.2">
      <c r="A280" s="208"/>
      <c r="B280" s="209"/>
      <c r="C280" s="210"/>
      <c r="D280" s="210"/>
    </row>
    <row r="281" spans="1:4" ht="12.75" x14ac:dyDescent="0.2">
      <c r="A281" s="208"/>
      <c r="B281" s="209"/>
      <c r="C281" s="210"/>
      <c r="D281" s="210"/>
    </row>
    <row r="282" spans="1:4" ht="12.75" x14ac:dyDescent="0.2">
      <c r="A282" s="208"/>
      <c r="B282" s="209"/>
      <c r="C282" s="210"/>
      <c r="D282" s="210"/>
    </row>
    <row r="283" spans="1:4" ht="12.75" x14ac:dyDescent="0.2">
      <c r="A283" s="208"/>
      <c r="B283" s="209"/>
      <c r="C283" s="210"/>
      <c r="D283" s="210"/>
    </row>
    <row r="284" spans="1:4" ht="12.75" x14ac:dyDescent="0.2">
      <c r="A284" s="208"/>
      <c r="B284" s="209"/>
      <c r="C284" s="210"/>
      <c r="D284" s="210"/>
    </row>
    <row r="285" spans="1:4" ht="12.75" x14ac:dyDescent="0.2">
      <c r="A285" s="208"/>
      <c r="B285" s="209"/>
      <c r="C285" s="210"/>
      <c r="D285" s="210"/>
    </row>
    <row r="286" spans="1:4" ht="12.75" x14ac:dyDescent="0.2">
      <c r="A286" s="208"/>
      <c r="B286" s="209"/>
      <c r="C286" s="210"/>
      <c r="D286" s="210"/>
    </row>
    <row r="287" spans="1:4" ht="12.75" x14ac:dyDescent="0.2">
      <c r="A287" s="208"/>
      <c r="B287" s="209"/>
      <c r="C287" s="210"/>
      <c r="D287" s="210"/>
    </row>
    <row r="288" spans="1:4" ht="12.75" x14ac:dyDescent="0.2">
      <c r="A288" s="208"/>
      <c r="B288" s="209"/>
      <c r="C288" s="210"/>
      <c r="D288" s="210"/>
    </row>
    <row r="289" spans="1:4" ht="12.75" x14ac:dyDescent="0.2">
      <c r="A289" s="208"/>
      <c r="B289" s="209"/>
      <c r="C289" s="210"/>
      <c r="D289" s="210"/>
    </row>
    <row r="290" spans="1:4" ht="12.75" x14ac:dyDescent="0.2">
      <c r="A290" s="208"/>
      <c r="B290" s="209"/>
      <c r="C290" s="210"/>
      <c r="D290" s="210"/>
    </row>
    <row r="291" spans="1:4" ht="12.75" x14ac:dyDescent="0.2">
      <c r="A291" s="208"/>
      <c r="B291" s="209"/>
      <c r="C291" s="210"/>
      <c r="D291" s="210"/>
    </row>
    <row r="292" spans="1:4" ht="12.75" x14ac:dyDescent="0.2">
      <c r="A292" s="208"/>
      <c r="B292" s="209"/>
      <c r="C292" s="210"/>
      <c r="D292" s="210"/>
    </row>
    <row r="293" spans="1:4" ht="12.75" x14ac:dyDescent="0.2">
      <c r="A293" s="208"/>
      <c r="B293" s="209"/>
      <c r="C293" s="210"/>
      <c r="D293" s="210"/>
    </row>
    <row r="294" spans="1:4" ht="12.75" x14ac:dyDescent="0.2">
      <c r="A294" s="208"/>
      <c r="B294" s="209"/>
      <c r="C294" s="210"/>
      <c r="D294" s="210"/>
    </row>
    <row r="295" spans="1:4" ht="12.75" x14ac:dyDescent="0.2">
      <c r="A295" s="208"/>
      <c r="B295" s="209"/>
      <c r="C295" s="210"/>
      <c r="D295" s="210"/>
    </row>
    <row r="296" spans="1:4" ht="12.75" x14ac:dyDescent="0.2">
      <c r="A296" s="208"/>
      <c r="B296" s="209"/>
      <c r="C296" s="210"/>
      <c r="D296" s="210"/>
    </row>
    <row r="297" spans="1:4" ht="12.75" x14ac:dyDescent="0.2">
      <c r="A297" s="208"/>
      <c r="B297" s="209"/>
      <c r="C297" s="210"/>
      <c r="D297" s="210"/>
    </row>
    <row r="298" spans="1:4" ht="12.75" x14ac:dyDescent="0.2">
      <c r="A298" s="208"/>
      <c r="B298" s="209"/>
      <c r="C298" s="210"/>
      <c r="D298" s="210"/>
    </row>
    <row r="299" spans="1:4" ht="12.75" x14ac:dyDescent="0.2">
      <c r="A299" s="208"/>
      <c r="B299" s="209"/>
      <c r="C299" s="210"/>
      <c r="D299" s="210"/>
    </row>
    <row r="300" spans="1:4" ht="12.75" x14ac:dyDescent="0.2">
      <c r="A300" s="208"/>
      <c r="B300" s="209"/>
      <c r="C300" s="210"/>
      <c r="D300" s="210"/>
    </row>
    <row r="301" spans="1:4" ht="12.75" x14ac:dyDescent="0.2">
      <c r="A301" s="208"/>
      <c r="B301" s="209"/>
      <c r="C301" s="210"/>
      <c r="D301" s="210"/>
    </row>
    <row r="302" spans="1:4" ht="12.75" x14ac:dyDescent="0.2">
      <c r="A302" s="208"/>
      <c r="B302" s="209"/>
      <c r="C302" s="210"/>
      <c r="D302" s="210"/>
    </row>
    <row r="303" spans="1:4" ht="12.75" x14ac:dyDescent="0.2">
      <c r="A303" s="208"/>
      <c r="B303" s="209"/>
      <c r="C303" s="210"/>
      <c r="D303" s="210"/>
    </row>
    <row r="304" spans="1:4" ht="12.75" x14ac:dyDescent="0.2">
      <c r="A304" s="208"/>
      <c r="B304" s="209"/>
      <c r="C304" s="210"/>
      <c r="D304" s="210"/>
    </row>
    <row r="305" spans="1:4" ht="12.75" x14ac:dyDescent="0.2">
      <c r="A305" s="208"/>
      <c r="B305" s="209"/>
      <c r="C305" s="210"/>
      <c r="D305" s="210"/>
    </row>
    <row r="306" spans="1:4" ht="12.75" x14ac:dyDescent="0.2">
      <c r="A306" s="208"/>
      <c r="B306" s="209"/>
      <c r="C306" s="210"/>
      <c r="D306" s="210"/>
    </row>
    <row r="307" spans="1:4" ht="12.75" x14ac:dyDescent="0.2">
      <c r="A307" s="208"/>
      <c r="B307" s="209"/>
      <c r="C307" s="210"/>
      <c r="D307" s="210"/>
    </row>
    <row r="308" spans="1:4" ht="12.75" x14ac:dyDescent="0.2">
      <c r="A308" s="208"/>
      <c r="B308" s="209"/>
      <c r="C308" s="210"/>
      <c r="D308" s="210"/>
    </row>
    <row r="309" spans="1:4" ht="12.75" x14ac:dyDescent="0.2">
      <c r="A309" s="208"/>
      <c r="B309" s="209"/>
      <c r="C309" s="210"/>
      <c r="D309" s="210"/>
    </row>
    <row r="310" spans="1:4" ht="12.75" x14ac:dyDescent="0.2">
      <c r="A310" s="208"/>
      <c r="B310" s="209"/>
      <c r="C310" s="210"/>
      <c r="D310" s="210"/>
    </row>
    <row r="311" spans="1:4" ht="12.75" x14ac:dyDescent="0.2">
      <c r="A311" s="208"/>
      <c r="B311" s="209"/>
      <c r="C311" s="210"/>
      <c r="D311" s="210"/>
    </row>
    <row r="312" spans="1:4" ht="12.75" x14ac:dyDescent="0.2">
      <c r="A312" s="208"/>
      <c r="B312" s="209"/>
      <c r="C312" s="210"/>
      <c r="D312" s="210"/>
    </row>
    <row r="313" spans="1:4" ht="12.75" x14ac:dyDescent="0.2">
      <c r="A313" s="208"/>
      <c r="B313" s="209"/>
      <c r="C313" s="210"/>
      <c r="D313" s="210"/>
    </row>
    <row r="314" spans="1:4" ht="12.75" x14ac:dyDescent="0.2">
      <c r="A314" s="208"/>
      <c r="B314" s="209"/>
      <c r="C314" s="210"/>
      <c r="D314" s="210"/>
    </row>
    <row r="315" spans="1:4" ht="12.75" x14ac:dyDescent="0.2">
      <c r="A315" s="208"/>
      <c r="B315" s="209"/>
      <c r="C315" s="210"/>
      <c r="D315" s="210"/>
    </row>
    <row r="316" spans="1:4" ht="12.75" x14ac:dyDescent="0.2">
      <c r="A316" s="208"/>
      <c r="B316" s="209"/>
      <c r="C316" s="210"/>
      <c r="D316" s="210"/>
    </row>
    <row r="317" spans="1:4" ht="12.75" x14ac:dyDescent="0.2">
      <c r="A317" s="208"/>
      <c r="B317" s="209"/>
      <c r="C317" s="210"/>
      <c r="D317" s="210"/>
    </row>
    <row r="318" spans="1:4" ht="12.75" x14ac:dyDescent="0.2">
      <c r="A318" s="208"/>
      <c r="B318" s="209"/>
      <c r="C318" s="210"/>
      <c r="D318" s="210"/>
    </row>
    <row r="319" spans="1:4" ht="12.75" x14ac:dyDescent="0.2">
      <c r="A319" s="208"/>
      <c r="B319" s="209"/>
      <c r="C319" s="210"/>
      <c r="D319" s="210"/>
    </row>
    <row r="320" spans="1:4" ht="12.75" x14ac:dyDescent="0.2">
      <c r="A320" s="208"/>
      <c r="B320" s="209"/>
      <c r="C320" s="210"/>
      <c r="D320" s="210"/>
    </row>
    <row r="321" spans="1:4" ht="12.75" x14ac:dyDescent="0.2">
      <c r="A321" s="208"/>
      <c r="B321" s="209"/>
      <c r="C321" s="210"/>
      <c r="D321" s="210"/>
    </row>
    <row r="322" spans="1:4" ht="12.75" x14ac:dyDescent="0.2">
      <c r="A322" s="208"/>
      <c r="B322" s="209"/>
      <c r="C322" s="210"/>
      <c r="D322" s="210"/>
    </row>
    <row r="323" spans="1:4" ht="12.75" x14ac:dyDescent="0.2">
      <c r="A323" s="208"/>
      <c r="B323" s="209"/>
      <c r="C323" s="210"/>
      <c r="D323" s="210"/>
    </row>
    <row r="324" spans="1:4" ht="12.75" x14ac:dyDescent="0.2">
      <c r="A324" s="208"/>
      <c r="B324" s="209"/>
      <c r="C324" s="210"/>
      <c r="D324" s="210"/>
    </row>
    <row r="325" spans="1:4" ht="12.75" x14ac:dyDescent="0.2">
      <c r="A325" s="208"/>
      <c r="B325" s="209"/>
      <c r="C325" s="210"/>
      <c r="D325" s="210"/>
    </row>
    <row r="326" spans="1:4" ht="12.75" x14ac:dyDescent="0.2">
      <c r="A326" s="208"/>
      <c r="B326" s="209"/>
      <c r="C326" s="210"/>
      <c r="D326" s="210"/>
    </row>
    <row r="327" spans="1:4" ht="12.75" x14ac:dyDescent="0.2">
      <c r="A327" s="208"/>
      <c r="B327" s="209"/>
      <c r="C327" s="210"/>
      <c r="D327" s="210"/>
    </row>
    <row r="328" spans="1:4" ht="12.75" x14ac:dyDescent="0.2">
      <c r="A328" s="208"/>
      <c r="B328" s="209"/>
      <c r="C328" s="210"/>
      <c r="D328" s="210"/>
    </row>
    <row r="329" spans="1:4" ht="12.75" x14ac:dyDescent="0.2">
      <c r="A329" s="208"/>
      <c r="B329" s="209"/>
      <c r="C329" s="210"/>
      <c r="D329" s="210"/>
    </row>
    <row r="330" spans="1:4" ht="12.75" x14ac:dyDescent="0.2">
      <c r="A330" s="208"/>
      <c r="B330" s="209"/>
      <c r="C330" s="210"/>
      <c r="D330" s="210"/>
    </row>
    <row r="331" spans="1:4" ht="12.75" x14ac:dyDescent="0.2">
      <c r="A331" s="208"/>
      <c r="B331" s="209"/>
      <c r="C331" s="210"/>
      <c r="D331" s="210"/>
    </row>
    <row r="332" spans="1:4" ht="12.75" x14ac:dyDescent="0.2">
      <c r="A332" s="208"/>
      <c r="B332" s="209"/>
      <c r="C332" s="210"/>
      <c r="D332" s="210"/>
    </row>
    <row r="333" spans="1:4" ht="12.75" x14ac:dyDescent="0.2">
      <c r="A333" s="208"/>
      <c r="B333" s="209"/>
      <c r="C333" s="210"/>
      <c r="D333" s="210"/>
    </row>
    <row r="334" spans="1:4" ht="12.75" x14ac:dyDescent="0.2">
      <c r="A334" s="208"/>
      <c r="B334" s="209"/>
      <c r="C334" s="210"/>
      <c r="D334" s="210"/>
    </row>
    <row r="335" spans="1:4" ht="12.75" x14ac:dyDescent="0.2">
      <c r="A335" s="208"/>
      <c r="B335" s="209"/>
      <c r="C335" s="210"/>
      <c r="D335" s="210"/>
    </row>
    <row r="336" spans="1:4" ht="12.75" x14ac:dyDescent="0.2">
      <c r="A336" s="208"/>
      <c r="B336" s="209"/>
      <c r="C336" s="210"/>
      <c r="D336" s="210"/>
    </row>
    <row r="337" spans="1:4" ht="12.75" x14ac:dyDescent="0.2">
      <c r="A337" s="208"/>
      <c r="B337" s="209"/>
      <c r="C337" s="210"/>
      <c r="D337" s="210"/>
    </row>
    <row r="338" spans="1:4" ht="12.75" x14ac:dyDescent="0.2">
      <c r="A338" s="208"/>
      <c r="B338" s="209"/>
      <c r="C338" s="210"/>
      <c r="D338" s="210"/>
    </row>
    <row r="339" spans="1:4" ht="12.75" x14ac:dyDescent="0.2">
      <c r="A339" s="208"/>
      <c r="B339" s="209"/>
      <c r="C339" s="210"/>
      <c r="D339" s="210"/>
    </row>
    <row r="340" spans="1:4" ht="12.75" x14ac:dyDescent="0.2">
      <c r="A340" s="208"/>
      <c r="B340" s="209"/>
      <c r="C340" s="210"/>
      <c r="D340" s="210"/>
    </row>
    <row r="341" spans="1:4" ht="12.75" x14ac:dyDescent="0.2">
      <c r="A341" s="208"/>
      <c r="B341" s="209"/>
      <c r="C341" s="210"/>
      <c r="D341" s="210"/>
    </row>
    <row r="342" spans="1:4" ht="12.75" x14ac:dyDescent="0.2">
      <c r="A342" s="208"/>
      <c r="B342" s="209"/>
      <c r="C342" s="210"/>
      <c r="D342" s="210"/>
    </row>
    <row r="343" spans="1:4" ht="12.75" x14ac:dyDescent="0.2">
      <c r="A343" s="208"/>
      <c r="B343" s="209"/>
      <c r="C343" s="210"/>
      <c r="D343" s="210"/>
    </row>
    <row r="344" spans="1:4" ht="12.75" x14ac:dyDescent="0.2">
      <c r="A344" s="208"/>
      <c r="B344" s="209"/>
      <c r="C344" s="210"/>
      <c r="D344" s="210"/>
    </row>
    <row r="345" spans="1:4" ht="12.75" x14ac:dyDescent="0.2">
      <c r="A345" s="208"/>
      <c r="B345" s="209"/>
      <c r="C345" s="210"/>
      <c r="D345" s="210"/>
    </row>
    <row r="346" spans="1:4" ht="12.75" x14ac:dyDescent="0.2">
      <c r="A346" s="208"/>
      <c r="B346" s="209"/>
      <c r="C346" s="210"/>
      <c r="D346" s="210"/>
    </row>
    <row r="347" spans="1:4" ht="12.75" x14ac:dyDescent="0.2">
      <c r="A347" s="208"/>
      <c r="B347" s="209"/>
      <c r="C347" s="210"/>
      <c r="D347" s="210"/>
    </row>
    <row r="348" spans="1:4" ht="12.75" x14ac:dyDescent="0.2">
      <c r="A348" s="208"/>
      <c r="B348" s="209"/>
      <c r="C348" s="210"/>
      <c r="D348" s="210"/>
    </row>
    <row r="349" spans="1:4" ht="12.75" x14ac:dyDescent="0.2">
      <c r="A349" s="208"/>
      <c r="B349" s="209"/>
      <c r="C349" s="210"/>
      <c r="D349" s="210"/>
    </row>
    <row r="350" spans="1:4" ht="12.75" x14ac:dyDescent="0.2">
      <c r="A350" s="208"/>
      <c r="B350" s="209"/>
      <c r="C350" s="210"/>
      <c r="D350" s="210"/>
    </row>
    <row r="351" spans="1:4" ht="12.75" x14ac:dyDescent="0.2">
      <c r="A351" s="208"/>
      <c r="B351" s="209"/>
      <c r="C351" s="210"/>
      <c r="D351" s="210"/>
    </row>
    <row r="352" spans="1:4" ht="12.75" x14ac:dyDescent="0.2">
      <c r="A352" s="208"/>
      <c r="B352" s="209"/>
      <c r="C352" s="210"/>
      <c r="D352" s="210"/>
    </row>
    <row r="353" spans="1:4" ht="12.75" x14ac:dyDescent="0.2">
      <c r="A353" s="208"/>
      <c r="B353" s="209"/>
      <c r="C353" s="210"/>
      <c r="D353" s="210"/>
    </row>
    <row r="354" spans="1:4" ht="12.75" x14ac:dyDescent="0.2">
      <c r="A354" s="208"/>
      <c r="B354" s="209"/>
      <c r="C354" s="210"/>
      <c r="D354" s="210"/>
    </row>
    <row r="355" spans="1:4" ht="12.75" x14ac:dyDescent="0.2">
      <c r="A355" s="208"/>
      <c r="B355" s="209"/>
      <c r="C355" s="210"/>
      <c r="D355" s="210"/>
    </row>
    <row r="356" spans="1:4" ht="12.75" x14ac:dyDescent="0.2">
      <c r="A356" s="208"/>
      <c r="B356" s="209"/>
      <c r="C356" s="210"/>
      <c r="D356" s="210"/>
    </row>
    <row r="357" spans="1:4" ht="12.75" x14ac:dyDescent="0.2">
      <c r="A357" s="208"/>
      <c r="B357" s="209"/>
      <c r="C357" s="210"/>
      <c r="D357" s="210"/>
    </row>
    <row r="358" spans="1:4" ht="12.75" x14ac:dyDescent="0.2">
      <c r="A358" s="208"/>
      <c r="B358" s="209"/>
      <c r="C358" s="210"/>
      <c r="D358" s="210"/>
    </row>
    <row r="359" spans="1:4" ht="12.75" x14ac:dyDescent="0.2">
      <c r="A359" s="208"/>
      <c r="B359" s="209"/>
      <c r="C359" s="210"/>
      <c r="D359" s="210"/>
    </row>
    <row r="360" spans="1:4" ht="12.75" x14ac:dyDescent="0.2">
      <c r="A360" s="208"/>
      <c r="B360" s="209"/>
      <c r="C360" s="210"/>
      <c r="D360" s="210"/>
    </row>
    <row r="361" spans="1:4" ht="12.75" x14ac:dyDescent="0.2">
      <c r="A361" s="208"/>
      <c r="B361" s="209"/>
      <c r="C361" s="210"/>
      <c r="D361" s="210"/>
    </row>
    <row r="362" spans="1:4" ht="12.75" x14ac:dyDescent="0.2">
      <c r="A362" s="208"/>
      <c r="B362" s="209"/>
      <c r="C362" s="210"/>
      <c r="D362" s="210"/>
    </row>
    <row r="363" spans="1:4" ht="12.75" x14ac:dyDescent="0.2">
      <c r="A363" s="208"/>
      <c r="B363" s="209"/>
      <c r="C363" s="210"/>
      <c r="D363" s="210"/>
    </row>
    <row r="364" spans="1:4" ht="12.75" x14ac:dyDescent="0.2">
      <c r="A364" s="208"/>
      <c r="B364" s="209"/>
      <c r="C364" s="210"/>
      <c r="D364" s="210"/>
    </row>
    <row r="365" spans="1:4" ht="12.75" x14ac:dyDescent="0.2">
      <c r="A365" s="208"/>
      <c r="B365" s="209"/>
      <c r="C365" s="210"/>
      <c r="D365" s="210"/>
    </row>
    <row r="366" spans="1:4" ht="12.75" x14ac:dyDescent="0.2">
      <c r="A366" s="208"/>
      <c r="B366" s="209"/>
      <c r="C366" s="210"/>
      <c r="D366" s="210"/>
    </row>
    <row r="367" spans="1:4" ht="12.75" x14ac:dyDescent="0.2">
      <c r="A367" s="208"/>
      <c r="B367" s="209"/>
      <c r="C367" s="210"/>
      <c r="D367" s="210"/>
    </row>
    <row r="368" spans="1:4" ht="12.75" x14ac:dyDescent="0.2">
      <c r="A368" s="208"/>
      <c r="B368" s="209"/>
      <c r="C368" s="210"/>
      <c r="D368" s="210"/>
    </row>
    <row r="369" spans="1:4" ht="12.75" x14ac:dyDescent="0.2">
      <c r="A369" s="208"/>
      <c r="B369" s="209"/>
      <c r="C369" s="210"/>
      <c r="D369" s="210"/>
    </row>
    <row r="370" spans="1:4" ht="12.75" x14ac:dyDescent="0.2">
      <c r="A370" s="208"/>
      <c r="B370" s="209"/>
      <c r="C370" s="210"/>
      <c r="D370" s="210"/>
    </row>
    <row r="371" spans="1:4" ht="12.75" x14ac:dyDescent="0.2">
      <c r="A371" s="208"/>
      <c r="B371" s="209"/>
      <c r="C371" s="210"/>
      <c r="D371" s="210"/>
    </row>
    <row r="372" spans="1:4" ht="12.75" x14ac:dyDescent="0.2">
      <c r="A372" s="208"/>
      <c r="B372" s="209"/>
      <c r="C372" s="210"/>
      <c r="D372" s="210"/>
    </row>
    <row r="373" spans="1:4" ht="12.75" x14ac:dyDescent="0.2">
      <c r="A373" s="208"/>
      <c r="B373" s="209"/>
      <c r="C373" s="210"/>
      <c r="D373" s="210"/>
    </row>
    <row r="374" spans="1:4" ht="12.75" x14ac:dyDescent="0.2">
      <c r="A374" s="208"/>
      <c r="B374" s="209"/>
      <c r="C374" s="210"/>
      <c r="D374" s="210"/>
    </row>
    <row r="375" spans="1:4" ht="12.75" x14ac:dyDescent="0.2">
      <c r="A375" s="208"/>
      <c r="B375" s="209"/>
      <c r="C375" s="210"/>
      <c r="D375" s="210"/>
    </row>
    <row r="376" spans="1:4" ht="12.75" x14ac:dyDescent="0.2">
      <c r="A376" s="208"/>
      <c r="B376" s="209"/>
      <c r="C376" s="210"/>
      <c r="D376" s="210"/>
    </row>
    <row r="377" spans="1:4" ht="12.75" x14ac:dyDescent="0.2">
      <c r="A377" s="208"/>
      <c r="B377" s="209"/>
      <c r="C377" s="210"/>
      <c r="D377" s="210"/>
    </row>
    <row r="378" spans="1:4" ht="12.75" x14ac:dyDescent="0.2">
      <c r="A378" s="208"/>
      <c r="B378" s="209"/>
      <c r="C378" s="210"/>
      <c r="D378" s="210"/>
    </row>
    <row r="379" spans="1:4" ht="12.75" x14ac:dyDescent="0.2">
      <c r="A379" s="208"/>
      <c r="B379" s="209"/>
      <c r="C379" s="210"/>
      <c r="D379" s="210"/>
    </row>
    <row r="380" spans="1:4" ht="12.75" x14ac:dyDescent="0.2">
      <c r="A380" s="208"/>
      <c r="B380" s="209"/>
      <c r="C380" s="210"/>
      <c r="D380" s="210"/>
    </row>
    <row r="381" spans="1:4" ht="12.75" x14ac:dyDescent="0.2">
      <c r="A381" s="208"/>
      <c r="B381" s="209"/>
      <c r="C381" s="210"/>
      <c r="D381" s="210"/>
    </row>
    <row r="382" spans="1:4" ht="12.75" x14ac:dyDescent="0.2">
      <c r="A382" s="208"/>
      <c r="B382" s="209"/>
      <c r="C382" s="210"/>
      <c r="D382" s="210"/>
    </row>
    <row r="383" spans="1:4" ht="12.75" x14ac:dyDescent="0.2">
      <c r="A383" s="208"/>
      <c r="B383" s="209"/>
      <c r="C383" s="210"/>
      <c r="D383" s="210"/>
    </row>
    <row r="384" spans="1:4" ht="12.75" x14ac:dyDescent="0.2">
      <c r="A384" s="208"/>
      <c r="B384" s="209"/>
      <c r="C384" s="210"/>
      <c r="D384" s="210"/>
    </row>
    <row r="385" spans="1:4" ht="12.75" x14ac:dyDescent="0.2">
      <c r="A385" s="208"/>
      <c r="B385" s="209"/>
      <c r="C385" s="210"/>
      <c r="D385" s="210"/>
    </row>
    <row r="386" spans="1:4" ht="12.75" x14ac:dyDescent="0.2">
      <c r="A386" s="208"/>
      <c r="B386" s="209"/>
      <c r="C386" s="210"/>
      <c r="D386" s="210"/>
    </row>
    <row r="387" spans="1:4" ht="12.75" x14ac:dyDescent="0.2">
      <c r="A387" s="208"/>
      <c r="B387" s="209"/>
      <c r="C387" s="210"/>
      <c r="D387" s="210"/>
    </row>
    <row r="388" spans="1:4" ht="12.75" x14ac:dyDescent="0.2">
      <c r="A388" s="208"/>
      <c r="B388" s="209"/>
      <c r="C388" s="210"/>
      <c r="D388" s="210"/>
    </row>
    <row r="389" spans="1:4" ht="12.75" x14ac:dyDescent="0.2">
      <c r="A389" s="208"/>
      <c r="B389" s="209"/>
      <c r="C389" s="210"/>
      <c r="D389" s="210"/>
    </row>
    <row r="390" spans="1:4" ht="12.75" x14ac:dyDescent="0.2">
      <c r="A390" s="208"/>
      <c r="B390" s="209"/>
      <c r="C390" s="210"/>
      <c r="D390" s="210"/>
    </row>
    <row r="391" spans="1:4" ht="12.75" x14ac:dyDescent="0.2">
      <c r="A391" s="208"/>
      <c r="B391" s="209"/>
      <c r="C391" s="210"/>
      <c r="D391" s="210"/>
    </row>
    <row r="392" spans="1:4" ht="12.75" x14ac:dyDescent="0.2">
      <c r="A392" s="208"/>
      <c r="B392" s="209"/>
      <c r="C392" s="210"/>
      <c r="D392" s="210"/>
    </row>
    <row r="393" spans="1:4" ht="12.75" x14ac:dyDescent="0.2">
      <c r="A393" s="208"/>
      <c r="B393" s="209"/>
      <c r="C393" s="210"/>
      <c r="D393" s="210"/>
    </row>
    <row r="394" spans="1:4" ht="12.75" x14ac:dyDescent="0.2">
      <c r="A394" s="208"/>
      <c r="B394" s="209"/>
      <c r="C394" s="210"/>
      <c r="D394" s="210"/>
    </row>
    <row r="395" spans="1:4" ht="12.75" x14ac:dyDescent="0.2">
      <c r="A395" s="208"/>
      <c r="B395" s="209"/>
      <c r="C395" s="210"/>
      <c r="D395" s="210"/>
    </row>
    <row r="396" spans="1:4" ht="12.75" x14ac:dyDescent="0.2">
      <c r="A396" s="208"/>
      <c r="B396" s="209"/>
      <c r="C396" s="210"/>
      <c r="D396" s="210"/>
    </row>
    <row r="397" spans="1:4" ht="12.75" x14ac:dyDescent="0.2">
      <c r="A397" s="208"/>
      <c r="B397" s="209"/>
      <c r="C397" s="210"/>
      <c r="D397" s="210"/>
    </row>
    <row r="398" spans="1:4" ht="12.75" x14ac:dyDescent="0.2">
      <c r="A398" s="208"/>
      <c r="B398" s="209"/>
      <c r="C398" s="210"/>
      <c r="D398" s="210"/>
    </row>
    <row r="399" spans="1:4" ht="12.75" x14ac:dyDescent="0.2">
      <c r="A399" s="208"/>
      <c r="B399" s="209"/>
      <c r="C399" s="210"/>
      <c r="D399" s="210"/>
    </row>
    <row r="400" spans="1:4" ht="12.75" x14ac:dyDescent="0.2">
      <c r="A400" s="208"/>
      <c r="B400" s="209"/>
      <c r="C400" s="210"/>
      <c r="D400" s="210"/>
    </row>
    <row r="401" spans="1:4" ht="12.75" x14ac:dyDescent="0.2">
      <c r="A401" s="208"/>
      <c r="B401" s="209"/>
      <c r="C401" s="210"/>
      <c r="D401" s="210"/>
    </row>
    <row r="402" spans="1:4" ht="12.75" x14ac:dyDescent="0.2">
      <c r="A402" s="208"/>
      <c r="B402" s="209"/>
      <c r="C402" s="210"/>
      <c r="D402" s="210"/>
    </row>
    <row r="403" spans="1:4" ht="12.75" x14ac:dyDescent="0.2">
      <c r="A403" s="208"/>
      <c r="B403" s="209"/>
      <c r="C403" s="210"/>
      <c r="D403" s="210"/>
    </row>
    <row r="404" spans="1:4" ht="12.75" x14ac:dyDescent="0.2">
      <c r="A404" s="208"/>
      <c r="B404" s="209"/>
      <c r="C404" s="210"/>
      <c r="D404" s="210"/>
    </row>
    <row r="405" spans="1:4" ht="12.75" x14ac:dyDescent="0.2">
      <c r="A405" s="208"/>
      <c r="B405" s="209"/>
      <c r="C405" s="210"/>
      <c r="D405" s="210"/>
    </row>
    <row r="406" spans="1:4" ht="12.75" x14ac:dyDescent="0.2">
      <c r="A406" s="208"/>
      <c r="B406" s="209"/>
      <c r="C406" s="210"/>
      <c r="D406" s="210"/>
    </row>
    <row r="407" spans="1:4" ht="12.75" x14ac:dyDescent="0.2">
      <c r="A407" s="208"/>
      <c r="B407" s="209"/>
      <c r="C407" s="210"/>
      <c r="D407" s="210"/>
    </row>
    <row r="408" spans="1:4" ht="12.75" x14ac:dyDescent="0.2">
      <c r="A408" s="208"/>
      <c r="B408" s="209"/>
      <c r="C408" s="210"/>
      <c r="D408" s="210"/>
    </row>
    <row r="409" spans="1:4" ht="12.75" x14ac:dyDescent="0.2">
      <c r="A409" s="208"/>
      <c r="B409" s="209"/>
      <c r="C409" s="210"/>
      <c r="D409" s="210"/>
    </row>
    <row r="410" spans="1:4" ht="12.75" x14ac:dyDescent="0.2">
      <c r="A410" s="208"/>
      <c r="B410" s="209"/>
      <c r="C410" s="210"/>
      <c r="D410" s="210"/>
    </row>
    <row r="411" spans="1:4" ht="12.75" x14ac:dyDescent="0.2">
      <c r="A411" s="208"/>
      <c r="B411" s="209"/>
      <c r="C411" s="210"/>
      <c r="D411" s="210"/>
    </row>
    <row r="412" spans="1:4" ht="12.75" x14ac:dyDescent="0.2">
      <c r="A412" s="208"/>
      <c r="B412" s="209"/>
      <c r="C412" s="210"/>
      <c r="D412" s="210"/>
    </row>
    <row r="413" spans="1:4" ht="12.75" x14ac:dyDescent="0.2">
      <c r="A413" s="208"/>
      <c r="B413" s="209"/>
      <c r="C413" s="210"/>
      <c r="D413" s="210"/>
    </row>
    <row r="414" spans="1:4" ht="12.75" x14ac:dyDescent="0.2">
      <c r="A414" s="208"/>
      <c r="B414" s="209"/>
      <c r="C414" s="210"/>
      <c r="D414" s="210"/>
    </row>
    <row r="415" spans="1:4" ht="12.75" x14ac:dyDescent="0.2">
      <c r="A415" s="208"/>
      <c r="B415" s="209"/>
      <c r="C415" s="210"/>
      <c r="D415" s="210"/>
    </row>
    <row r="416" spans="1:4" ht="12.75" x14ac:dyDescent="0.2">
      <c r="A416" s="208"/>
      <c r="B416" s="209"/>
      <c r="C416" s="210"/>
      <c r="D416" s="210"/>
    </row>
    <row r="417" spans="1:4" ht="12.75" x14ac:dyDescent="0.2">
      <c r="A417" s="208"/>
      <c r="B417" s="209"/>
      <c r="C417" s="210"/>
      <c r="D417" s="210"/>
    </row>
    <row r="418" spans="1:4" ht="12.75" x14ac:dyDescent="0.2">
      <c r="A418" s="208"/>
      <c r="B418" s="209"/>
      <c r="C418" s="210"/>
      <c r="D418" s="210"/>
    </row>
    <row r="419" spans="1:4" ht="12.75" x14ac:dyDescent="0.2">
      <c r="A419" s="208"/>
      <c r="B419" s="209"/>
      <c r="C419" s="210"/>
      <c r="D419" s="210"/>
    </row>
    <row r="420" spans="1:4" ht="12.75" x14ac:dyDescent="0.2">
      <c r="A420" s="208"/>
      <c r="B420" s="209"/>
      <c r="C420" s="210"/>
      <c r="D420" s="210"/>
    </row>
    <row r="421" spans="1:4" ht="12.75" x14ac:dyDescent="0.2">
      <c r="A421" s="208"/>
      <c r="B421" s="209"/>
      <c r="C421" s="210"/>
      <c r="D421" s="210"/>
    </row>
    <row r="422" spans="1:4" ht="12.75" x14ac:dyDescent="0.2">
      <c r="A422" s="208"/>
      <c r="B422" s="209"/>
      <c r="C422" s="210"/>
      <c r="D422" s="210"/>
    </row>
    <row r="423" spans="1:4" ht="12.75" x14ac:dyDescent="0.2">
      <c r="A423" s="208"/>
      <c r="B423" s="209"/>
      <c r="C423" s="210"/>
      <c r="D423" s="210"/>
    </row>
    <row r="424" spans="1:4" ht="12.75" x14ac:dyDescent="0.2">
      <c r="A424" s="208"/>
      <c r="B424" s="209"/>
      <c r="C424" s="210"/>
      <c r="D424" s="210"/>
    </row>
    <row r="425" spans="1:4" ht="12.75" x14ac:dyDescent="0.2">
      <c r="A425" s="208"/>
      <c r="B425" s="209"/>
      <c r="C425" s="210"/>
      <c r="D425" s="210"/>
    </row>
    <row r="426" spans="1:4" ht="12.75" x14ac:dyDescent="0.2">
      <c r="A426" s="208"/>
      <c r="B426" s="209"/>
      <c r="C426" s="210"/>
      <c r="D426" s="210"/>
    </row>
    <row r="427" spans="1:4" ht="12.75" x14ac:dyDescent="0.2">
      <c r="A427" s="208"/>
      <c r="B427" s="209"/>
      <c r="C427" s="210"/>
      <c r="D427" s="210"/>
    </row>
    <row r="428" spans="1:4" ht="12.75" x14ac:dyDescent="0.2">
      <c r="A428" s="208"/>
      <c r="B428" s="209"/>
      <c r="C428" s="210"/>
      <c r="D428" s="210"/>
    </row>
    <row r="429" spans="1:4" ht="12.75" x14ac:dyDescent="0.2">
      <c r="A429" s="208"/>
      <c r="B429" s="209"/>
      <c r="C429" s="210"/>
      <c r="D429" s="210"/>
    </row>
    <row r="430" spans="1:4" ht="12.75" x14ac:dyDescent="0.2">
      <c r="A430" s="208"/>
      <c r="B430" s="209"/>
      <c r="C430" s="210"/>
      <c r="D430" s="210"/>
    </row>
    <row r="431" spans="1:4" ht="12.75" x14ac:dyDescent="0.2">
      <c r="A431" s="208"/>
      <c r="B431" s="209"/>
      <c r="C431" s="210"/>
      <c r="D431" s="210"/>
    </row>
    <row r="432" spans="1:4" ht="12.75" x14ac:dyDescent="0.2">
      <c r="A432" s="208"/>
      <c r="B432" s="209"/>
      <c r="C432" s="210"/>
      <c r="D432" s="210"/>
    </row>
    <row r="433" spans="1:4" ht="12.75" x14ac:dyDescent="0.2">
      <c r="A433" s="208"/>
      <c r="B433" s="209"/>
      <c r="C433" s="210"/>
      <c r="D433" s="210"/>
    </row>
    <row r="434" spans="1:4" ht="12.75" x14ac:dyDescent="0.2">
      <c r="A434" s="208"/>
      <c r="B434" s="209"/>
      <c r="C434" s="210"/>
      <c r="D434" s="210"/>
    </row>
    <row r="435" spans="1:4" ht="12.75" x14ac:dyDescent="0.2">
      <c r="A435" s="208"/>
      <c r="B435" s="209"/>
      <c r="C435" s="210"/>
      <c r="D435" s="210"/>
    </row>
    <row r="436" spans="1:4" ht="12.75" x14ac:dyDescent="0.2">
      <c r="A436" s="208"/>
      <c r="B436" s="209"/>
      <c r="C436" s="210"/>
      <c r="D436" s="210"/>
    </row>
    <row r="437" spans="1:4" ht="12.75" x14ac:dyDescent="0.2">
      <c r="A437" s="208"/>
      <c r="B437" s="209"/>
      <c r="C437" s="210"/>
      <c r="D437" s="210"/>
    </row>
    <row r="438" spans="1:4" ht="12.75" x14ac:dyDescent="0.2">
      <c r="A438" s="208"/>
      <c r="B438" s="209"/>
      <c r="C438" s="210"/>
      <c r="D438" s="210"/>
    </row>
    <row r="439" spans="1:4" ht="12.75" x14ac:dyDescent="0.2">
      <c r="A439" s="208"/>
      <c r="B439" s="209"/>
      <c r="C439" s="210"/>
      <c r="D439" s="210"/>
    </row>
    <row r="440" spans="1:4" ht="12.75" x14ac:dyDescent="0.2">
      <c r="A440" s="208"/>
      <c r="B440" s="209"/>
      <c r="C440" s="210"/>
      <c r="D440" s="210"/>
    </row>
    <row r="441" spans="1:4" ht="12.75" x14ac:dyDescent="0.2">
      <c r="A441" s="208"/>
      <c r="B441" s="209"/>
      <c r="C441" s="210"/>
      <c r="D441" s="210"/>
    </row>
    <row r="442" spans="1:4" ht="12.75" x14ac:dyDescent="0.2">
      <c r="A442" s="208"/>
      <c r="B442" s="209"/>
      <c r="C442" s="210"/>
      <c r="D442" s="210"/>
    </row>
    <row r="443" spans="1:4" ht="12.75" x14ac:dyDescent="0.2">
      <c r="A443" s="208"/>
      <c r="B443" s="209"/>
      <c r="C443" s="210"/>
      <c r="D443" s="210"/>
    </row>
    <row r="444" spans="1:4" ht="12.75" x14ac:dyDescent="0.2">
      <c r="A444" s="208"/>
      <c r="B444" s="209"/>
      <c r="C444" s="210"/>
      <c r="D444" s="210"/>
    </row>
    <row r="445" spans="1:4" ht="12.75" x14ac:dyDescent="0.2">
      <c r="A445" s="208"/>
      <c r="B445" s="209"/>
      <c r="C445" s="210"/>
      <c r="D445" s="210"/>
    </row>
    <row r="446" spans="1:4" ht="12.75" x14ac:dyDescent="0.2">
      <c r="A446" s="208"/>
      <c r="B446" s="209"/>
      <c r="C446" s="210"/>
      <c r="D446" s="210"/>
    </row>
    <row r="447" spans="1:4" ht="12.75" x14ac:dyDescent="0.2">
      <c r="A447" s="208"/>
      <c r="B447" s="209"/>
      <c r="C447" s="210"/>
      <c r="D447" s="210"/>
    </row>
    <row r="448" spans="1:4" ht="12.75" x14ac:dyDescent="0.2">
      <c r="A448" s="208"/>
      <c r="B448" s="209"/>
      <c r="C448" s="210"/>
      <c r="D448" s="210"/>
    </row>
    <row r="449" spans="1:4" ht="12.75" x14ac:dyDescent="0.2">
      <c r="A449" s="208"/>
      <c r="B449" s="209"/>
      <c r="C449" s="210"/>
      <c r="D449" s="210"/>
    </row>
    <row r="450" spans="1:4" ht="12.75" x14ac:dyDescent="0.2">
      <c r="A450" s="208"/>
      <c r="B450" s="209"/>
      <c r="C450" s="210"/>
      <c r="D450" s="210"/>
    </row>
    <row r="451" spans="1:4" ht="12.75" x14ac:dyDescent="0.2">
      <c r="A451" s="208"/>
      <c r="B451" s="209"/>
      <c r="C451" s="210"/>
      <c r="D451" s="210"/>
    </row>
    <row r="452" spans="1:4" ht="12.75" x14ac:dyDescent="0.2">
      <c r="A452" s="208"/>
      <c r="B452" s="209"/>
      <c r="C452" s="210"/>
      <c r="D452" s="210"/>
    </row>
    <row r="453" spans="1:4" ht="12.75" x14ac:dyDescent="0.2">
      <c r="A453" s="208"/>
      <c r="B453" s="209"/>
      <c r="C453" s="210"/>
      <c r="D453" s="210"/>
    </row>
    <row r="454" spans="1:4" ht="12.75" x14ac:dyDescent="0.2">
      <c r="A454" s="208"/>
      <c r="B454" s="209"/>
      <c r="C454" s="210"/>
      <c r="D454" s="210"/>
    </row>
    <row r="455" spans="1:4" ht="12.75" x14ac:dyDescent="0.2">
      <c r="A455" s="208"/>
      <c r="B455" s="209"/>
      <c r="C455" s="210"/>
      <c r="D455" s="210"/>
    </row>
    <row r="456" spans="1:4" ht="12.75" x14ac:dyDescent="0.2">
      <c r="A456" s="208"/>
      <c r="B456" s="209"/>
      <c r="C456" s="210"/>
      <c r="D456" s="210"/>
    </row>
    <row r="457" spans="1:4" ht="12.75" x14ac:dyDescent="0.2">
      <c r="A457" s="208"/>
      <c r="B457" s="209"/>
      <c r="C457" s="210"/>
      <c r="D457" s="210"/>
    </row>
    <row r="458" spans="1:4" ht="12.75" x14ac:dyDescent="0.2">
      <c r="A458" s="208"/>
      <c r="B458" s="209"/>
      <c r="C458" s="210"/>
      <c r="D458" s="210"/>
    </row>
    <row r="459" spans="1:4" ht="12.75" x14ac:dyDescent="0.2">
      <c r="A459" s="208"/>
      <c r="B459" s="209"/>
      <c r="C459" s="210"/>
      <c r="D459" s="210"/>
    </row>
    <row r="460" spans="1:4" ht="12.75" x14ac:dyDescent="0.2">
      <c r="A460" s="208"/>
      <c r="B460" s="209"/>
      <c r="C460" s="210"/>
      <c r="D460" s="210"/>
    </row>
    <row r="461" spans="1:4" ht="12.75" x14ac:dyDescent="0.2">
      <c r="A461" s="208"/>
      <c r="B461" s="209"/>
      <c r="C461" s="210"/>
      <c r="D461" s="210"/>
    </row>
    <row r="462" spans="1:4" ht="12.75" x14ac:dyDescent="0.2">
      <c r="A462" s="208"/>
      <c r="B462" s="209"/>
      <c r="C462" s="210"/>
      <c r="D462" s="210"/>
    </row>
    <row r="463" spans="1:4" ht="12.75" x14ac:dyDescent="0.2">
      <c r="A463" s="208"/>
      <c r="B463" s="209"/>
      <c r="C463" s="210"/>
      <c r="D463" s="210"/>
    </row>
    <row r="464" spans="1:4" ht="12.75" x14ac:dyDescent="0.2">
      <c r="A464" s="208"/>
      <c r="B464" s="209"/>
      <c r="C464" s="210"/>
      <c r="D464" s="210"/>
    </row>
    <row r="465" spans="1:4" ht="12.75" x14ac:dyDescent="0.2">
      <c r="A465" s="208"/>
      <c r="B465" s="209"/>
      <c r="C465" s="210"/>
      <c r="D465" s="210"/>
    </row>
    <row r="466" spans="1:4" ht="12.75" x14ac:dyDescent="0.2">
      <c r="A466" s="208"/>
      <c r="B466" s="209"/>
      <c r="C466" s="210"/>
      <c r="D466" s="210"/>
    </row>
    <row r="467" spans="1:4" ht="12.75" x14ac:dyDescent="0.2">
      <c r="A467" s="208"/>
      <c r="B467" s="209"/>
      <c r="C467" s="210"/>
      <c r="D467" s="210"/>
    </row>
    <row r="468" spans="1:4" ht="12.75" x14ac:dyDescent="0.2">
      <c r="A468" s="208"/>
      <c r="B468" s="209"/>
      <c r="C468" s="210"/>
      <c r="D468" s="210"/>
    </row>
    <row r="469" spans="1:4" ht="12.75" x14ac:dyDescent="0.2">
      <c r="A469" s="208"/>
      <c r="B469" s="209"/>
      <c r="C469" s="210"/>
      <c r="D469" s="210"/>
    </row>
    <row r="470" spans="1:4" ht="12.75" x14ac:dyDescent="0.2">
      <c r="A470" s="208"/>
      <c r="B470" s="209"/>
      <c r="C470" s="210"/>
      <c r="D470" s="210"/>
    </row>
    <row r="471" spans="1:4" ht="12.75" x14ac:dyDescent="0.2">
      <c r="A471" s="208"/>
      <c r="B471" s="209"/>
      <c r="C471" s="210"/>
      <c r="D471" s="210"/>
    </row>
    <row r="472" spans="1:4" ht="12.75" x14ac:dyDescent="0.2">
      <c r="A472" s="208"/>
      <c r="B472" s="209"/>
      <c r="C472" s="210"/>
      <c r="D472" s="210"/>
    </row>
    <row r="473" spans="1:4" ht="12.75" x14ac:dyDescent="0.2">
      <c r="A473" s="208"/>
      <c r="B473" s="209"/>
      <c r="C473" s="210"/>
      <c r="D473" s="210"/>
    </row>
    <row r="474" spans="1:4" ht="12.75" x14ac:dyDescent="0.2">
      <c r="A474" s="208"/>
      <c r="B474" s="209"/>
      <c r="C474" s="210"/>
      <c r="D474" s="210"/>
    </row>
    <row r="475" spans="1:4" ht="12.75" x14ac:dyDescent="0.2">
      <c r="A475" s="208"/>
      <c r="B475" s="209"/>
      <c r="C475" s="210"/>
      <c r="D475" s="210"/>
    </row>
    <row r="476" spans="1:4" ht="12.75" x14ac:dyDescent="0.2">
      <c r="A476" s="208"/>
      <c r="B476" s="209"/>
      <c r="C476" s="210"/>
      <c r="D476" s="210"/>
    </row>
    <row r="477" spans="1:4" ht="12.75" x14ac:dyDescent="0.2">
      <c r="A477" s="208"/>
      <c r="B477" s="209"/>
      <c r="C477" s="210"/>
      <c r="D477" s="210"/>
    </row>
    <row r="478" spans="1:4" ht="12.75" x14ac:dyDescent="0.2">
      <c r="A478" s="208"/>
      <c r="B478" s="209"/>
      <c r="C478" s="210"/>
      <c r="D478" s="210"/>
    </row>
    <row r="479" spans="1:4" ht="12.75" x14ac:dyDescent="0.2">
      <c r="A479" s="208"/>
      <c r="B479" s="209"/>
      <c r="C479" s="210"/>
      <c r="D479" s="210"/>
    </row>
    <row r="480" spans="1:4" ht="12.75" x14ac:dyDescent="0.2">
      <c r="A480" s="208"/>
      <c r="B480" s="209"/>
      <c r="C480" s="210"/>
      <c r="D480" s="210"/>
    </row>
    <row r="481" spans="1:4" ht="12.75" x14ac:dyDescent="0.2">
      <c r="A481" s="208"/>
      <c r="B481" s="209"/>
      <c r="C481" s="210"/>
      <c r="D481" s="210"/>
    </row>
    <row r="482" spans="1:4" ht="12.75" x14ac:dyDescent="0.2">
      <c r="A482" s="208"/>
      <c r="B482" s="209"/>
      <c r="C482" s="210"/>
      <c r="D482" s="210"/>
    </row>
    <row r="483" spans="1:4" ht="12.75" x14ac:dyDescent="0.2">
      <c r="A483" s="208"/>
      <c r="B483" s="209"/>
      <c r="C483" s="210"/>
      <c r="D483" s="210"/>
    </row>
    <row r="484" spans="1:4" ht="12.75" x14ac:dyDescent="0.2">
      <c r="A484" s="208"/>
      <c r="B484" s="209"/>
      <c r="C484" s="210"/>
      <c r="D484" s="210"/>
    </row>
    <row r="485" spans="1:4" ht="12.75" x14ac:dyDescent="0.2">
      <c r="A485" s="208"/>
      <c r="B485" s="209"/>
      <c r="C485" s="210"/>
      <c r="D485" s="210"/>
    </row>
    <row r="486" spans="1:4" ht="12.75" x14ac:dyDescent="0.2">
      <c r="A486" s="208"/>
      <c r="B486" s="209"/>
      <c r="C486" s="210"/>
      <c r="D486" s="210"/>
    </row>
    <row r="487" spans="1:4" ht="12.75" x14ac:dyDescent="0.2">
      <c r="A487" s="208"/>
      <c r="B487" s="209"/>
      <c r="C487" s="210"/>
      <c r="D487" s="210"/>
    </row>
    <row r="488" spans="1:4" ht="12.75" x14ac:dyDescent="0.2">
      <c r="A488" s="208"/>
      <c r="B488" s="209"/>
      <c r="C488" s="210"/>
      <c r="D488" s="210"/>
    </row>
    <row r="489" spans="1:4" ht="12.75" x14ac:dyDescent="0.2">
      <c r="A489" s="208"/>
      <c r="B489" s="209"/>
      <c r="C489" s="210"/>
      <c r="D489" s="210"/>
    </row>
    <row r="490" spans="1:4" ht="12.75" x14ac:dyDescent="0.2">
      <c r="A490" s="208"/>
      <c r="B490" s="209"/>
      <c r="C490" s="210"/>
      <c r="D490" s="210"/>
    </row>
    <row r="491" spans="1:4" ht="12.75" x14ac:dyDescent="0.2">
      <c r="A491" s="208"/>
      <c r="B491" s="209"/>
      <c r="C491" s="210"/>
      <c r="D491" s="210"/>
    </row>
    <row r="492" spans="1:4" ht="12.75" x14ac:dyDescent="0.2">
      <c r="A492" s="208"/>
      <c r="B492" s="209"/>
      <c r="C492" s="210"/>
      <c r="D492" s="210"/>
    </row>
    <row r="493" spans="1:4" ht="12.75" x14ac:dyDescent="0.2">
      <c r="A493" s="208"/>
      <c r="B493" s="209"/>
      <c r="C493" s="210"/>
      <c r="D493" s="210"/>
    </row>
    <row r="494" spans="1:4" ht="12.75" x14ac:dyDescent="0.2">
      <c r="A494" s="208"/>
      <c r="B494" s="209"/>
      <c r="C494" s="210"/>
      <c r="D494" s="210"/>
    </row>
    <row r="495" spans="1:4" ht="12.75" x14ac:dyDescent="0.2">
      <c r="A495" s="208"/>
      <c r="B495" s="209"/>
      <c r="C495" s="210"/>
      <c r="D495" s="210"/>
    </row>
    <row r="496" spans="1:4" ht="12.75" x14ac:dyDescent="0.2">
      <c r="A496" s="208"/>
      <c r="B496" s="209"/>
      <c r="C496" s="210"/>
      <c r="D496" s="210"/>
    </row>
    <row r="497" spans="1:4" ht="12.75" x14ac:dyDescent="0.2">
      <c r="A497" s="208"/>
      <c r="B497" s="209"/>
      <c r="C497" s="210"/>
      <c r="D497" s="210"/>
    </row>
    <row r="498" spans="1:4" ht="12.75" x14ac:dyDescent="0.2">
      <c r="A498" s="208"/>
      <c r="B498" s="209"/>
      <c r="C498" s="210"/>
      <c r="D498" s="210"/>
    </row>
    <row r="499" spans="1:4" ht="12.75" x14ac:dyDescent="0.2">
      <c r="A499" s="208"/>
      <c r="B499" s="209"/>
      <c r="C499" s="210"/>
      <c r="D499" s="210"/>
    </row>
    <row r="500" spans="1:4" ht="12.75" x14ac:dyDescent="0.2">
      <c r="A500" s="208"/>
      <c r="B500" s="209"/>
      <c r="C500" s="210"/>
      <c r="D500" s="210"/>
    </row>
    <row r="501" spans="1:4" ht="12.75" x14ac:dyDescent="0.2">
      <c r="A501" s="208"/>
      <c r="B501" s="209"/>
      <c r="C501" s="210"/>
      <c r="D501" s="210"/>
    </row>
    <row r="502" spans="1:4" ht="12.75" x14ac:dyDescent="0.2">
      <c r="A502" s="208"/>
      <c r="B502" s="209"/>
      <c r="C502" s="210"/>
      <c r="D502" s="210"/>
    </row>
    <row r="503" spans="1:4" ht="12.75" x14ac:dyDescent="0.2">
      <c r="A503" s="208"/>
      <c r="B503" s="209"/>
      <c r="C503" s="210"/>
      <c r="D503" s="210"/>
    </row>
    <row r="504" spans="1:4" ht="12.75" x14ac:dyDescent="0.2">
      <c r="A504" s="208"/>
      <c r="B504" s="209"/>
      <c r="C504" s="210"/>
      <c r="D504" s="210"/>
    </row>
    <row r="505" spans="1:4" ht="12.75" x14ac:dyDescent="0.2">
      <c r="A505" s="208"/>
      <c r="B505" s="209"/>
      <c r="C505" s="210"/>
      <c r="D505" s="210"/>
    </row>
    <row r="506" spans="1:4" ht="12.75" x14ac:dyDescent="0.2">
      <c r="A506" s="208"/>
      <c r="B506" s="209"/>
      <c r="C506" s="210"/>
      <c r="D506" s="210"/>
    </row>
    <row r="507" spans="1:4" ht="12.75" x14ac:dyDescent="0.2">
      <c r="A507" s="208"/>
      <c r="B507" s="209"/>
      <c r="C507" s="210"/>
      <c r="D507" s="210"/>
    </row>
    <row r="508" spans="1:4" ht="12.75" x14ac:dyDescent="0.2">
      <c r="A508" s="208"/>
      <c r="B508" s="209"/>
      <c r="C508" s="210"/>
      <c r="D508" s="210"/>
    </row>
    <row r="509" spans="1:4" ht="12.75" x14ac:dyDescent="0.2">
      <c r="A509" s="208"/>
      <c r="B509" s="209"/>
      <c r="C509" s="210"/>
      <c r="D509" s="210"/>
    </row>
    <row r="510" spans="1:4" ht="12.75" x14ac:dyDescent="0.2">
      <c r="A510" s="208"/>
      <c r="B510" s="209"/>
      <c r="C510" s="210"/>
      <c r="D510" s="210"/>
    </row>
    <row r="511" spans="1:4" ht="12.75" x14ac:dyDescent="0.2">
      <c r="A511" s="208"/>
      <c r="B511" s="209"/>
      <c r="C511" s="210"/>
      <c r="D511" s="210"/>
    </row>
    <row r="512" spans="1:4" ht="12.75" x14ac:dyDescent="0.2">
      <c r="A512" s="208"/>
      <c r="B512" s="209"/>
      <c r="C512" s="210"/>
      <c r="D512" s="210"/>
    </row>
    <row r="513" spans="1:4" ht="12.75" x14ac:dyDescent="0.2">
      <c r="A513" s="208"/>
      <c r="B513" s="209"/>
      <c r="C513" s="210"/>
      <c r="D513" s="210"/>
    </row>
    <row r="514" spans="1:4" ht="12.75" x14ac:dyDescent="0.2">
      <c r="A514" s="208"/>
      <c r="B514" s="209"/>
      <c r="C514" s="210"/>
      <c r="D514" s="210"/>
    </row>
    <row r="515" spans="1:4" ht="12.75" x14ac:dyDescent="0.2">
      <c r="A515" s="208"/>
      <c r="B515" s="209"/>
      <c r="C515" s="210"/>
      <c r="D515" s="210"/>
    </row>
    <row r="516" spans="1:4" ht="12.75" x14ac:dyDescent="0.2">
      <c r="A516" s="208"/>
      <c r="B516" s="209"/>
      <c r="C516" s="210"/>
      <c r="D516" s="210"/>
    </row>
    <row r="517" spans="1:4" ht="12.75" x14ac:dyDescent="0.2">
      <c r="A517" s="208"/>
      <c r="B517" s="209"/>
      <c r="C517" s="210"/>
      <c r="D517" s="210"/>
    </row>
    <row r="518" spans="1:4" ht="12.75" x14ac:dyDescent="0.2">
      <c r="A518" s="208"/>
      <c r="B518" s="209"/>
      <c r="C518" s="210"/>
      <c r="D518" s="210"/>
    </row>
    <row r="519" spans="1:4" ht="12.75" x14ac:dyDescent="0.2">
      <c r="A519" s="208"/>
      <c r="B519" s="209"/>
      <c r="C519" s="210"/>
      <c r="D519" s="210"/>
    </row>
    <row r="520" spans="1:4" ht="12.75" x14ac:dyDescent="0.2">
      <c r="A520" s="208"/>
      <c r="B520" s="209"/>
      <c r="C520" s="210"/>
      <c r="D520" s="210"/>
    </row>
    <row r="521" spans="1:4" ht="12.75" x14ac:dyDescent="0.2">
      <c r="A521" s="208"/>
      <c r="B521" s="209"/>
      <c r="C521" s="210"/>
      <c r="D521" s="210"/>
    </row>
    <row r="522" spans="1:4" ht="12.75" x14ac:dyDescent="0.2">
      <c r="A522" s="208"/>
      <c r="B522" s="209"/>
      <c r="C522" s="210"/>
      <c r="D522" s="210"/>
    </row>
    <row r="523" spans="1:4" ht="12.75" x14ac:dyDescent="0.2">
      <c r="A523" s="208"/>
      <c r="B523" s="209"/>
      <c r="C523" s="210"/>
      <c r="D523" s="210"/>
    </row>
    <row r="524" spans="1:4" ht="12.75" x14ac:dyDescent="0.2">
      <c r="A524" s="208"/>
      <c r="B524" s="209"/>
      <c r="C524" s="210"/>
      <c r="D524" s="210"/>
    </row>
    <row r="525" spans="1:4" ht="12.75" x14ac:dyDescent="0.2">
      <c r="A525" s="208"/>
      <c r="B525" s="209"/>
      <c r="C525" s="210"/>
      <c r="D525" s="210"/>
    </row>
    <row r="526" spans="1:4" ht="12.75" x14ac:dyDescent="0.2">
      <c r="A526" s="208"/>
      <c r="B526" s="209"/>
      <c r="C526" s="210"/>
      <c r="D526" s="210"/>
    </row>
    <row r="527" spans="1:4" ht="12.75" x14ac:dyDescent="0.2">
      <c r="A527" s="208"/>
      <c r="B527" s="209"/>
      <c r="C527" s="210"/>
      <c r="D527" s="210"/>
    </row>
    <row r="528" spans="1:4" ht="12.75" x14ac:dyDescent="0.2">
      <c r="A528" s="208"/>
      <c r="B528" s="209"/>
      <c r="C528" s="210"/>
      <c r="D528" s="210"/>
    </row>
    <row r="529" spans="1:4" ht="12.75" x14ac:dyDescent="0.2">
      <c r="A529" s="208"/>
      <c r="B529" s="209"/>
      <c r="C529" s="210"/>
      <c r="D529" s="210"/>
    </row>
    <row r="530" spans="1:4" ht="12.75" x14ac:dyDescent="0.2">
      <c r="A530" s="208"/>
      <c r="B530" s="209"/>
      <c r="C530" s="210"/>
      <c r="D530" s="210"/>
    </row>
    <row r="531" spans="1:4" ht="12.75" x14ac:dyDescent="0.2">
      <c r="A531" s="208"/>
      <c r="B531" s="209"/>
      <c r="C531" s="210"/>
      <c r="D531" s="210"/>
    </row>
    <row r="532" spans="1:4" ht="12.75" x14ac:dyDescent="0.2">
      <c r="A532" s="208"/>
      <c r="B532" s="209"/>
      <c r="C532" s="210"/>
      <c r="D532" s="210"/>
    </row>
    <row r="533" spans="1:4" ht="12.75" x14ac:dyDescent="0.2">
      <c r="A533" s="208"/>
      <c r="B533" s="209"/>
      <c r="C533" s="210"/>
      <c r="D533" s="210"/>
    </row>
    <row r="534" spans="1:4" ht="12.75" x14ac:dyDescent="0.2">
      <c r="A534" s="208"/>
      <c r="B534" s="209"/>
      <c r="C534" s="210"/>
      <c r="D534" s="210"/>
    </row>
    <row r="535" spans="1:4" ht="12.75" x14ac:dyDescent="0.2">
      <c r="A535" s="208"/>
      <c r="B535" s="209"/>
      <c r="C535" s="210"/>
      <c r="D535" s="210"/>
    </row>
    <row r="536" spans="1:4" ht="12.75" x14ac:dyDescent="0.2">
      <c r="A536" s="208"/>
      <c r="B536" s="209"/>
      <c r="C536" s="210"/>
      <c r="D536" s="210"/>
    </row>
    <row r="537" spans="1:4" ht="12.75" x14ac:dyDescent="0.2">
      <c r="A537" s="208"/>
      <c r="B537" s="209"/>
      <c r="C537" s="210"/>
      <c r="D537" s="210"/>
    </row>
    <row r="538" spans="1:4" ht="12.75" x14ac:dyDescent="0.2">
      <c r="A538" s="208"/>
      <c r="B538" s="209"/>
      <c r="C538" s="210"/>
      <c r="D538" s="210"/>
    </row>
    <row r="539" spans="1:4" ht="12.75" x14ac:dyDescent="0.2">
      <c r="A539" s="208"/>
      <c r="B539" s="209"/>
      <c r="C539" s="210"/>
      <c r="D539" s="210"/>
    </row>
    <row r="540" spans="1:4" ht="12.75" x14ac:dyDescent="0.2">
      <c r="A540" s="208"/>
      <c r="B540" s="209"/>
      <c r="C540" s="210"/>
      <c r="D540" s="210"/>
    </row>
    <row r="541" spans="1:4" ht="12.75" x14ac:dyDescent="0.2">
      <c r="A541" s="208"/>
      <c r="B541" s="209"/>
      <c r="C541" s="210"/>
      <c r="D541" s="210"/>
    </row>
    <row r="542" spans="1:4" ht="12.75" x14ac:dyDescent="0.2">
      <c r="A542" s="208"/>
      <c r="B542" s="209"/>
      <c r="C542" s="210"/>
      <c r="D542" s="210"/>
    </row>
    <row r="543" spans="1:4" ht="12.75" x14ac:dyDescent="0.2">
      <c r="A543" s="208"/>
      <c r="B543" s="209"/>
      <c r="C543" s="210"/>
      <c r="D543" s="210"/>
    </row>
    <row r="544" spans="1:4" ht="12.75" x14ac:dyDescent="0.2">
      <c r="A544" s="208"/>
      <c r="B544" s="209"/>
      <c r="C544" s="210"/>
      <c r="D544" s="210"/>
    </row>
    <row r="545" spans="1:4" ht="12.75" x14ac:dyDescent="0.2">
      <c r="A545" s="208"/>
      <c r="B545" s="209"/>
      <c r="C545" s="210"/>
      <c r="D545" s="210"/>
    </row>
    <row r="546" spans="1:4" ht="12.75" x14ac:dyDescent="0.2">
      <c r="A546" s="208"/>
      <c r="B546" s="209"/>
      <c r="C546" s="210"/>
      <c r="D546" s="210"/>
    </row>
    <row r="547" spans="1:4" ht="12.75" x14ac:dyDescent="0.2">
      <c r="A547" s="208"/>
      <c r="B547" s="209"/>
      <c r="C547" s="210"/>
      <c r="D547" s="210"/>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5"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oddFooter>&amp;C&amp;P of &amp;N</oddFooter>
    <firstHeader>&amp;LUn-scaled [nodal /network group] costs</firstHeader>
    <firstFooter>&amp;C&amp;P of &amp;N</first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pageSetUpPr fitToPage="1"/>
  </sheetPr>
  <dimension ref="A1:H764"/>
  <sheetViews>
    <sheetView zoomScale="90" zoomScaleNormal="90" zoomScaleSheetLayoutView="100" workbookViewId="0"/>
  </sheetViews>
  <sheetFormatPr defaultColWidth="11.5703125" defaultRowHeight="12.75" x14ac:dyDescent="0.2"/>
  <cols>
    <col min="1" max="1" width="13.85546875" style="149" customWidth="1"/>
    <col min="2" max="2" width="37.42578125" style="149" bestFit="1" customWidth="1"/>
    <col min="3" max="3" width="19" style="150" customWidth="1"/>
    <col min="4" max="4" width="5.28515625" style="149" bestFit="1" customWidth="1"/>
    <col min="5" max="5" width="4.7109375" style="149" customWidth="1"/>
    <col min="6" max="6" width="29.140625" style="149" bestFit="1" customWidth="1"/>
    <col min="7" max="7" width="11.5703125" style="149"/>
    <col min="8" max="8" width="64.5703125" style="149" bestFit="1" customWidth="1"/>
    <col min="9" max="16384" width="11.5703125" style="149"/>
  </cols>
  <sheetData>
    <row r="1" spans="1:8" ht="26.25" customHeight="1" x14ac:dyDescent="0.35">
      <c r="A1" s="152" t="s">
        <v>30</v>
      </c>
      <c r="H1" s="151"/>
    </row>
    <row r="2" spans="1:8" ht="12.75" customHeight="1" x14ac:dyDescent="0.2">
      <c r="A2" s="152"/>
    </row>
    <row r="3" spans="1:8" ht="12.75" customHeight="1" x14ac:dyDescent="0.2">
      <c r="A3" s="152"/>
    </row>
    <row r="4" spans="1:8" ht="12.75" customHeight="1" x14ac:dyDescent="0.2">
      <c r="A4" s="152"/>
    </row>
    <row r="5" spans="1:8" ht="12.75" customHeight="1" x14ac:dyDescent="0.2">
      <c r="A5" s="152"/>
    </row>
    <row r="6" spans="1:8" ht="12.75" customHeight="1" x14ac:dyDescent="0.2">
      <c r="A6" s="152"/>
    </row>
    <row r="7" spans="1:8" ht="12.75" customHeight="1" x14ac:dyDescent="0.2">
      <c r="A7" s="152"/>
    </row>
    <row r="8" spans="1:8" ht="12.75" customHeight="1" x14ac:dyDescent="0.2">
      <c r="A8" s="152"/>
    </row>
    <row r="9" spans="1:8" ht="12.75" customHeight="1" x14ac:dyDescent="0.2">
      <c r="A9" s="152"/>
    </row>
    <row r="10" spans="1:8" ht="12.75" customHeight="1" x14ac:dyDescent="0.2">
      <c r="A10" s="152"/>
    </row>
    <row r="11" spans="1:8" ht="12.75" customHeight="1" x14ac:dyDescent="0.2">
      <c r="A11" s="152"/>
    </row>
    <row r="12" spans="1:8" ht="12.75" customHeight="1" x14ac:dyDescent="0.2">
      <c r="A12" s="152"/>
    </row>
    <row r="13" spans="1:8" ht="12.75" customHeight="1" x14ac:dyDescent="0.2">
      <c r="A13" s="152"/>
    </row>
    <row r="14" spans="1:8" ht="12.75" customHeight="1" x14ac:dyDescent="0.2">
      <c r="A14" s="152"/>
    </row>
    <row r="15" spans="1:8" ht="12.75" customHeight="1" x14ac:dyDescent="0.2">
      <c r="A15" s="152"/>
    </row>
    <row r="16" spans="1:8" ht="12.75" customHeight="1" x14ac:dyDescent="0.2">
      <c r="A16" s="152"/>
    </row>
    <row r="17" spans="1:8" ht="12.75" customHeight="1" x14ac:dyDescent="0.2">
      <c r="A17" s="152"/>
    </row>
    <row r="18" spans="1:8" ht="12.75" customHeight="1" x14ac:dyDescent="0.2">
      <c r="A18" s="152"/>
    </row>
    <row r="19" spans="1:8" ht="12.75" customHeight="1" x14ac:dyDescent="0.2">
      <c r="A19" s="152"/>
    </row>
    <row r="20" spans="1:8" ht="12.75" customHeight="1" x14ac:dyDescent="0.2">
      <c r="A20" s="152"/>
    </row>
    <row r="21" spans="1:8" ht="12.75" customHeight="1" x14ac:dyDescent="0.2">
      <c r="A21" s="152"/>
    </row>
    <row r="22" spans="1:8" ht="12.75" customHeight="1" x14ac:dyDescent="0.2">
      <c r="A22" s="152"/>
    </row>
    <row r="23" spans="1:8" ht="12.75" customHeight="1" x14ac:dyDescent="0.2">
      <c r="A23" s="152"/>
    </row>
    <row r="24" spans="1:8" ht="12.75" customHeight="1" x14ac:dyDescent="0.2">
      <c r="A24" s="152"/>
    </row>
    <row r="25" spans="1:8" ht="12.75" customHeight="1" x14ac:dyDescent="0.2">
      <c r="A25" s="152"/>
    </row>
    <row r="26" spans="1:8" ht="12.75" customHeight="1" x14ac:dyDescent="0.2">
      <c r="A26" s="152"/>
    </row>
    <row r="27" spans="1:8" ht="12.75" customHeight="1" x14ac:dyDescent="0.2">
      <c r="A27" s="152"/>
    </row>
    <row r="28" spans="1:8" s="154" customFormat="1" ht="51" x14ac:dyDescent="0.2">
      <c r="A28" s="55" t="s">
        <v>225</v>
      </c>
      <c r="B28" s="55" t="s">
        <v>226</v>
      </c>
      <c r="C28" s="55" t="s">
        <v>453</v>
      </c>
      <c r="D28" s="153"/>
      <c r="E28" s="153"/>
      <c r="F28" s="55" t="s">
        <v>454</v>
      </c>
      <c r="G28" s="55" t="s">
        <v>455</v>
      </c>
      <c r="H28" s="55" t="s">
        <v>456</v>
      </c>
    </row>
    <row r="29" spans="1:8" x14ac:dyDescent="0.2">
      <c r="A29" s="159">
        <v>3</v>
      </c>
      <c r="B29" s="155" t="s">
        <v>227</v>
      </c>
      <c r="C29" s="158" t="s">
        <v>462</v>
      </c>
      <c r="F29" s="149" t="s">
        <v>459</v>
      </c>
      <c r="G29" s="156">
        <v>43626</v>
      </c>
      <c r="H29" s="149" t="s">
        <v>460</v>
      </c>
    </row>
    <row r="30" spans="1:8" x14ac:dyDescent="0.2">
      <c r="A30" s="159">
        <v>4</v>
      </c>
      <c r="B30" s="155" t="s">
        <v>227</v>
      </c>
      <c r="C30" s="158" t="s">
        <v>462</v>
      </c>
      <c r="F30" s="149" t="s">
        <v>464</v>
      </c>
      <c r="G30" s="156">
        <v>43626</v>
      </c>
      <c r="H30" s="149" t="s">
        <v>460</v>
      </c>
    </row>
    <row r="31" spans="1:8" x14ac:dyDescent="0.2">
      <c r="A31" s="159">
        <v>5</v>
      </c>
      <c r="B31" s="155" t="s">
        <v>228</v>
      </c>
      <c r="C31" s="158" t="s">
        <v>462</v>
      </c>
      <c r="F31" s="149" t="s">
        <v>463</v>
      </c>
      <c r="G31" s="156">
        <v>43626</v>
      </c>
      <c r="H31" s="149" t="s">
        <v>460</v>
      </c>
    </row>
    <row r="32" spans="1:8" x14ac:dyDescent="0.2">
      <c r="A32" s="159">
        <v>6</v>
      </c>
      <c r="B32" s="155" t="s">
        <v>229</v>
      </c>
      <c r="C32" s="158" t="s">
        <v>462</v>
      </c>
      <c r="F32" s="149" t="s">
        <v>465</v>
      </c>
      <c r="G32" s="156">
        <v>43626</v>
      </c>
      <c r="H32" s="149" t="s">
        <v>466</v>
      </c>
    </row>
    <row r="33" spans="1:8" x14ac:dyDescent="0.2">
      <c r="A33" s="159">
        <v>7</v>
      </c>
      <c r="B33" s="155" t="s">
        <v>229</v>
      </c>
      <c r="C33" s="158" t="s">
        <v>462</v>
      </c>
      <c r="G33" s="156"/>
      <c r="H33" s="157"/>
    </row>
    <row r="34" spans="1:8" x14ac:dyDescent="0.2">
      <c r="A34" s="159">
        <v>8</v>
      </c>
      <c r="B34" s="155" t="s">
        <v>229</v>
      </c>
      <c r="C34" s="158" t="s">
        <v>462</v>
      </c>
      <c r="F34" s="157"/>
      <c r="G34" s="156"/>
    </row>
    <row r="35" spans="1:8" x14ac:dyDescent="0.2">
      <c r="A35" s="159">
        <v>9</v>
      </c>
      <c r="B35" s="155" t="s">
        <v>229</v>
      </c>
      <c r="C35" s="158" t="s">
        <v>462</v>
      </c>
      <c r="G35" s="156"/>
      <c r="H35" s="157"/>
    </row>
    <row r="36" spans="1:8" x14ac:dyDescent="0.2">
      <c r="A36" s="159">
        <v>10</v>
      </c>
      <c r="B36" s="155" t="s">
        <v>229</v>
      </c>
      <c r="C36" s="158" t="s">
        <v>462</v>
      </c>
      <c r="G36" s="156"/>
      <c r="H36" s="157"/>
    </row>
    <row r="37" spans="1:8" x14ac:dyDescent="0.2">
      <c r="A37" s="159">
        <v>11</v>
      </c>
      <c r="B37" s="155" t="s">
        <v>229</v>
      </c>
      <c r="C37" s="158" t="s">
        <v>462</v>
      </c>
      <c r="G37" s="156"/>
    </row>
    <row r="38" spans="1:8" x14ac:dyDescent="0.2">
      <c r="A38" s="159">
        <v>12</v>
      </c>
      <c r="B38" s="155" t="s">
        <v>229</v>
      </c>
      <c r="C38" s="158" t="s">
        <v>462</v>
      </c>
      <c r="G38" s="156"/>
    </row>
    <row r="39" spans="1:8" x14ac:dyDescent="0.2">
      <c r="A39" s="159">
        <v>13</v>
      </c>
      <c r="B39" s="155" t="s">
        <v>230</v>
      </c>
      <c r="C39" s="158" t="s">
        <v>462</v>
      </c>
      <c r="G39" s="156"/>
    </row>
    <row r="40" spans="1:8" x14ac:dyDescent="0.2">
      <c r="A40" s="159">
        <v>15</v>
      </c>
      <c r="B40" s="155" t="s">
        <v>230</v>
      </c>
      <c r="C40" s="158" t="s">
        <v>462</v>
      </c>
      <c r="F40" s="157"/>
      <c r="G40" s="156"/>
      <c r="H40" s="157"/>
    </row>
    <row r="41" spans="1:8" x14ac:dyDescent="0.2">
      <c r="A41" s="159">
        <v>16</v>
      </c>
      <c r="B41" s="155" t="s">
        <v>231</v>
      </c>
      <c r="C41" s="158" t="s">
        <v>462</v>
      </c>
      <c r="G41" s="156"/>
      <c r="H41" s="157"/>
    </row>
    <row r="42" spans="1:8" x14ac:dyDescent="0.2">
      <c r="A42" s="159">
        <v>17</v>
      </c>
      <c r="B42" s="155" t="s">
        <v>231</v>
      </c>
      <c r="C42" s="158" t="s">
        <v>462</v>
      </c>
      <c r="G42" s="156"/>
    </row>
    <row r="43" spans="1:8" x14ac:dyDescent="0.2">
      <c r="A43" s="159">
        <v>18</v>
      </c>
      <c r="B43" s="155" t="s">
        <v>231</v>
      </c>
      <c r="C43" s="158" t="s">
        <v>462</v>
      </c>
      <c r="G43" s="156"/>
    </row>
    <row r="44" spans="1:8" x14ac:dyDescent="0.2">
      <c r="A44" s="159">
        <v>19</v>
      </c>
      <c r="B44" s="155" t="s">
        <v>231</v>
      </c>
      <c r="C44" s="158" t="s">
        <v>462</v>
      </c>
      <c r="G44" s="156"/>
    </row>
    <row r="45" spans="1:8" x14ac:dyDescent="0.2">
      <c r="A45" s="159">
        <v>20</v>
      </c>
      <c r="B45" s="155" t="s">
        <v>231</v>
      </c>
      <c r="C45" s="158" t="s">
        <v>462</v>
      </c>
      <c r="G45" s="156"/>
    </row>
    <row r="46" spans="1:8" x14ac:dyDescent="0.2">
      <c r="A46" s="159">
        <v>21</v>
      </c>
      <c r="B46" s="155" t="s">
        <v>231</v>
      </c>
      <c r="C46" s="158" t="s">
        <v>462</v>
      </c>
      <c r="G46" s="156"/>
    </row>
    <row r="47" spans="1:8" x14ac:dyDescent="0.2">
      <c r="A47" s="159">
        <v>22</v>
      </c>
      <c r="B47" s="155" t="s">
        <v>231</v>
      </c>
      <c r="C47" s="158" t="s">
        <v>462</v>
      </c>
      <c r="G47" s="156"/>
    </row>
    <row r="48" spans="1:8" x14ac:dyDescent="0.2">
      <c r="A48" s="159">
        <v>23</v>
      </c>
      <c r="B48" s="155" t="s">
        <v>232</v>
      </c>
      <c r="C48" s="158" t="s">
        <v>462</v>
      </c>
      <c r="G48" s="156"/>
    </row>
    <row r="49" spans="1:8" x14ac:dyDescent="0.2">
      <c r="A49" s="159">
        <v>24</v>
      </c>
      <c r="B49" s="155" t="s">
        <v>232</v>
      </c>
      <c r="C49" s="158" t="s">
        <v>462</v>
      </c>
      <c r="G49" s="156"/>
    </row>
    <row r="50" spans="1:8" x14ac:dyDescent="0.2">
      <c r="A50" s="159">
        <v>25</v>
      </c>
      <c r="B50" s="155" t="s">
        <v>232</v>
      </c>
      <c r="C50" s="158" t="s">
        <v>462</v>
      </c>
      <c r="G50" s="156"/>
    </row>
    <row r="51" spans="1:8" x14ac:dyDescent="0.2">
      <c r="A51" s="159">
        <v>26</v>
      </c>
      <c r="B51" s="155" t="s">
        <v>232</v>
      </c>
      <c r="C51" s="158" t="s">
        <v>462</v>
      </c>
      <c r="G51" s="156"/>
    </row>
    <row r="52" spans="1:8" x14ac:dyDescent="0.2">
      <c r="A52" s="159">
        <v>28</v>
      </c>
      <c r="B52" s="155" t="s">
        <v>232</v>
      </c>
      <c r="C52" s="158" t="s">
        <v>462</v>
      </c>
      <c r="G52" s="156"/>
    </row>
    <row r="53" spans="1:8" x14ac:dyDescent="0.2">
      <c r="A53" s="159">
        <v>29</v>
      </c>
      <c r="B53" s="155" t="s">
        <v>232</v>
      </c>
      <c r="C53" s="158" t="s">
        <v>462</v>
      </c>
      <c r="G53" s="156"/>
    </row>
    <row r="54" spans="1:8" x14ac:dyDescent="0.2">
      <c r="A54" s="159">
        <v>30</v>
      </c>
      <c r="B54" s="155" t="s">
        <v>232</v>
      </c>
      <c r="C54" s="158" t="s">
        <v>462</v>
      </c>
      <c r="G54" s="156"/>
    </row>
    <row r="55" spans="1:8" x14ac:dyDescent="0.2">
      <c r="A55" s="159">
        <v>31</v>
      </c>
      <c r="B55" s="155" t="s">
        <v>232</v>
      </c>
      <c r="C55" s="158" t="s">
        <v>462</v>
      </c>
      <c r="G55" s="156"/>
    </row>
    <row r="56" spans="1:8" x14ac:dyDescent="0.2">
      <c r="A56" s="159">
        <v>32</v>
      </c>
      <c r="B56" s="155" t="s">
        <v>232</v>
      </c>
      <c r="C56" s="158" t="s">
        <v>462</v>
      </c>
      <c r="F56" s="157"/>
      <c r="G56" s="156"/>
      <c r="H56" s="157"/>
    </row>
    <row r="57" spans="1:8" x14ac:dyDescent="0.2">
      <c r="A57" s="159">
        <v>33</v>
      </c>
      <c r="B57" s="155" t="s">
        <v>232</v>
      </c>
      <c r="C57" s="158" t="s">
        <v>462</v>
      </c>
      <c r="F57" s="157"/>
      <c r="G57" s="156"/>
      <c r="H57" s="157"/>
    </row>
    <row r="58" spans="1:8" x14ac:dyDescent="0.2">
      <c r="A58" s="159">
        <v>34</v>
      </c>
      <c r="B58" s="155" t="s">
        <v>232</v>
      </c>
      <c r="C58" s="158" t="s">
        <v>462</v>
      </c>
      <c r="F58" s="157"/>
      <c r="G58" s="156"/>
      <c r="H58" s="157"/>
    </row>
    <row r="59" spans="1:8" x14ac:dyDescent="0.2">
      <c r="A59" s="159">
        <v>35</v>
      </c>
      <c r="B59" s="155" t="s">
        <v>232</v>
      </c>
      <c r="C59" s="158" t="s">
        <v>462</v>
      </c>
      <c r="F59" s="157"/>
      <c r="G59" s="156"/>
      <c r="H59" s="157"/>
    </row>
    <row r="60" spans="1:8" x14ac:dyDescent="0.2">
      <c r="A60" s="159">
        <v>36</v>
      </c>
      <c r="B60" s="155" t="s">
        <v>232</v>
      </c>
      <c r="C60" s="158" t="s">
        <v>462</v>
      </c>
      <c r="F60" s="157"/>
      <c r="G60" s="156"/>
      <c r="H60" s="157"/>
    </row>
    <row r="61" spans="1:8" x14ac:dyDescent="0.2">
      <c r="A61" s="159">
        <v>37</v>
      </c>
      <c r="B61" s="155" t="s">
        <v>232</v>
      </c>
      <c r="C61" s="158" t="s">
        <v>462</v>
      </c>
      <c r="F61" s="157"/>
      <c r="G61" s="156"/>
      <c r="H61" s="157"/>
    </row>
    <row r="62" spans="1:8" x14ac:dyDescent="0.2">
      <c r="A62" s="159">
        <v>38</v>
      </c>
      <c r="B62" s="155" t="s">
        <v>232</v>
      </c>
      <c r="C62" s="158" t="s">
        <v>462</v>
      </c>
      <c r="F62" s="157"/>
      <c r="G62" s="156"/>
      <c r="H62" s="157"/>
    </row>
    <row r="63" spans="1:8" x14ac:dyDescent="0.2">
      <c r="A63" s="159">
        <v>39</v>
      </c>
      <c r="B63" s="155" t="s">
        <v>232</v>
      </c>
      <c r="C63" s="158" t="s">
        <v>462</v>
      </c>
      <c r="F63" s="157"/>
      <c r="G63" s="156"/>
      <c r="H63" s="157"/>
    </row>
    <row r="64" spans="1:8" x14ac:dyDescent="0.2">
      <c r="A64" s="159">
        <v>40</v>
      </c>
      <c r="B64" s="155" t="s">
        <v>231</v>
      </c>
      <c r="C64" s="158" t="s">
        <v>462</v>
      </c>
      <c r="F64" s="157"/>
      <c r="G64" s="156"/>
      <c r="H64" s="157"/>
    </row>
    <row r="65" spans="1:8" x14ac:dyDescent="0.2">
      <c r="A65" s="159">
        <v>41</v>
      </c>
      <c r="B65" s="155" t="s">
        <v>233</v>
      </c>
      <c r="C65" s="158" t="s">
        <v>462</v>
      </c>
      <c r="F65" s="157"/>
      <c r="G65" s="156"/>
      <c r="H65" s="157"/>
    </row>
    <row r="66" spans="1:8" x14ac:dyDescent="0.2">
      <c r="A66" s="159">
        <v>42</v>
      </c>
      <c r="B66" s="155" t="s">
        <v>234</v>
      </c>
      <c r="C66" s="158" t="s">
        <v>462</v>
      </c>
      <c r="F66" s="157"/>
      <c r="G66" s="156"/>
      <c r="H66" s="157"/>
    </row>
    <row r="67" spans="1:8" x14ac:dyDescent="0.2">
      <c r="A67" s="159">
        <v>43</v>
      </c>
      <c r="B67" s="155" t="s">
        <v>234</v>
      </c>
      <c r="C67" s="158" t="s">
        <v>462</v>
      </c>
      <c r="F67" s="157"/>
      <c r="G67" s="156"/>
      <c r="H67" s="157"/>
    </row>
    <row r="68" spans="1:8" x14ac:dyDescent="0.2">
      <c r="A68" s="159">
        <v>44</v>
      </c>
      <c r="B68" s="155" t="s">
        <v>233</v>
      </c>
      <c r="C68" s="158" t="s">
        <v>462</v>
      </c>
      <c r="F68" s="157"/>
      <c r="G68" s="156"/>
      <c r="H68" s="157"/>
    </row>
    <row r="69" spans="1:8" x14ac:dyDescent="0.2">
      <c r="A69" s="159">
        <v>45</v>
      </c>
      <c r="B69" s="155" t="s">
        <v>235</v>
      </c>
      <c r="C69" s="158" t="s">
        <v>462</v>
      </c>
      <c r="F69" s="157"/>
      <c r="G69" s="156"/>
      <c r="H69" s="157"/>
    </row>
    <row r="70" spans="1:8" x14ac:dyDescent="0.2">
      <c r="A70" s="159">
        <v>46</v>
      </c>
      <c r="B70" s="155" t="s">
        <v>236</v>
      </c>
      <c r="C70" s="158" t="s">
        <v>462</v>
      </c>
      <c r="F70" s="157"/>
      <c r="G70" s="156"/>
      <c r="H70" s="157"/>
    </row>
    <row r="71" spans="1:8" x14ac:dyDescent="0.2">
      <c r="A71" s="159">
        <v>47</v>
      </c>
      <c r="B71" s="155" t="s">
        <v>237</v>
      </c>
      <c r="C71" s="158" t="s">
        <v>462</v>
      </c>
      <c r="F71" s="157"/>
      <c r="G71" s="156"/>
      <c r="H71" s="157"/>
    </row>
    <row r="72" spans="1:8" x14ac:dyDescent="0.2">
      <c r="A72" s="159">
        <v>48</v>
      </c>
      <c r="B72" s="155" t="s">
        <v>238</v>
      </c>
      <c r="C72" s="158" t="s">
        <v>462</v>
      </c>
      <c r="F72" s="157"/>
      <c r="G72" s="156"/>
      <c r="H72" s="157"/>
    </row>
    <row r="73" spans="1:8" x14ac:dyDescent="0.2">
      <c r="A73" s="159">
        <v>49</v>
      </c>
      <c r="B73" s="155" t="s">
        <v>231</v>
      </c>
      <c r="C73" s="158" t="s">
        <v>462</v>
      </c>
      <c r="F73" s="157"/>
      <c r="G73" s="156"/>
      <c r="H73" s="157"/>
    </row>
    <row r="74" spans="1:8" x14ac:dyDescent="0.2">
      <c r="A74" s="159">
        <v>50</v>
      </c>
      <c r="B74" s="155" t="s">
        <v>239</v>
      </c>
      <c r="C74" s="158" t="s">
        <v>462</v>
      </c>
      <c r="F74" s="157"/>
      <c r="G74" s="156"/>
      <c r="H74" s="157"/>
    </row>
    <row r="75" spans="1:8" x14ac:dyDescent="0.2">
      <c r="A75" s="159">
        <v>51</v>
      </c>
      <c r="B75" s="155" t="s">
        <v>240</v>
      </c>
      <c r="C75" s="158" t="s">
        <v>461</v>
      </c>
      <c r="F75" s="157"/>
      <c r="G75" s="156"/>
      <c r="H75" s="157"/>
    </row>
    <row r="76" spans="1:8" x14ac:dyDescent="0.2">
      <c r="A76" s="159">
        <v>52</v>
      </c>
      <c r="B76" s="155" t="s">
        <v>241</v>
      </c>
      <c r="C76" s="158" t="s">
        <v>462</v>
      </c>
      <c r="F76" s="157"/>
      <c r="G76" s="156"/>
      <c r="H76" s="157"/>
    </row>
    <row r="77" spans="1:8" x14ac:dyDescent="0.2">
      <c r="A77" s="159">
        <v>53</v>
      </c>
      <c r="B77" s="155" t="s">
        <v>241</v>
      </c>
      <c r="C77" s="158" t="s">
        <v>462</v>
      </c>
      <c r="F77" s="157"/>
      <c r="G77" s="156"/>
      <c r="H77" s="157"/>
    </row>
    <row r="78" spans="1:8" x14ac:dyDescent="0.2">
      <c r="A78" s="159">
        <v>55</v>
      </c>
      <c r="B78" s="155" t="s">
        <v>241</v>
      </c>
      <c r="C78" s="158" t="s">
        <v>462</v>
      </c>
      <c r="F78" s="157"/>
      <c r="G78" s="156"/>
      <c r="H78" s="157"/>
    </row>
    <row r="79" spans="1:8" x14ac:dyDescent="0.2">
      <c r="A79" s="159">
        <v>56</v>
      </c>
      <c r="B79" s="155" t="s">
        <v>241</v>
      </c>
      <c r="C79" s="158" t="s">
        <v>462</v>
      </c>
      <c r="F79" s="157"/>
      <c r="G79" s="156"/>
      <c r="H79" s="157"/>
    </row>
    <row r="80" spans="1:8" x14ac:dyDescent="0.2">
      <c r="A80" s="159">
        <v>57</v>
      </c>
      <c r="B80" s="155" t="s">
        <v>241</v>
      </c>
      <c r="C80" s="158" t="s">
        <v>462</v>
      </c>
      <c r="F80" s="157"/>
      <c r="G80" s="156"/>
      <c r="H80" s="157"/>
    </row>
    <row r="81" spans="1:8" x14ac:dyDescent="0.2">
      <c r="A81" s="159">
        <v>58</v>
      </c>
      <c r="B81" s="155" t="s">
        <v>242</v>
      </c>
      <c r="C81" s="158" t="s">
        <v>461</v>
      </c>
      <c r="F81" s="157"/>
      <c r="G81" s="156"/>
      <c r="H81" s="157"/>
    </row>
    <row r="82" spans="1:8" x14ac:dyDescent="0.2">
      <c r="A82" s="159">
        <v>59</v>
      </c>
      <c r="B82" s="155" t="s">
        <v>241</v>
      </c>
      <c r="C82" s="158" t="s">
        <v>462</v>
      </c>
      <c r="F82" s="157"/>
      <c r="G82" s="156"/>
      <c r="H82" s="157"/>
    </row>
    <row r="83" spans="1:8" x14ac:dyDescent="0.2">
      <c r="A83" s="159">
        <v>60</v>
      </c>
      <c r="B83" s="155" t="s">
        <v>241</v>
      </c>
      <c r="C83" s="158" t="s">
        <v>462</v>
      </c>
      <c r="F83" s="157"/>
      <c r="G83" s="156"/>
      <c r="H83" s="157"/>
    </row>
    <row r="84" spans="1:8" x14ac:dyDescent="0.2">
      <c r="A84" s="159">
        <v>62</v>
      </c>
      <c r="B84" s="155" t="s">
        <v>243</v>
      </c>
      <c r="C84" s="158" t="s">
        <v>461</v>
      </c>
    </row>
    <row r="85" spans="1:8" x14ac:dyDescent="0.2">
      <c r="A85" s="159">
        <v>63</v>
      </c>
      <c r="B85" s="155" t="s">
        <v>234</v>
      </c>
      <c r="C85" s="158" t="s">
        <v>462</v>
      </c>
    </row>
    <row r="86" spans="1:8" x14ac:dyDescent="0.2">
      <c r="A86" s="159">
        <v>64</v>
      </c>
      <c r="B86" s="155" t="s">
        <v>241</v>
      </c>
      <c r="C86" s="158" t="s">
        <v>462</v>
      </c>
    </row>
    <row r="87" spans="1:8" x14ac:dyDescent="0.2">
      <c r="A87" s="159">
        <v>65</v>
      </c>
      <c r="B87" s="155" t="s">
        <v>244</v>
      </c>
      <c r="C87" s="158" t="s">
        <v>462</v>
      </c>
    </row>
    <row r="88" spans="1:8" x14ac:dyDescent="0.2">
      <c r="A88" s="159">
        <v>66</v>
      </c>
      <c r="B88" s="155" t="s">
        <v>244</v>
      </c>
      <c r="C88" s="158" t="s">
        <v>462</v>
      </c>
    </row>
    <row r="89" spans="1:8" x14ac:dyDescent="0.2">
      <c r="A89" s="159">
        <v>67</v>
      </c>
      <c r="B89" s="155" t="s">
        <v>245</v>
      </c>
      <c r="C89" s="158" t="s">
        <v>462</v>
      </c>
    </row>
    <row r="90" spans="1:8" x14ac:dyDescent="0.2">
      <c r="A90" s="159">
        <v>71</v>
      </c>
      <c r="B90" s="155" t="s">
        <v>245</v>
      </c>
      <c r="C90" s="158" t="s">
        <v>462</v>
      </c>
    </row>
    <row r="91" spans="1:8" x14ac:dyDescent="0.2">
      <c r="A91" s="159">
        <v>72</v>
      </c>
      <c r="B91" s="155" t="s">
        <v>245</v>
      </c>
      <c r="C91" s="158" t="s">
        <v>462</v>
      </c>
    </row>
    <row r="92" spans="1:8" x14ac:dyDescent="0.2">
      <c r="A92" s="159">
        <v>73</v>
      </c>
      <c r="B92" s="155" t="s">
        <v>245</v>
      </c>
      <c r="C92" s="158" t="s">
        <v>462</v>
      </c>
    </row>
    <row r="93" spans="1:8" x14ac:dyDescent="0.2">
      <c r="A93" s="159">
        <v>74</v>
      </c>
      <c r="B93" s="155" t="s">
        <v>246</v>
      </c>
      <c r="C93" s="158" t="s">
        <v>462</v>
      </c>
    </row>
    <row r="94" spans="1:8" x14ac:dyDescent="0.2">
      <c r="A94" s="159">
        <v>75</v>
      </c>
      <c r="B94" s="155" t="s">
        <v>247</v>
      </c>
      <c r="C94" s="158" t="s">
        <v>462</v>
      </c>
    </row>
    <row r="95" spans="1:8" x14ac:dyDescent="0.2">
      <c r="A95" s="159">
        <v>76</v>
      </c>
      <c r="B95" s="155" t="s">
        <v>247</v>
      </c>
      <c r="C95" s="158" t="s">
        <v>462</v>
      </c>
    </row>
    <row r="96" spans="1:8" x14ac:dyDescent="0.2">
      <c r="A96" s="159">
        <v>77</v>
      </c>
      <c r="B96" s="155" t="s">
        <v>247</v>
      </c>
      <c r="C96" s="158" t="s">
        <v>462</v>
      </c>
    </row>
    <row r="97" spans="1:3" x14ac:dyDescent="0.2">
      <c r="A97" s="159">
        <v>78</v>
      </c>
      <c r="B97" s="155" t="s">
        <v>248</v>
      </c>
      <c r="C97" s="158" t="s">
        <v>462</v>
      </c>
    </row>
    <row r="98" spans="1:3" x14ac:dyDescent="0.2">
      <c r="A98" s="159">
        <v>79</v>
      </c>
      <c r="B98" s="155" t="s">
        <v>249</v>
      </c>
      <c r="C98" s="158" t="s">
        <v>461</v>
      </c>
    </row>
    <row r="99" spans="1:3" x14ac:dyDescent="0.2">
      <c r="A99" s="159">
        <v>80</v>
      </c>
      <c r="B99" s="155" t="s">
        <v>250</v>
      </c>
      <c r="C99" s="158" t="s">
        <v>462</v>
      </c>
    </row>
    <row r="100" spans="1:3" x14ac:dyDescent="0.2">
      <c r="A100" s="159">
        <v>81</v>
      </c>
      <c r="B100" s="155" t="s">
        <v>251</v>
      </c>
      <c r="C100" s="158" t="s">
        <v>462</v>
      </c>
    </row>
    <row r="101" spans="1:3" x14ac:dyDescent="0.2">
      <c r="A101" s="159">
        <v>82</v>
      </c>
      <c r="B101" s="155" t="s">
        <v>252</v>
      </c>
      <c r="C101" s="158" t="s">
        <v>462</v>
      </c>
    </row>
    <row r="102" spans="1:3" x14ac:dyDescent="0.2">
      <c r="A102" s="159">
        <v>83</v>
      </c>
      <c r="B102" s="155" t="s">
        <v>252</v>
      </c>
      <c r="C102" s="158" t="s">
        <v>462</v>
      </c>
    </row>
    <row r="103" spans="1:3" x14ac:dyDescent="0.2">
      <c r="A103" s="159">
        <v>84</v>
      </c>
      <c r="B103" s="155" t="s">
        <v>252</v>
      </c>
      <c r="C103" s="158" t="s">
        <v>462</v>
      </c>
    </row>
    <row r="104" spans="1:3" x14ac:dyDescent="0.2">
      <c r="A104" s="159">
        <v>85</v>
      </c>
      <c r="B104" s="155" t="s">
        <v>252</v>
      </c>
      <c r="C104" s="158" t="s">
        <v>462</v>
      </c>
    </row>
    <row r="105" spans="1:3" x14ac:dyDescent="0.2">
      <c r="A105" s="159">
        <v>86</v>
      </c>
      <c r="B105" s="155" t="s">
        <v>252</v>
      </c>
      <c r="C105" s="158" t="s">
        <v>462</v>
      </c>
    </row>
    <row r="106" spans="1:3" x14ac:dyDescent="0.2">
      <c r="A106" s="159">
        <v>87</v>
      </c>
      <c r="B106" s="155" t="s">
        <v>252</v>
      </c>
      <c r="C106" s="158" t="s">
        <v>462</v>
      </c>
    </row>
    <row r="107" spans="1:3" x14ac:dyDescent="0.2">
      <c r="A107" s="159">
        <v>88</v>
      </c>
      <c r="B107" s="155" t="s">
        <v>252</v>
      </c>
      <c r="C107" s="158" t="s">
        <v>462</v>
      </c>
    </row>
    <row r="108" spans="1:3" x14ac:dyDescent="0.2">
      <c r="A108" s="159">
        <v>91</v>
      </c>
      <c r="B108" s="155" t="s">
        <v>253</v>
      </c>
      <c r="C108" s="158" t="s">
        <v>462</v>
      </c>
    </row>
    <row r="109" spans="1:3" x14ac:dyDescent="0.2">
      <c r="A109" s="159">
        <v>92</v>
      </c>
      <c r="B109" s="155" t="s">
        <v>253</v>
      </c>
      <c r="C109" s="158" t="s">
        <v>462</v>
      </c>
    </row>
    <row r="110" spans="1:3" x14ac:dyDescent="0.2">
      <c r="A110" s="159">
        <v>93</v>
      </c>
      <c r="B110" s="155" t="s">
        <v>254</v>
      </c>
      <c r="C110" s="158" t="s">
        <v>461</v>
      </c>
    </row>
    <row r="111" spans="1:3" x14ac:dyDescent="0.2">
      <c r="A111" s="159">
        <v>94</v>
      </c>
      <c r="B111" s="155" t="s">
        <v>253</v>
      </c>
      <c r="C111" s="158" t="s">
        <v>462</v>
      </c>
    </row>
    <row r="112" spans="1:3" x14ac:dyDescent="0.2">
      <c r="A112" s="159">
        <v>95</v>
      </c>
      <c r="B112" s="155" t="s">
        <v>253</v>
      </c>
      <c r="C112" s="158" t="s">
        <v>462</v>
      </c>
    </row>
    <row r="113" spans="1:3" x14ac:dyDescent="0.2">
      <c r="A113" s="159">
        <v>96</v>
      </c>
      <c r="B113" s="155" t="s">
        <v>253</v>
      </c>
      <c r="C113" s="158" t="s">
        <v>462</v>
      </c>
    </row>
    <row r="114" spans="1:3" x14ac:dyDescent="0.2">
      <c r="A114" s="159">
        <v>97</v>
      </c>
      <c r="B114" s="155" t="s">
        <v>255</v>
      </c>
      <c r="C114" s="158" t="s">
        <v>462</v>
      </c>
    </row>
    <row r="115" spans="1:3" x14ac:dyDescent="0.2">
      <c r="A115" s="159">
        <v>98</v>
      </c>
      <c r="B115" s="155" t="s">
        <v>256</v>
      </c>
      <c r="C115" s="158" t="s">
        <v>462</v>
      </c>
    </row>
    <row r="116" spans="1:3" x14ac:dyDescent="0.2">
      <c r="A116" s="159">
        <v>99</v>
      </c>
      <c r="B116" s="155" t="s">
        <v>257</v>
      </c>
      <c r="C116" s="158" t="s">
        <v>462</v>
      </c>
    </row>
    <row r="117" spans="1:3" x14ac:dyDescent="0.2">
      <c r="A117" s="159">
        <v>100</v>
      </c>
      <c r="B117" s="155" t="s">
        <v>257</v>
      </c>
      <c r="C117" s="158" t="s">
        <v>462</v>
      </c>
    </row>
    <row r="118" spans="1:3" x14ac:dyDescent="0.2">
      <c r="A118" s="159">
        <v>101</v>
      </c>
      <c r="B118" s="155" t="s">
        <v>258</v>
      </c>
      <c r="C118" s="158" t="s">
        <v>462</v>
      </c>
    </row>
    <row r="119" spans="1:3" x14ac:dyDescent="0.2">
      <c r="A119" s="159">
        <v>102</v>
      </c>
      <c r="B119" s="155" t="s">
        <v>258</v>
      </c>
      <c r="C119" s="158" t="s">
        <v>462</v>
      </c>
    </row>
    <row r="120" spans="1:3" x14ac:dyDescent="0.2">
      <c r="A120" s="159">
        <v>103</v>
      </c>
      <c r="B120" s="155" t="s">
        <v>258</v>
      </c>
      <c r="C120" s="158" t="s">
        <v>462</v>
      </c>
    </row>
    <row r="121" spans="1:3" x14ac:dyDescent="0.2">
      <c r="A121" s="159">
        <v>104</v>
      </c>
      <c r="B121" s="155" t="s">
        <v>259</v>
      </c>
      <c r="C121" s="158" t="s">
        <v>462</v>
      </c>
    </row>
    <row r="122" spans="1:3" x14ac:dyDescent="0.2">
      <c r="A122" s="159">
        <v>105</v>
      </c>
      <c r="B122" s="155" t="s">
        <v>259</v>
      </c>
      <c r="C122" s="158" t="s">
        <v>462</v>
      </c>
    </row>
    <row r="123" spans="1:3" x14ac:dyDescent="0.2">
      <c r="A123" s="159">
        <v>106</v>
      </c>
      <c r="B123" s="155" t="s">
        <v>259</v>
      </c>
      <c r="C123" s="158" t="s">
        <v>462</v>
      </c>
    </row>
    <row r="124" spans="1:3" x14ac:dyDescent="0.2">
      <c r="A124" s="159">
        <v>107</v>
      </c>
      <c r="B124" s="155" t="s">
        <v>259</v>
      </c>
      <c r="C124" s="158" t="s">
        <v>462</v>
      </c>
    </row>
    <row r="125" spans="1:3" x14ac:dyDescent="0.2">
      <c r="A125" s="159">
        <v>108</v>
      </c>
      <c r="B125" s="155" t="s">
        <v>259</v>
      </c>
      <c r="C125" s="158" t="s">
        <v>462</v>
      </c>
    </row>
    <row r="126" spans="1:3" x14ac:dyDescent="0.2">
      <c r="A126" s="159">
        <v>109</v>
      </c>
      <c r="B126" s="155" t="s">
        <v>259</v>
      </c>
      <c r="C126" s="158" t="s">
        <v>462</v>
      </c>
    </row>
    <row r="127" spans="1:3" x14ac:dyDescent="0.2">
      <c r="A127" s="159">
        <v>110</v>
      </c>
      <c r="B127" s="155" t="s">
        <v>259</v>
      </c>
      <c r="C127" s="158" t="s">
        <v>462</v>
      </c>
    </row>
    <row r="128" spans="1:3" x14ac:dyDescent="0.2">
      <c r="A128" s="159">
        <v>111</v>
      </c>
      <c r="B128" s="155" t="s">
        <v>260</v>
      </c>
      <c r="C128" s="158" t="s">
        <v>462</v>
      </c>
    </row>
    <row r="129" spans="1:3" x14ac:dyDescent="0.2">
      <c r="A129" s="159">
        <v>112</v>
      </c>
      <c r="B129" s="155" t="s">
        <v>261</v>
      </c>
      <c r="C129" s="158" t="s">
        <v>462</v>
      </c>
    </row>
    <row r="130" spans="1:3" x14ac:dyDescent="0.2">
      <c r="A130" s="159">
        <v>113</v>
      </c>
      <c r="B130" s="155" t="s">
        <v>261</v>
      </c>
      <c r="C130" s="158" t="s">
        <v>462</v>
      </c>
    </row>
    <row r="131" spans="1:3" x14ac:dyDescent="0.2">
      <c r="A131" s="159">
        <v>115</v>
      </c>
      <c r="B131" s="155" t="s">
        <v>261</v>
      </c>
      <c r="C131" s="158" t="s">
        <v>462</v>
      </c>
    </row>
    <row r="132" spans="1:3" x14ac:dyDescent="0.2">
      <c r="A132" s="159">
        <v>116</v>
      </c>
      <c r="B132" s="155" t="s">
        <v>261</v>
      </c>
      <c r="C132" s="158" t="s">
        <v>462</v>
      </c>
    </row>
    <row r="133" spans="1:3" x14ac:dyDescent="0.2">
      <c r="A133" s="159">
        <v>117</v>
      </c>
      <c r="B133" s="155" t="s">
        <v>261</v>
      </c>
      <c r="C133" s="158" t="s">
        <v>462</v>
      </c>
    </row>
    <row r="134" spans="1:3" x14ac:dyDescent="0.2">
      <c r="A134" s="159">
        <v>118</v>
      </c>
      <c r="B134" s="155" t="s">
        <v>262</v>
      </c>
      <c r="C134" s="158" t="s">
        <v>462</v>
      </c>
    </row>
    <row r="135" spans="1:3" x14ac:dyDescent="0.2">
      <c r="A135" s="159">
        <v>119</v>
      </c>
      <c r="B135" s="155" t="s">
        <v>262</v>
      </c>
      <c r="C135" s="158" t="s">
        <v>462</v>
      </c>
    </row>
    <row r="136" spans="1:3" x14ac:dyDescent="0.2">
      <c r="A136" s="159">
        <v>120</v>
      </c>
      <c r="B136" s="155" t="s">
        <v>234</v>
      </c>
      <c r="C136" s="158" t="s">
        <v>462</v>
      </c>
    </row>
    <row r="137" spans="1:3" x14ac:dyDescent="0.2">
      <c r="A137" s="159">
        <v>121</v>
      </c>
      <c r="B137" s="155" t="s">
        <v>263</v>
      </c>
      <c r="C137" s="158" t="s">
        <v>461</v>
      </c>
    </row>
    <row r="138" spans="1:3" x14ac:dyDescent="0.2">
      <c r="A138" s="159">
        <v>122</v>
      </c>
      <c r="B138" s="155" t="s">
        <v>264</v>
      </c>
      <c r="C138" s="158" t="s">
        <v>461</v>
      </c>
    </row>
    <row r="139" spans="1:3" x14ac:dyDescent="0.2">
      <c r="A139" s="159">
        <v>123</v>
      </c>
      <c r="B139" s="155" t="s">
        <v>265</v>
      </c>
      <c r="C139" s="158" t="s">
        <v>461</v>
      </c>
    </row>
    <row r="140" spans="1:3" x14ac:dyDescent="0.2">
      <c r="A140" s="159">
        <v>124</v>
      </c>
      <c r="B140" s="155" t="s">
        <v>265</v>
      </c>
      <c r="C140" s="158" t="s">
        <v>461</v>
      </c>
    </row>
    <row r="141" spans="1:3" x14ac:dyDescent="0.2">
      <c r="A141" s="159">
        <v>125</v>
      </c>
      <c r="B141" s="155" t="s">
        <v>265</v>
      </c>
      <c r="C141" s="158" t="s">
        <v>461</v>
      </c>
    </row>
    <row r="142" spans="1:3" x14ac:dyDescent="0.2">
      <c r="A142" s="159">
        <v>126</v>
      </c>
      <c r="B142" s="155" t="s">
        <v>266</v>
      </c>
      <c r="C142" s="158" t="s">
        <v>461</v>
      </c>
    </row>
    <row r="143" spans="1:3" x14ac:dyDescent="0.2">
      <c r="A143" s="159">
        <v>127</v>
      </c>
      <c r="B143" s="155" t="s">
        <v>267</v>
      </c>
      <c r="C143" s="158" t="s">
        <v>461</v>
      </c>
    </row>
    <row r="144" spans="1:3" x14ac:dyDescent="0.2">
      <c r="A144" s="159">
        <v>128</v>
      </c>
      <c r="B144" s="155" t="s">
        <v>268</v>
      </c>
      <c r="C144" s="158" t="s">
        <v>461</v>
      </c>
    </row>
    <row r="145" spans="1:3" x14ac:dyDescent="0.2">
      <c r="A145" s="159">
        <v>129</v>
      </c>
      <c r="B145" s="155" t="s">
        <v>267</v>
      </c>
      <c r="C145" s="158" t="s">
        <v>461</v>
      </c>
    </row>
    <row r="146" spans="1:3" x14ac:dyDescent="0.2">
      <c r="A146" s="159">
        <v>130</v>
      </c>
      <c r="B146" s="155" t="s">
        <v>269</v>
      </c>
      <c r="C146" s="158" t="s">
        <v>461</v>
      </c>
    </row>
    <row r="147" spans="1:3" x14ac:dyDescent="0.2">
      <c r="A147" s="159">
        <v>131</v>
      </c>
      <c r="B147" s="155" t="s">
        <v>269</v>
      </c>
      <c r="C147" s="158" t="s">
        <v>461</v>
      </c>
    </row>
    <row r="148" spans="1:3" x14ac:dyDescent="0.2">
      <c r="A148" s="159">
        <v>132</v>
      </c>
      <c r="B148" s="155" t="s">
        <v>270</v>
      </c>
      <c r="C148" s="158" t="s">
        <v>461</v>
      </c>
    </row>
    <row r="149" spans="1:3" x14ac:dyDescent="0.2">
      <c r="A149" s="159">
        <v>133</v>
      </c>
      <c r="B149" s="155" t="s">
        <v>270</v>
      </c>
      <c r="C149" s="158" t="s">
        <v>461</v>
      </c>
    </row>
    <row r="150" spans="1:3" x14ac:dyDescent="0.2">
      <c r="A150" s="159">
        <v>134</v>
      </c>
      <c r="B150" s="155" t="s">
        <v>270</v>
      </c>
      <c r="C150" s="158" t="s">
        <v>461</v>
      </c>
    </row>
    <row r="151" spans="1:3" x14ac:dyDescent="0.2">
      <c r="A151" s="159">
        <v>135</v>
      </c>
      <c r="B151" s="155" t="s">
        <v>270</v>
      </c>
      <c r="C151" s="158" t="s">
        <v>461</v>
      </c>
    </row>
    <row r="152" spans="1:3" x14ac:dyDescent="0.2">
      <c r="A152" s="159">
        <v>136</v>
      </c>
      <c r="B152" s="155" t="s">
        <v>270</v>
      </c>
      <c r="C152" s="158" t="s">
        <v>461</v>
      </c>
    </row>
    <row r="153" spans="1:3" x14ac:dyDescent="0.2">
      <c r="A153" s="159">
        <v>137</v>
      </c>
      <c r="B153" s="155" t="s">
        <v>270</v>
      </c>
      <c r="C153" s="158" t="s">
        <v>461</v>
      </c>
    </row>
    <row r="154" spans="1:3" x14ac:dyDescent="0.2">
      <c r="A154" s="159">
        <v>138</v>
      </c>
      <c r="B154" s="155" t="s">
        <v>270</v>
      </c>
      <c r="C154" s="158" t="s">
        <v>461</v>
      </c>
    </row>
    <row r="155" spans="1:3" x14ac:dyDescent="0.2">
      <c r="A155" s="159">
        <v>140</v>
      </c>
      <c r="B155" s="155" t="s">
        <v>254</v>
      </c>
      <c r="C155" s="158" t="s">
        <v>461</v>
      </c>
    </row>
    <row r="156" spans="1:3" x14ac:dyDescent="0.2">
      <c r="A156" s="159">
        <v>141</v>
      </c>
      <c r="B156" s="155" t="s">
        <v>271</v>
      </c>
      <c r="C156" s="158" t="s">
        <v>461</v>
      </c>
    </row>
    <row r="157" spans="1:3" x14ac:dyDescent="0.2">
      <c r="A157" s="159">
        <v>142</v>
      </c>
      <c r="B157" s="155" t="s">
        <v>271</v>
      </c>
      <c r="C157" s="158" t="s">
        <v>461</v>
      </c>
    </row>
    <row r="158" spans="1:3" x14ac:dyDescent="0.2">
      <c r="A158" s="159">
        <v>143</v>
      </c>
      <c r="B158" s="155" t="s">
        <v>257</v>
      </c>
      <c r="C158" s="158" t="s">
        <v>462</v>
      </c>
    </row>
    <row r="159" spans="1:3" x14ac:dyDescent="0.2">
      <c r="A159" s="159">
        <v>144</v>
      </c>
      <c r="B159" s="155" t="s">
        <v>272</v>
      </c>
      <c r="C159" s="158" t="s">
        <v>461</v>
      </c>
    </row>
    <row r="160" spans="1:3" x14ac:dyDescent="0.2">
      <c r="A160" s="159">
        <v>145</v>
      </c>
      <c r="B160" s="155" t="s">
        <v>272</v>
      </c>
      <c r="C160" s="158" t="s">
        <v>461</v>
      </c>
    </row>
    <row r="161" spans="1:3" x14ac:dyDescent="0.2">
      <c r="A161" s="159">
        <v>146</v>
      </c>
      <c r="B161" s="155" t="s">
        <v>272</v>
      </c>
      <c r="C161" s="158" t="s">
        <v>461</v>
      </c>
    </row>
    <row r="162" spans="1:3" x14ac:dyDescent="0.2">
      <c r="A162" s="159">
        <v>147</v>
      </c>
      <c r="B162" s="155" t="s">
        <v>272</v>
      </c>
      <c r="C162" s="158" t="s">
        <v>461</v>
      </c>
    </row>
    <row r="163" spans="1:3" x14ac:dyDescent="0.2">
      <c r="A163" s="159">
        <v>148</v>
      </c>
      <c r="B163" s="155" t="s">
        <v>273</v>
      </c>
      <c r="C163" s="158" t="s">
        <v>461</v>
      </c>
    </row>
    <row r="164" spans="1:3" x14ac:dyDescent="0.2">
      <c r="A164" s="159">
        <v>149</v>
      </c>
      <c r="B164" s="155" t="s">
        <v>274</v>
      </c>
      <c r="C164" s="158" t="s">
        <v>461</v>
      </c>
    </row>
    <row r="165" spans="1:3" x14ac:dyDescent="0.2">
      <c r="A165" s="159">
        <v>150</v>
      </c>
      <c r="B165" s="155" t="s">
        <v>266</v>
      </c>
      <c r="C165" s="158" t="s">
        <v>461</v>
      </c>
    </row>
    <row r="166" spans="1:3" x14ac:dyDescent="0.2">
      <c r="A166" s="159">
        <v>151</v>
      </c>
      <c r="B166" s="155" t="s">
        <v>266</v>
      </c>
      <c r="C166" s="158" t="s">
        <v>461</v>
      </c>
    </row>
    <row r="167" spans="1:3" x14ac:dyDescent="0.2">
      <c r="A167" s="159">
        <v>152</v>
      </c>
      <c r="B167" s="155" t="s">
        <v>266</v>
      </c>
      <c r="C167" s="158" t="s">
        <v>461</v>
      </c>
    </row>
    <row r="168" spans="1:3" x14ac:dyDescent="0.2">
      <c r="A168" s="159">
        <v>153</v>
      </c>
      <c r="B168" s="155" t="s">
        <v>266</v>
      </c>
      <c r="C168" s="158" t="s">
        <v>461</v>
      </c>
    </row>
    <row r="169" spans="1:3" x14ac:dyDescent="0.2">
      <c r="A169" s="159">
        <v>154</v>
      </c>
      <c r="B169" s="155" t="s">
        <v>266</v>
      </c>
      <c r="C169" s="158" t="s">
        <v>461</v>
      </c>
    </row>
    <row r="170" spans="1:3" x14ac:dyDescent="0.2">
      <c r="A170" s="159">
        <v>155</v>
      </c>
      <c r="B170" s="155" t="s">
        <v>254</v>
      </c>
      <c r="C170" s="158" t="s">
        <v>462</v>
      </c>
    </row>
    <row r="171" spans="1:3" x14ac:dyDescent="0.2">
      <c r="A171" s="159">
        <v>156</v>
      </c>
      <c r="B171" s="155" t="s">
        <v>266</v>
      </c>
      <c r="C171" s="158" t="s">
        <v>461</v>
      </c>
    </row>
    <row r="172" spans="1:3" x14ac:dyDescent="0.2">
      <c r="A172" s="159">
        <v>157</v>
      </c>
      <c r="B172" s="155" t="s">
        <v>266</v>
      </c>
      <c r="C172" s="158" t="s">
        <v>461</v>
      </c>
    </row>
    <row r="173" spans="1:3" x14ac:dyDescent="0.2">
      <c r="A173" s="159">
        <v>158</v>
      </c>
      <c r="B173" s="155" t="s">
        <v>266</v>
      </c>
      <c r="C173" s="158" t="s">
        <v>461</v>
      </c>
    </row>
    <row r="174" spans="1:3" x14ac:dyDescent="0.2">
      <c r="A174" s="159">
        <v>159</v>
      </c>
      <c r="B174" s="155" t="s">
        <v>241</v>
      </c>
      <c r="C174" s="158" t="s">
        <v>462</v>
      </c>
    </row>
    <row r="175" spans="1:3" x14ac:dyDescent="0.2">
      <c r="A175" s="159">
        <v>160</v>
      </c>
      <c r="B175" s="155" t="s">
        <v>266</v>
      </c>
      <c r="C175" s="158" t="s">
        <v>461</v>
      </c>
    </row>
    <row r="176" spans="1:3" x14ac:dyDescent="0.2">
      <c r="A176" s="159">
        <v>161</v>
      </c>
      <c r="B176" s="155" t="s">
        <v>266</v>
      </c>
      <c r="C176" s="158" t="s">
        <v>461</v>
      </c>
    </row>
    <row r="177" spans="1:3" x14ac:dyDescent="0.2">
      <c r="A177" s="159">
        <v>162</v>
      </c>
      <c r="B177" s="155" t="s">
        <v>266</v>
      </c>
      <c r="C177" s="158" t="s">
        <v>461</v>
      </c>
    </row>
    <row r="178" spans="1:3" x14ac:dyDescent="0.2">
      <c r="A178" s="159">
        <v>163</v>
      </c>
      <c r="B178" s="155" t="s">
        <v>266</v>
      </c>
      <c r="C178" s="158" t="s">
        <v>461</v>
      </c>
    </row>
    <row r="179" spans="1:3" x14ac:dyDescent="0.2">
      <c r="A179" s="159">
        <v>164</v>
      </c>
      <c r="B179" s="155" t="s">
        <v>266</v>
      </c>
      <c r="C179" s="158" t="s">
        <v>461</v>
      </c>
    </row>
    <row r="180" spans="1:3" x14ac:dyDescent="0.2">
      <c r="A180" s="159">
        <v>165</v>
      </c>
      <c r="B180" s="155" t="s">
        <v>266</v>
      </c>
      <c r="C180" s="158" t="s">
        <v>461</v>
      </c>
    </row>
    <row r="181" spans="1:3" x14ac:dyDescent="0.2">
      <c r="A181" s="159">
        <v>166</v>
      </c>
      <c r="B181" s="155" t="s">
        <v>266</v>
      </c>
      <c r="C181" s="158" t="s">
        <v>461</v>
      </c>
    </row>
    <row r="182" spans="1:3" x14ac:dyDescent="0.2">
      <c r="A182" s="159">
        <v>167</v>
      </c>
      <c r="B182" s="155" t="s">
        <v>266</v>
      </c>
      <c r="C182" s="158" t="s">
        <v>461</v>
      </c>
    </row>
    <row r="183" spans="1:3" x14ac:dyDescent="0.2">
      <c r="A183" s="159">
        <v>168</v>
      </c>
      <c r="B183" s="155" t="s">
        <v>266</v>
      </c>
      <c r="C183" s="158" t="s">
        <v>461</v>
      </c>
    </row>
    <row r="184" spans="1:3" x14ac:dyDescent="0.2">
      <c r="A184" s="159">
        <v>169</v>
      </c>
      <c r="B184" s="155" t="s">
        <v>266</v>
      </c>
      <c r="C184" s="158" t="s">
        <v>461</v>
      </c>
    </row>
    <row r="185" spans="1:3" x14ac:dyDescent="0.2">
      <c r="A185" s="159">
        <v>170</v>
      </c>
      <c r="B185" s="155" t="s">
        <v>266</v>
      </c>
      <c r="C185" s="158" t="s">
        <v>461</v>
      </c>
    </row>
    <row r="186" spans="1:3" x14ac:dyDescent="0.2">
      <c r="A186" s="159">
        <v>171</v>
      </c>
      <c r="B186" s="155" t="s">
        <v>266</v>
      </c>
      <c r="C186" s="158" t="s">
        <v>461</v>
      </c>
    </row>
    <row r="187" spans="1:3" x14ac:dyDescent="0.2">
      <c r="A187" s="159">
        <v>172</v>
      </c>
      <c r="B187" s="155" t="s">
        <v>266</v>
      </c>
      <c r="C187" s="158" t="s">
        <v>461</v>
      </c>
    </row>
    <row r="188" spans="1:3" x14ac:dyDescent="0.2">
      <c r="A188" s="159">
        <v>173</v>
      </c>
      <c r="B188" s="155" t="s">
        <v>266</v>
      </c>
      <c r="C188" s="158" t="s">
        <v>461</v>
      </c>
    </row>
    <row r="189" spans="1:3" x14ac:dyDescent="0.2">
      <c r="A189" s="159">
        <v>174</v>
      </c>
      <c r="B189" s="155" t="s">
        <v>266</v>
      </c>
      <c r="C189" s="158" t="s">
        <v>461</v>
      </c>
    </row>
    <row r="190" spans="1:3" x14ac:dyDescent="0.2">
      <c r="A190" s="159">
        <v>175</v>
      </c>
      <c r="B190" s="155" t="s">
        <v>266</v>
      </c>
      <c r="C190" s="158" t="s">
        <v>461</v>
      </c>
    </row>
    <row r="191" spans="1:3" x14ac:dyDescent="0.2">
      <c r="A191" s="159">
        <v>176</v>
      </c>
      <c r="B191" s="155" t="s">
        <v>266</v>
      </c>
      <c r="C191" s="158" t="s">
        <v>461</v>
      </c>
    </row>
    <row r="192" spans="1:3" x14ac:dyDescent="0.2">
      <c r="A192" s="159">
        <v>177</v>
      </c>
      <c r="B192" s="155" t="s">
        <v>266</v>
      </c>
      <c r="C192" s="158" t="s">
        <v>461</v>
      </c>
    </row>
    <row r="193" spans="1:3" x14ac:dyDescent="0.2">
      <c r="A193" s="159">
        <v>178</v>
      </c>
      <c r="B193" s="155" t="s">
        <v>275</v>
      </c>
      <c r="C193" s="158" t="s">
        <v>461</v>
      </c>
    </row>
    <row r="194" spans="1:3" x14ac:dyDescent="0.2">
      <c r="A194" s="159">
        <v>179</v>
      </c>
      <c r="B194" s="155" t="s">
        <v>266</v>
      </c>
      <c r="C194" s="158" t="s">
        <v>461</v>
      </c>
    </row>
    <row r="195" spans="1:3" x14ac:dyDescent="0.2">
      <c r="A195" s="159">
        <v>180</v>
      </c>
      <c r="B195" s="155" t="s">
        <v>266</v>
      </c>
      <c r="C195" s="158" t="s">
        <v>461</v>
      </c>
    </row>
    <row r="196" spans="1:3" x14ac:dyDescent="0.2">
      <c r="A196" s="159">
        <v>181</v>
      </c>
      <c r="B196" s="155" t="s">
        <v>266</v>
      </c>
      <c r="C196" s="158" t="s">
        <v>461</v>
      </c>
    </row>
    <row r="197" spans="1:3" x14ac:dyDescent="0.2">
      <c r="A197" s="159">
        <v>182</v>
      </c>
      <c r="B197" s="155" t="s">
        <v>266</v>
      </c>
      <c r="C197" s="158" t="s">
        <v>461</v>
      </c>
    </row>
    <row r="198" spans="1:3" x14ac:dyDescent="0.2">
      <c r="A198" s="159">
        <v>183</v>
      </c>
      <c r="B198" s="155" t="s">
        <v>266</v>
      </c>
      <c r="C198" s="158" t="s">
        <v>461</v>
      </c>
    </row>
    <row r="199" spans="1:3" x14ac:dyDescent="0.2">
      <c r="A199" s="159">
        <v>184</v>
      </c>
      <c r="B199" s="155" t="s">
        <v>266</v>
      </c>
      <c r="C199" s="158" t="s">
        <v>461</v>
      </c>
    </row>
    <row r="200" spans="1:3" x14ac:dyDescent="0.2">
      <c r="A200" s="159">
        <v>185</v>
      </c>
      <c r="B200" s="155" t="s">
        <v>266</v>
      </c>
      <c r="C200" s="158" t="s">
        <v>461</v>
      </c>
    </row>
    <row r="201" spans="1:3" x14ac:dyDescent="0.2">
      <c r="A201" s="159">
        <v>186</v>
      </c>
      <c r="B201" s="155" t="s">
        <v>266</v>
      </c>
      <c r="C201" s="158" t="s">
        <v>461</v>
      </c>
    </row>
    <row r="202" spans="1:3" x14ac:dyDescent="0.2">
      <c r="A202" s="159">
        <v>187</v>
      </c>
      <c r="B202" s="155" t="s">
        <v>266</v>
      </c>
      <c r="C202" s="158" t="s">
        <v>461</v>
      </c>
    </row>
    <row r="203" spans="1:3" x14ac:dyDescent="0.2">
      <c r="A203" s="159">
        <v>188</v>
      </c>
      <c r="B203" s="155" t="s">
        <v>266</v>
      </c>
      <c r="C203" s="158" t="s">
        <v>461</v>
      </c>
    </row>
    <row r="204" spans="1:3" x14ac:dyDescent="0.2">
      <c r="A204" s="159">
        <v>189</v>
      </c>
      <c r="B204" s="155" t="s">
        <v>266</v>
      </c>
      <c r="C204" s="158" t="s">
        <v>462</v>
      </c>
    </row>
    <row r="205" spans="1:3" x14ac:dyDescent="0.2">
      <c r="A205" s="159">
        <v>190</v>
      </c>
      <c r="B205" s="155" t="s">
        <v>266</v>
      </c>
      <c r="C205" s="158" t="s">
        <v>462</v>
      </c>
    </row>
    <row r="206" spans="1:3" x14ac:dyDescent="0.2">
      <c r="A206" s="159">
        <v>191</v>
      </c>
      <c r="B206" s="155" t="s">
        <v>266</v>
      </c>
      <c r="C206" s="158" t="s">
        <v>462</v>
      </c>
    </row>
    <row r="207" spans="1:3" x14ac:dyDescent="0.2">
      <c r="A207" s="159">
        <v>192</v>
      </c>
      <c r="B207" s="155" t="s">
        <v>266</v>
      </c>
      <c r="C207" s="158" t="s">
        <v>462</v>
      </c>
    </row>
    <row r="208" spans="1:3" x14ac:dyDescent="0.2">
      <c r="A208" s="159">
        <v>193</v>
      </c>
      <c r="B208" s="155" t="s">
        <v>266</v>
      </c>
      <c r="C208" s="158" t="s">
        <v>462</v>
      </c>
    </row>
    <row r="209" spans="1:3" x14ac:dyDescent="0.2">
      <c r="A209" s="159">
        <v>194</v>
      </c>
      <c r="B209" s="155" t="s">
        <v>266</v>
      </c>
      <c r="C209" s="158" t="s">
        <v>462</v>
      </c>
    </row>
    <row r="210" spans="1:3" x14ac:dyDescent="0.2">
      <c r="A210" s="159">
        <v>195</v>
      </c>
      <c r="B210" s="155" t="s">
        <v>266</v>
      </c>
      <c r="C210" s="158" t="s">
        <v>462</v>
      </c>
    </row>
    <row r="211" spans="1:3" x14ac:dyDescent="0.2">
      <c r="A211" s="159">
        <v>196</v>
      </c>
      <c r="B211" s="155" t="s">
        <v>266</v>
      </c>
      <c r="C211" s="158" t="s">
        <v>462</v>
      </c>
    </row>
    <row r="212" spans="1:3" x14ac:dyDescent="0.2">
      <c r="A212" s="159">
        <v>197</v>
      </c>
      <c r="B212" s="155" t="s">
        <v>266</v>
      </c>
      <c r="C212" s="158" t="s">
        <v>462</v>
      </c>
    </row>
    <row r="213" spans="1:3" x14ac:dyDescent="0.2">
      <c r="A213" s="159">
        <v>198</v>
      </c>
      <c r="B213" s="155" t="s">
        <v>266</v>
      </c>
      <c r="C213" s="158" t="s">
        <v>462</v>
      </c>
    </row>
    <row r="214" spans="1:3" x14ac:dyDescent="0.2">
      <c r="A214" s="159">
        <v>199</v>
      </c>
      <c r="B214" s="155" t="s">
        <v>266</v>
      </c>
      <c r="C214" s="158" t="s">
        <v>462</v>
      </c>
    </row>
    <row r="215" spans="1:3" x14ac:dyDescent="0.2">
      <c r="A215" s="159">
        <v>201</v>
      </c>
      <c r="B215" s="155" t="s">
        <v>266</v>
      </c>
      <c r="C215" s="158" t="s">
        <v>462</v>
      </c>
    </row>
    <row r="216" spans="1:3" x14ac:dyDescent="0.2">
      <c r="A216" s="159">
        <v>202</v>
      </c>
      <c r="B216" s="155" t="s">
        <v>266</v>
      </c>
      <c r="C216" s="158" t="s">
        <v>462</v>
      </c>
    </row>
    <row r="217" spans="1:3" x14ac:dyDescent="0.2">
      <c r="A217" s="159">
        <v>203</v>
      </c>
      <c r="B217" s="155" t="s">
        <v>266</v>
      </c>
      <c r="C217" s="158" t="s">
        <v>462</v>
      </c>
    </row>
    <row r="218" spans="1:3" x14ac:dyDescent="0.2">
      <c r="A218" s="159">
        <v>204</v>
      </c>
      <c r="B218" s="155" t="s">
        <v>266</v>
      </c>
      <c r="C218" s="158" t="s">
        <v>462</v>
      </c>
    </row>
    <row r="219" spans="1:3" x14ac:dyDescent="0.2">
      <c r="A219" s="159">
        <v>205</v>
      </c>
      <c r="B219" s="155" t="s">
        <v>266</v>
      </c>
      <c r="C219" s="158" t="s">
        <v>462</v>
      </c>
    </row>
    <row r="220" spans="1:3" x14ac:dyDescent="0.2">
      <c r="A220" s="159">
        <v>206</v>
      </c>
      <c r="B220" s="155" t="s">
        <v>266</v>
      </c>
      <c r="C220" s="158" t="s">
        <v>462</v>
      </c>
    </row>
    <row r="221" spans="1:3" x14ac:dyDescent="0.2">
      <c r="A221" s="159">
        <v>207</v>
      </c>
      <c r="B221" s="155" t="s">
        <v>266</v>
      </c>
      <c r="C221" s="158" t="s">
        <v>462</v>
      </c>
    </row>
    <row r="222" spans="1:3" x14ac:dyDescent="0.2">
      <c r="A222" s="159">
        <v>208</v>
      </c>
      <c r="B222" s="155" t="s">
        <v>266</v>
      </c>
      <c r="C222" s="158" t="s">
        <v>462</v>
      </c>
    </row>
    <row r="223" spans="1:3" x14ac:dyDescent="0.2">
      <c r="A223" s="159">
        <v>209</v>
      </c>
      <c r="B223" s="155" t="s">
        <v>266</v>
      </c>
      <c r="C223" s="158" t="s">
        <v>461</v>
      </c>
    </row>
    <row r="224" spans="1:3" x14ac:dyDescent="0.2">
      <c r="A224" s="159">
        <v>210</v>
      </c>
      <c r="B224" s="155" t="s">
        <v>266</v>
      </c>
      <c r="C224" s="158" t="s">
        <v>461</v>
      </c>
    </row>
    <row r="225" spans="1:3" x14ac:dyDescent="0.2">
      <c r="A225" s="159">
        <v>211</v>
      </c>
      <c r="B225" s="155" t="s">
        <v>266</v>
      </c>
      <c r="C225" s="158" t="s">
        <v>461</v>
      </c>
    </row>
    <row r="226" spans="1:3" x14ac:dyDescent="0.2">
      <c r="A226" s="159">
        <v>212</v>
      </c>
      <c r="B226" s="155" t="s">
        <v>266</v>
      </c>
      <c r="C226" s="158" t="s">
        <v>461</v>
      </c>
    </row>
    <row r="227" spans="1:3" x14ac:dyDescent="0.2">
      <c r="A227" s="159">
        <v>213</v>
      </c>
      <c r="B227" s="155" t="s">
        <v>266</v>
      </c>
      <c r="C227" s="158" t="s">
        <v>461</v>
      </c>
    </row>
    <row r="228" spans="1:3" x14ac:dyDescent="0.2">
      <c r="A228" s="159">
        <v>214</v>
      </c>
      <c r="B228" s="155" t="s">
        <v>266</v>
      </c>
      <c r="C228" s="158" t="s">
        <v>461</v>
      </c>
    </row>
    <row r="229" spans="1:3" x14ac:dyDescent="0.2">
      <c r="A229" s="159">
        <v>215</v>
      </c>
      <c r="B229" s="155" t="s">
        <v>266</v>
      </c>
      <c r="C229" s="158" t="s">
        <v>461</v>
      </c>
    </row>
    <row r="230" spans="1:3" x14ac:dyDescent="0.2">
      <c r="A230" s="159">
        <v>216</v>
      </c>
      <c r="B230" s="155" t="s">
        <v>266</v>
      </c>
      <c r="C230" s="158" t="s">
        <v>461</v>
      </c>
    </row>
    <row r="231" spans="1:3" x14ac:dyDescent="0.2">
      <c r="A231" s="159">
        <v>217</v>
      </c>
      <c r="B231" s="155" t="s">
        <v>266</v>
      </c>
      <c r="C231" s="158" t="s">
        <v>461</v>
      </c>
    </row>
    <row r="232" spans="1:3" x14ac:dyDescent="0.2">
      <c r="A232" s="159">
        <v>218</v>
      </c>
      <c r="B232" s="155" t="s">
        <v>266</v>
      </c>
      <c r="C232" s="158" t="s">
        <v>461</v>
      </c>
    </row>
    <row r="233" spans="1:3" x14ac:dyDescent="0.2">
      <c r="A233" s="159">
        <v>219</v>
      </c>
      <c r="B233" s="155" t="s">
        <v>266</v>
      </c>
      <c r="C233" s="158" t="s">
        <v>461</v>
      </c>
    </row>
    <row r="234" spans="1:3" x14ac:dyDescent="0.2">
      <c r="A234" s="159">
        <v>220</v>
      </c>
      <c r="B234" s="155" t="s">
        <v>266</v>
      </c>
      <c r="C234" s="158" t="s">
        <v>461</v>
      </c>
    </row>
    <row r="235" spans="1:3" x14ac:dyDescent="0.2">
      <c r="A235" s="159">
        <v>221</v>
      </c>
      <c r="B235" s="155" t="s">
        <v>266</v>
      </c>
      <c r="C235" s="158" t="s">
        <v>461</v>
      </c>
    </row>
    <row r="236" spans="1:3" x14ac:dyDescent="0.2">
      <c r="A236" s="159">
        <v>222</v>
      </c>
      <c r="B236" s="155" t="s">
        <v>266</v>
      </c>
      <c r="C236" s="158" t="s">
        <v>461</v>
      </c>
    </row>
    <row r="237" spans="1:3" x14ac:dyDescent="0.2">
      <c r="A237" s="159">
        <v>223</v>
      </c>
      <c r="B237" s="155" t="s">
        <v>266</v>
      </c>
      <c r="C237" s="158" t="s">
        <v>461</v>
      </c>
    </row>
    <row r="238" spans="1:3" x14ac:dyDescent="0.2">
      <c r="A238" s="159">
        <v>224</v>
      </c>
      <c r="B238" s="155" t="s">
        <v>266</v>
      </c>
      <c r="C238" s="158" t="s">
        <v>461</v>
      </c>
    </row>
    <row r="239" spans="1:3" x14ac:dyDescent="0.2">
      <c r="A239" s="159">
        <v>225</v>
      </c>
      <c r="B239" s="155" t="s">
        <v>266</v>
      </c>
      <c r="C239" s="158" t="s">
        <v>461</v>
      </c>
    </row>
    <row r="240" spans="1:3" x14ac:dyDescent="0.2">
      <c r="A240" s="159">
        <v>226</v>
      </c>
      <c r="B240" s="155" t="s">
        <v>266</v>
      </c>
      <c r="C240" s="158" t="s">
        <v>461</v>
      </c>
    </row>
    <row r="241" spans="1:3" x14ac:dyDescent="0.2">
      <c r="A241" s="159">
        <v>227</v>
      </c>
      <c r="B241" s="155" t="s">
        <v>266</v>
      </c>
      <c r="C241" s="158" t="s">
        <v>461</v>
      </c>
    </row>
    <row r="242" spans="1:3" x14ac:dyDescent="0.2">
      <c r="A242" s="159">
        <v>228</v>
      </c>
      <c r="B242" s="155" t="s">
        <v>276</v>
      </c>
      <c r="C242" s="158" t="s">
        <v>462</v>
      </c>
    </row>
    <row r="243" spans="1:3" x14ac:dyDescent="0.2">
      <c r="A243" s="159">
        <v>229</v>
      </c>
      <c r="B243" s="155" t="s">
        <v>276</v>
      </c>
      <c r="C243" s="158" t="s">
        <v>462</v>
      </c>
    </row>
    <row r="244" spans="1:3" x14ac:dyDescent="0.2">
      <c r="A244" s="159">
        <v>230</v>
      </c>
      <c r="B244" s="155" t="s">
        <v>266</v>
      </c>
      <c r="C244" s="158" t="s">
        <v>462</v>
      </c>
    </row>
    <row r="245" spans="1:3" x14ac:dyDescent="0.2">
      <c r="A245" s="159">
        <v>231</v>
      </c>
      <c r="B245" s="155" t="s">
        <v>254</v>
      </c>
      <c r="C245" s="158" t="s">
        <v>461</v>
      </c>
    </row>
    <row r="246" spans="1:3" x14ac:dyDescent="0.2">
      <c r="A246" s="159">
        <v>233</v>
      </c>
      <c r="B246" s="155" t="s">
        <v>254</v>
      </c>
      <c r="C246" s="158" t="s">
        <v>461</v>
      </c>
    </row>
    <row r="247" spans="1:3" x14ac:dyDescent="0.2">
      <c r="A247" s="159">
        <v>234</v>
      </c>
      <c r="B247" s="155" t="s">
        <v>254</v>
      </c>
      <c r="C247" s="158" t="s">
        <v>461</v>
      </c>
    </row>
    <row r="248" spans="1:3" x14ac:dyDescent="0.2">
      <c r="A248" s="159">
        <v>235</v>
      </c>
      <c r="B248" s="155" t="s">
        <v>254</v>
      </c>
      <c r="C248" s="158" t="s">
        <v>461</v>
      </c>
    </row>
    <row r="249" spans="1:3" x14ac:dyDescent="0.2">
      <c r="A249" s="159">
        <v>236</v>
      </c>
      <c r="B249" s="155" t="s">
        <v>254</v>
      </c>
      <c r="C249" s="158" t="s">
        <v>461</v>
      </c>
    </row>
    <row r="250" spans="1:3" x14ac:dyDescent="0.2">
      <c r="A250" s="159">
        <v>237</v>
      </c>
      <c r="B250" s="155" t="s">
        <v>254</v>
      </c>
      <c r="C250" s="158" t="s">
        <v>461</v>
      </c>
    </row>
    <row r="251" spans="1:3" x14ac:dyDescent="0.2">
      <c r="A251" s="159">
        <v>238</v>
      </c>
      <c r="B251" s="155" t="s">
        <v>266</v>
      </c>
      <c r="C251" s="158" t="s">
        <v>461</v>
      </c>
    </row>
    <row r="252" spans="1:3" x14ac:dyDescent="0.2">
      <c r="A252" s="159">
        <v>241</v>
      </c>
      <c r="B252" s="155" t="s">
        <v>277</v>
      </c>
      <c r="C252" s="158" t="s">
        <v>461</v>
      </c>
    </row>
    <row r="253" spans="1:3" x14ac:dyDescent="0.2">
      <c r="A253" s="159">
        <v>242</v>
      </c>
      <c r="B253" s="155" t="s">
        <v>278</v>
      </c>
      <c r="C253" s="158" t="s">
        <v>461</v>
      </c>
    </row>
    <row r="254" spans="1:3" x14ac:dyDescent="0.2">
      <c r="A254" s="159">
        <v>243</v>
      </c>
      <c r="B254" s="155" t="s">
        <v>242</v>
      </c>
      <c r="C254" s="158" t="s">
        <v>461</v>
      </c>
    </row>
    <row r="255" spans="1:3" x14ac:dyDescent="0.2">
      <c r="A255" s="159">
        <v>244</v>
      </c>
      <c r="B255" s="155" t="s">
        <v>266</v>
      </c>
      <c r="C255" s="158" t="s">
        <v>461</v>
      </c>
    </row>
    <row r="256" spans="1:3" x14ac:dyDescent="0.2">
      <c r="A256" s="159">
        <v>245</v>
      </c>
      <c r="B256" s="155" t="s">
        <v>278</v>
      </c>
      <c r="C256" s="158" t="s">
        <v>461</v>
      </c>
    </row>
    <row r="257" spans="1:3" x14ac:dyDescent="0.2">
      <c r="A257" s="159">
        <v>246</v>
      </c>
      <c r="B257" s="155" t="s">
        <v>279</v>
      </c>
      <c r="C257" s="158" t="s">
        <v>461</v>
      </c>
    </row>
    <row r="258" spans="1:3" x14ac:dyDescent="0.2">
      <c r="A258" s="159">
        <v>247</v>
      </c>
      <c r="B258" s="155" t="s">
        <v>278</v>
      </c>
      <c r="C258" s="158" t="s">
        <v>461</v>
      </c>
    </row>
    <row r="259" spans="1:3" x14ac:dyDescent="0.2">
      <c r="A259" s="159">
        <v>248</v>
      </c>
      <c r="B259" s="155" t="s">
        <v>266</v>
      </c>
      <c r="C259" s="158" t="s">
        <v>461</v>
      </c>
    </row>
    <row r="260" spans="1:3" x14ac:dyDescent="0.2">
      <c r="A260" s="159">
        <v>249</v>
      </c>
      <c r="B260" s="155" t="s">
        <v>278</v>
      </c>
      <c r="C260" s="158" t="s">
        <v>461</v>
      </c>
    </row>
    <row r="261" spans="1:3" x14ac:dyDescent="0.2">
      <c r="A261" s="159">
        <v>250</v>
      </c>
      <c r="B261" s="155" t="s">
        <v>280</v>
      </c>
      <c r="C261" s="158" t="s">
        <v>462</v>
      </c>
    </row>
    <row r="262" spans="1:3" x14ac:dyDescent="0.2">
      <c r="A262" s="159">
        <v>251</v>
      </c>
      <c r="B262" s="155" t="s">
        <v>280</v>
      </c>
      <c r="C262" s="158" t="s">
        <v>462</v>
      </c>
    </row>
    <row r="263" spans="1:3" x14ac:dyDescent="0.2">
      <c r="A263" s="159">
        <v>252</v>
      </c>
      <c r="B263" s="155" t="s">
        <v>280</v>
      </c>
      <c r="C263" s="158" t="s">
        <v>462</v>
      </c>
    </row>
    <row r="264" spans="1:3" x14ac:dyDescent="0.2">
      <c r="A264" s="159">
        <v>253</v>
      </c>
      <c r="B264" s="155" t="s">
        <v>280</v>
      </c>
      <c r="C264" s="158" t="s">
        <v>462</v>
      </c>
    </row>
    <row r="265" spans="1:3" x14ac:dyDescent="0.2">
      <c r="A265" s="159">
        <v>254</v>
      </c>
      <c r="B265" s="155" t="s">
        <v>281</v>
      </c>
      <c r="C265" s="158" t="s">
        <v>461</v>
      </c>
    </row>
    <row r="266" spans="1:3" x14ac:dyDescent="0.2">
      <c r="A266" s="159">
        <v>255</v>
      </c>
      <c r="B266" s="155" t="s">
        <v>282</v>
      </c>
      <c r="C266" s="158" t="s">
        <v>461</v>
      </c>
    </row>
    <row r="267" spans="1:3" x14ac:dyDescent="0.2">
      <c r="A267" s="159">
        <v>257</v>
      </c>
      <c r="B267" s="155" t="s">
        <v>283</v>
      </c>
      <c r="C267" s="158" t="s">
        <v>461</v>
      </c>
    </row>
    <row r="268" spans="1:3" x14ac:dyDescent="0.2">
      <c r="A268" s="159">
        <v>258</v>
      </c>
      <c r="B268" s="155" t="s">
        <v>284</v>
      </c>
      <c r="C268" s="158" t="s">
        <v>461</v>
      </c>
    </row>
    <row r="269" spans="1:3" x14ac:dyDescent="0.2">
      <c r="A269" s="159">
        <v>259</v>
      </c>
      <c r="B269" s="155" t="s">
        <v>285</v>
      </c>
      <c r="C269" s="158" t="s">
        <v>461</v>
      </c>
    </row>
    <row r="270" spans="1:3" x14ac:dyDescent="0.2">
      <c r="A270" s="159">
        <v>260</v>
      </c>
      <c r="B270" s="155" t="s">
        <v>284</v>
      </c>
      <c r="C270" s="158" t="s">
        <v>462</v>
      </c>
    </row>
    <row r="271" spans="1:3" x14ac:dyDescent="0.2">
      <c r="A271" s="159">
        <v>261</v>
      </c>
      <c r="B271" s="155" t="s">
        <v>284</v>
      </c>
      <c r="C271" s="158" t="s">
        <v>461</v>
      </c>
    </row>
    <row r="272" spans="1:3" x14ac:dyDescent="0.2">
      <c r="A272" s="159">
        <v>262</v>
      </c>
      <c r="B272" s="155" t="s">
        <v>284</v>
      </c>
      <c r="C272" s="158" t="s">
        <v>461</v>
      </c>
    </row>
    <row r="273" spans="1:3" x14ac:dyDescent="0.2">
      <c r="A273" s="159">
        <v>263</v>
      </c>
      <c r="B273" s="155" t="s">
        <v>284</v>
      </c>
      <c r="C273" s="158" t="s">
        <v>461</v>
      </c>
    </row>
    <row r="274" spans="1:3" x14ac:dyDescent="0.2">
      <c r="A274" s="159">
        <v>264</v>
      </c>
      <c r="B274" s="155" t="s">
        <v>284</v>
      </c>
      <c r="C274" s="158" t="s">
        <v>461</v>
      </c>
    </row>
    <row r="275" spans="1:3" x14ac:dyDescent="0.2">
      <c r="A275" s="159">
        <v>265</v>
      </c>
      <c r="B275" s="155" t="s">
        <v>286</v>
      </c>
      <c r="C275" s="158" t="s">
        <v>462</v>
      </c>
    </row>
    <row r="276" spans="1:3" x14ac:dyDescent="0.2">
      <c r="A276" s="159">
        <v>266</v>
      </c>
      <c r="B276" s="155" t="s">
        <v>286</v>
      </c>
      <c r="C276" s="158" t="s">
        <v>462</v>
      </c>
    </row>
    <row r="277" spans="1:3" x14ac:dyDescent="0.2">
      <c r="A277" s="159">
        <v>267</v>
      </c>
      <c r="B277" s="155" t="s">
        <v>286</v>
      </c>
      <c r="C277" s="158" t="s">
        <v>462</v>
      </c>
    </row>
    <row r="278" spans="1:3" x14ac:dyDescent="0.2">
      <c r="A278" s="159">
        <v>268</v>
      </c>
      <c r="B278" s="155" t="s">
        <v>286</v>
      </c>
      <c r="C278" s="158" t="s">
        <v>462</v>
      </c>
    </row>
    <row r="279" spans="1:3" x14ac:dyDescent="0.2">
      <c r="A279" s="159">
        <v>269</v>
      </c>
      <c r="B279" s="155" t="s">
        <v>286</v>
      </c>
      <c r="C279" s="158" t="s">
        <v>462</v>
      </c>
    </row>
    <row r="280" spans="1:3" x14ac:dyDescent="0.2">
      <c r="A280" s="159">
        <v>270</v>
      </c>
      <c r="B280" s="155" t="s">
        <v>286</v>
      </c>
      <c r="C280" s="158" t="s">
        <v>462</v>
      </c>
    </row>
    <row r="281" spans="1:3" x14ac:dyDescent="0.2">
      <c r="A281" s="159">
        <v>271</v>
      </c>
      <c r="B281" s="155" t="s">
        <v>286</v>
      </c>
      <c r="C281" s="158" t="s">
        <v>462</v>
      </c>
    </row>
    <row r="282" spans="1:3" x14ac:dyDescent="0.2">
      <c r="A282" s="159">
        <v>272</v>
      </c>
      <c r="B282" s="155" t="s">
        <v>286</v>
      </c>
      <c r="C282" s="158" t="s">
        <v>462</v>
      </c>
    </row>
    <row r="283" spans="1:3" x14ac:dyDescent="0.2">
      <c r="A283" s="159">
        <v>273</v>
      </c>
      <c r="B283" s="155" t="s">
        <v>286</v>
      </c>
      <c r="C283" s="158" t="s">
        <v>462</v>
      </c>
    </row>
    <row r="284" spans="1:3" x14ac:dyDescent="0.2">
      <c r="A284" s="159">
        <v>274</v>
      </c>
      <c r="B284" s="155" t="s">
        <v>286</v>
      </c>
      <c r="C284" s="158" t="s">
        <v>462</v>
      </c>
    </row>
    <row r="285" spans="1:3" x14ac:dyDescent="0.2">
      <c r="A285" s="159">
        <v>276</v>
      </c>
      <c r="B285" s="155" t="s">
        <v>286</v>
      </c>
      <c r="C285" s="158" t="s">
        <v>462</v>
      </c>
    </row>
    <row r="286" spans="1:3" x14ac:dyDescent="0.2">
      <c r="A286" s="159">
        <v>277</v>
      </c>
      <c r="B286" s="155" t="s">
        <v>287</v>
      </c>
      <c r="C286" s="158" t="s">
        <v>462</v>
      </c>
    </row>
    <row r="287" spans="1:3" x14ac:dyDescent="0.2">
      <c r="A287" s="159">
        <v>278</v>
      </c>
      <c r="B287" s="155" t="s">
        <v>288</v>
      </c>
      <c r="C287" s="158" t="s">
        <v>462</v>
      </c>
    </row>
    <row r="288" spans="1:3" x14ac:dyDescent="0.2">
      <c r="A288" s="159">
        <v>279</v>
      </c>
      <c r="B288" s="155" t="s">
        <v>289</v>
      </c>
      <c r="C288" s="158" t="s">
        <v>462</v>
      </c>
    </row>
    <row r="289" spans="1:3" x14ac:dyDescent="0.2">
      <c r="A289" s="159">
        <v>280</v>
      </c>
      <c r="B289" s="155" t="s">
        <v>290</v>
      </c>
      <c r="C289" s="158" t="s">
        <v>462</v>
      </c>
    </row>
    <row r="290" spans="1:3" x14ac:dyDescent="0.2">
      <c r="A290" s="159">
        <v>281</v>
      </c>
      <c r="B290" s="155" t="s">
        <v>291</v>
      </c>
      <c r="C290" s="158" t="s">
        <v>461</v>
      </c>
    </row>
    <row r="291" spans="1:3" x14ac:dyDescent="0.2">
      <c r="A291" s="159">
        <v>283</v>
      </c>
      <c r="B291" s="155" t="s">
        <v>292</v>
      </c>
      <c r="C291" s="158" t="s">
        <v>461</v>
      </c>
    </row>
    <row r="292" spans="1:3" x14ac:dyDescent="0.2">
      <c r="A292" s="159">
        <v>284</v>
      </c>
      <c r="B292" s="155" t="s">
        <v>234</v>
      </c>
      <c r="C292" s="158" t="s">
        <v>462</v>
      </c>
    </row>
    <row r="293" spans="1:3" x14ac:dyDescent="0.2">
      <c r="A293" s="159">
        <v>285</v>
      </c>
      <c r="B293" s="155" t="s">
        <v>234</v>
      </c>
      <c r="C293" s="158" t="s">
        <v>462</v>
      </c>
    </row>
    <row r="294" spans="1:3" x14ac:dyDescent="0.2">
      <c r="A294" s="159">
        <v>286</v>
      </c>
      <c r="B294" s="155" t="s">
        <v>293</v>
      </c>
      <c r="C294" s="158" t="s">
        <v>462</v>
      </c>
    </row>
    <row r="295" spans="1:3" x14ac:dyDescent="0.2">
      <c r="A295" s="159">
        <v>287</v>
      </c>
      <c r="B295" s="155" t="s">
        <v>294</v>
      </c>
      <c r="C295" s="158" t="s">
        <v>462</v>
      </c>
    </row>
    <row r="296" spans="1:3" x14ac:dyDescent="0.2">
      <c r="A296" s="159">
        <v>288</v>
      </c>
      <c r="B296" s="155" t="s">
        <v>295</v>
      </c>
      <c r="C296" s="158" t="s">
        <v>462</v>
      </c>
    </row>
    <row r="297" spans="1:3" x14ac:dyDescent="0.2">
      <c r="A297" s="159">
        <v>289</v>
      </c>
      <c r="B297" s="155" t="s">
        <v>295</v>
      </c>
      <c r="C297" s="158" t="s">
        <v>462</v>
      </c>
    </row>
    <row r="298" spans="1:3" x14ac:dyDescent="0.2">
      <c r="A298" s="159">
        <v>290</v>
      </c>
      <c r="B298" s="155" t="s">
        <v>295</v>
      </c>
      <c r="C298" s="158" t="s">
        <v>462</v>
      </c>
    </row>
    <row r="299" spans="1:3" x14ac:dyDescent="0.2">
      <c r="A299" s="159">
        <v>291</v>
      </c>
      <c r="B299" s="155" t="s">
        <v>295</v>
      </c>
      <c r="C299" s="158" t="s">
        <v>462</v>
      </c>
    </row>
    <row r="300" spans="1:3" x14ac:dyDescent="0.2">
      <c r="A300" s="159">
        <v>292</v>
      </c>
      <c r="B300" s="155" t="s">
        <v>295</v>
      </c>
      <c r="C300" s="158" t="s">
        <v>462</v>
      </c>
    </row>
    <row r="301" spans="1:3" x14ac:dyDescent="0.2">
      <c r="A301" s="159">
        <v>297</v>
      </c>
      <c r="B301" s="155" t="s">
        <v>295</v>
      </c>
      <c r="C301" s="158" t="s">
        <v>462</v>
      </c>
    </row>
    <row r="302" spans="1:3" x14ac:dyDescent="0.2">
      <c r="A302" s="159">
        <v>298</v>
      </c>
      <c r="B302" s="155" t="s">
        <v>295</v>
      </c>
      <c r="C302" s="158" t="s">
        <v>462</v>
      </c>
    </row>
    <row r="303" spans="1:3" x14ac:dyDescent="0.2">
      <c r="A303" s="159">
        <v>299</v>
      </c>
      <c r="B303" s="155" t="s">
        <v>295</v>
      </c>
      <c r="C303" s="158" t="s">
        <v>462</v>
      </c>
    </row>
    <row r="304" spans="1:3" x14ac:dyDescent="0.2">
      <c r="A304" s="159">
        <v>300</v>
      </c>
      <c r="B304" s="155" t="s">
        <v>296</v>
      </c>
      <c r="C304" s="158" t="s">
        <v>461</v>
      </c>
    </row>
    <row r="305" spans="1:3" x14ac:dyDescent="0.2">
      <c r="A305" s="159">
        <v>301</v>
      </c>
      <c r="B305" s="155" t="s">
        <v>297</v>
      </c>
      <c r="C305" s="158" t="s">
        <v>461</v>
      </c>
    </row>
    <row r="306" spans="1:3" x14ac:dyDescent="0.2">
      <c r="A306" s="159">
        <v>302</v>
      </c>
      <c r="B306" s="155" t="s">
        <v>298</v>
      </c>
      <c r="C306" s="158" t="s">
        <v>461</v>
      </c>
    </row>
    <row r="307" spans="1:3" x14ac:dyDescent="0.2">
      <c r="A307" s="159">
        <v>303</v>
      </c>
      <c r="B307" s="155" t="s">
        <v>295</v>
      </c>
      <c r="C307" s="158" t="s">
        <v>462</v>
      </c>
    </row>
    <row r="308" spans="1:3" x14ac:dyDescent="0.2">
      <c r="A308" s="159">
        <v>304</v>
      </c>
      <c r="B308" s="155" t="s">
        <v>295</v>
      </c>
      <c r="C308" s="158" t="s">
        <v>462</v>
      </c>
    </row>
    <row r="309" spans="1:3" x14ac:dyDescent="0.2">
      <c r="A309" s="159">
        <v>305</v>
      </c>
      <c r="B309" s="155" t="s">
        <v>299</v>
      </c>
      <c r="C309" s="158" t="s">
        <v>461</v>
      </c>
    </row>
    <row r="310" spans="1:3" x14ac:dyDescent="0.2">
      <c r="A310" s="159">
        <v>306</v>
      </c>
      <c r="B310" s="155" t="s">
        <v>299</v>
      </c>
      <c r="C310" s="158" t="s">
        <v>461</v>
      </c>
    </row>
    <row r="311" spans="1:3" x14ac:dyDescent="0.2">
      <c r="A311" s="159">
        <v>307</v>
      </c>
      <c r="B311" s="155" t="s">
        <v>299</v>
      </c>
      <c r="C311" s="158" t="s">
        <v>461</v>
      </c>
    </row>
    <row r="312" spans="1:3" x14ac:dyDescent="0.2">
      <c r="A312" s="159">
        <v>308</v>
      </c>
      <c r="B312" s="155" t="s">
        <v>299</v>
      </c>
      <c r="C312" s="158" t="s">
        <v>461</v>
      </c>
    </row>
    <row r="313" spans="1:3" x14ac:dyDescent="0.2">
      <c r="A313" s="159">
        <v>309</v>
      </c>
      <c r="B313" s="155" t="s">
        <v>300</v>
      </c>
      <c r="C313" s="158" t="s">
        <v>461</v>
      </c>
    </row>
    <row r="314" spans="1:3" x14ac:dyDescent="0.2">
      <c r="A314" s="159">
        <v>310</v>
      </c>
      <c r="B314" s="155" t="s">
        <v>301</v>
      </c>
      <c r="C314" s="158" t="s">
        <v>461</v>
      </c>
    </row>
    <row r="315" spans="1:3" x14ac:dyDescent="0.2">
      <c r="A315" s="159">
        <v>312</v>
      </c>
      <c r="B315" s="155" t="s">
        <v>302</v>
      </c>
      <c r="C315" s="158" t="s">
        <v>461</v>
      </c>
    </row>
    <row r="316" spans="1:3" x14ac:dyDescent="0.2">
      <c r="A316" s="159">
        <v>313</v>
      </c>
      <c r="B316" s="155" t="s">
        <v>303</v>
      </c>
      <c r="C316" s="158" t="s">
        <v>462</v>
      </c>
    </row>
    <row r="317" spans="1:3" x14ac:dyDescent="0.2">
      <c r="A317" s="159">
        <v>314</v>
      </c>
      <c r="B317" s="155" t="s">
        <v>304</v>
      </c>
      <c r="C317" s="158" t="s">
        <v>462</v>
      </c>
    </row>
    <row r="318" spans="1:3" x14ac:dyDescent="0.2">
      <c r="A318" s="159">
        <v>315</v>
      </c>
      <c r="B318" s="155" t="s">
        <v>305</v>
      </c>
      <c r="C318" s="158" t="s">
        <v>462</v>
      </c>
    </row>
    <row r="319" spans="1:3" x14ac:dyDescent="0.2">
      <c r="A319" s="159">
        <v>316</v>
      </c>
      <c r="B319" s="155" t="s">
        <v>306</v>
      </c>
      <c r="C319" s="158" t="s">
        <v>461</v>
      </c>
    </row>
    <row r="320" spans="1:3" x14ac:dyDescent="0.2">
      <c r="A320" s="159">
        <v>317</v>
      </c>
      <c r="B320" s="155" t="s">
        <v>306</v>
      </c>
      <c r="C320" s="158" t="s">
        <v>461</v>
      </c>
    </row>
    <row r="321" spans="1:3" x14ac:dyDescent="0.2">
      <c r="A321" s="159">
        <v>318</v>
      </c>
      <c r="B321" s="155" t="s">
        <v>306</v>
      </c>
      <c r="C321" s="158" t="s">
        <v>461</v>
      </c>
    </row>
    <row r="322" spans="1:3" x14ac:dyDescent="0.2">
      <c r="A322" s="159">
        <v>319</v>
      </c>
      <c r="B322" s="155" t="s">
        <v>307</v>
      </c>
      <c r="C322" s="158" t="s">
        <v>461</v>
      </c>
    </row>
    <row r="323" spans="1:3" x14ac:dyDescent="0.2">
      <c r="A323" s="159">
        <v>320</v>
      </c>
      <c r="B323" s="155" t="s">
        <v>306</v>
      </c>
      <c r="C323" s="158" t="s">
        <v>461</v>
      </c>
    </row>
    <row r="324" spans="1:3" x14ac:dyDescent="0.2">
      <c r="A324" s="159">
        <v>321</v>
      </c>
      <c r="B324" s="155" t="s">
        <v>306</v>
      </c>
      <c r="C324" s="158" t="s">
        <v>461</v>
      </c>
    </row>
    <row r="325" spans="1:3" x14ac:dyDescent="0.2">
      <c r="A325" s="159">
        <v>322</v>
      </c>
      <c r="B325" s="155" t="s">
        <v>306</v>
      </c>
      <c r="C325" s="158" t="s">
        <v>461</v>
      </c>
    </row>
    <row r="326" spans="1:3" x14ac:dyDescent="0.2">
      <c r="A326" s="159">
        <v>323</v>
      </c>
      <c r="B326" s="155" t="s">
        <v>306</v>
      </c>
      <c r="C326" s="158" t="s">
        <v>461</v>
      </c>
    </row>
    <row r="327" spans="1:3" x14ac:dyDescent="0.2">
      <c r="A327" s="159">
        <v>324</v>
      </c>
      <c r="B327" s="155" t="s">
        <v>308</v>
      </c>
      <c r="C327" s="158" t="s">
        <v>461</v>
      </c>
    </row>
    <row r="328" spans="1:3" x14ac:dyDescent="0.2">
      <c r="A328" s="159">
        <v>325</v>
      </c>
      <c r="B328" s="155" t="s">
        <v>309</v>
      </c>
      <c r="C328" s="158" t="s">
        <v>461</v>
      </c>
    </row>
    <row r="329" spans="1:3" x14ac:dyDescent="0.2">
      <c r="A329" s="159">
        <v>326</v>
      </c>
      <c r="B329" s="155" t="s">
        <v>309</v>
      </c>
      <c r="C329" s="158" t="s">
        <v>461</v>
      </c>
    </row>
    <row r="330" spans="1:3" x14ac:dyDescent="0.2">
      <c r="A330" s="159">
        <v>327</v>
      </c>
      <c r="B330" s="155" t="s">
        <v>309</v>
      </c>
      <c r="C330" s="158" t="s">
        <v>461</v>
      </c>
    </row>
    <row r="331" spans="1:3" x14ac:dyDescent="0.2">
      <c r="A331" s="159">
        <v>328</v>
      </c>
      <c r="B331" s="155" t="s">
        <v>309</v>
      </c>
      <c r="C331" s="158" t="s">
        <v>461</v>
      </c>
    </row>
    <row r="332" spans="1:3" x14ac:dyDescent="0.2">
      <c r="A332" s="159">
        <v>329</v>
      </c>
      <c r="B332" s="155" t="s">
        <v>309</v>
      </c>
      <c r="C332" s="158" t="s">
        <v>461</v>
      </c>
    </row>
    <row r="333" spans="1:3" x14ac:dyDescent="0.2">
      <c r="A333" s="159">
        <v>330</v>
      </c>
      <c r="B333" s="155" t="s">
        <v>309</v>
      </c>
      <c r="C333" s="158" t="s">
        <v>461</v>
      </c>
    </row>
    <row r="334" spans="1:3" x14ac:dyDescent="0.2">
      <c r="A334" s="159">
        <v>331</v>
      </c>
      <c r="B334" s="155" t="s">
        <v>309</v>
      </c>
      <c r="C334" s="158" t="s">
        <v>461</v>
      </c>
    </row>
    <row r="335" spans="1:3" x14ac:dyDescent="0.2">
      <c r="A335" s="159">
        <v>332</v>
      </c>
      <c r="B335" s="155" t="s">
        <v>309</v>
      </c>
      <c r="C335" s="158" t="s">
        <v>462</v>
      </c>
    </row>
    <row r="336" spans="1:3" x14ac:dyDescent="0.2">
      <c r="A336" s="159">
        <v>334</v>
      </c>
      <c r="B336" s="155" t="s">
        <v>310</v>
      </c>
      <c r="C336" s="158" t="s">
        <v>461</v>
      </c>
    </row>
    <row r="337" spans="1:3" x14ac:dyDescent="0.2">
      <c r="A337" s="159">
        <v>335</v>
      </c>
      <c r="B337" s="155" t="s">
        <v>311</v>
      </c>
      <c r="C337" s="158" t="s">
        <v>461</v>
      </c>
    </row>
    <row r="338" spans="1:3" x14ac:dyDescent="0.2">
      <c r="A338" s="159">
        <v>336</v>
      </c>
      <c r="B338" s="155" t="s">
        <v>312</v>
      </c>
      <c r="C338" s="158" t="s">
        <v>462</v>
      </c>
    </row>
    <row r="339" spans="1:3" x14ac:dyDescent="0.2">
      <c r="A339" s="159">
        <v>337</v>
      </c>
      <c r="B339" s="155" t="s">
        <v>312</v>
      </c>
      <c r="C339" s="158" t="s">
        <v>462</v>
      </c>
    </row>
    <row r="340" spans="1:3" x14ac:dyDescent="0.2">
      <c r="A340" s="159">
        <v>338</v>
      </c>
      <c r="B340" s="155" t="s">
        <v>313</v>
      </c>
      <c r="C340" s="158" t="s">
        <v>461</v>
      </c>
    </row>
    <row r="341" spans="1:3" x14ac:dyDescent="0.2">
      <c r="A341" s="159">
        <v>339</v>
      </c>
      <c r="B341" s="155" t="s">
        <v>314</v>
      </c>
      <c r="C341" s="158" t="s">
        <v>462</v>
      </c>
    </row>
    <row r="342" spans="1:3" x14ac:dyDescent="0.2">
      <c r="A342" s="159">
        <v>340</v>
      </c>
      <c r="B342" s="155" t="s">
        <v>314</v>
      </c>
      <c r="C342" s="158" t="s">
        <v>462</v>
      </c>
    </row>
    <row r="343" spans="1:3" x14ac:dyDescent="0.2">
      <c r="A343" s="159">
        <v>341</v>
      </c>
      <c r="B343" s="155" t="s">
        <v>314</v>
      </c>
      <c r="C343" s="158" t="s">
        <v>462</v>
      </c>
    </row>
    <row r="344" spans="1:3" x14ac:dyDescent="0.2">
      <c r="A344" s="159">
        <v>342</v>
      </c>
      <c r="B344" s="155" t="s">
        <v>315</v>
      </c>
      <c r="C344" s="158" t="s">
        <v>461</v>
      </c>
    </row>
    <row r="345" spans="1:3" x14ac:dyDescent="0.2">
      <c r="A345" s="159">
        <v>343</v>
      </c>
      <c r="B345" s="155" t="s">
        <v>316</v>
      </c>
      <c r="C345" s="158" t="s">
        <v>461</v>
      </c>
    </row>
    <row r="346" spans="1:3" x14ac:dyDescent="0.2">
      <c r="A346" s="159">
        <v>344</v>
      </c>
      <c r="B346" s="155" t="s">
        <v>317</v>
      </c>
      <c r="C346" s="158" t="s">
        <v>461</v>
      </c>
    </row>
    <row r="347" spans="1:3" x14ac:dyDescent="0.2">
      <c r="A347" s="159">
        <v>344</v>
      </c>
      <c r="B347" s="155" t="s">
        <v>317</v>
      </c>
      <c r="C347" s="158" t="s">
        <v>462</v>
      </c>
    </row>
    <row r="348" spans="1:3" x14ac:dyDescent="0.2">
      <c r="A348" s="159">
        <v>345</v>
      </c>
      <c r="B348" s="155" t="s">
        <v>318</v>
      </c>
      <c r="C348" s="158" t="s">
        <v>461</v>
      </c>
    </row>
    <row r="349" spans="1:3" x14ac:dyDescent="0.2">
      <c r="A349" s="159">
        <v>346</v>
      </c>
      <c r="B349" s="155" t="s">
        <v>319</v>
      </c>
      <c r="C349" s="158" t="s">
        <v>462</v>
      </c>
    </row>
    <row r="350" spans="1:3" x14ac:dyDescent="0.2">
      <c r="A350" s="159">
        <v>347</v>
      </c>
      <c r="B350" s="155" t="s">
        <v>320</v>
      </c>
      <c r="C350" s="158" t="s">
        <v>462</v>
      </c>
    </row>
    <row r="351" spans="1:3" x14ac:dyDescent="0.2">
      <c r="A351" s="159">
        <v>348</v>
      </c>
      <c r="B351" s="155" t="s">
        <v>320</v>
      </c>
      <c r="C351" s="158" t="s">
        <v>462</v>
      </c>
    </row>
    <row r="352" spans="1:3" x14ac:dyDescent="0.2">
      <c r="A352" s="159">
        <v>349</v>
      </c>
      <c r="B352" s="155" t="s">
        <v>266</v>
      </c>
      <c r="C352" s="158" t="s">
        <v>461</v>
      </c>
    </row>
    <row r="353" spans="1:3" x14ac:dyDescent="0.2">
      <c r="A353" s="159">
        <v>350</v>
      </c>
      <c r="B353" s="155" t="s">
        <v>321</v>
      </c>
      <c r="C353" s="158" t="s">
        <v>462</v>
      </c>
    </row>
    <row r="354" spans="1:3" x14ac:dyDescent="0.2">
      <c r="A354" s="159">
        <v>351</v>
      </c>
      <c r="B354" s="155" t="s">
        <v>322</v>
      </c>
      <c r="C354" s="158" t="s">
        <v>461</v>
      </c>
    </row>
    <row r="355" spans="1:3" x14ac:dyDescent="0.2">
      <c r="A355" s="159">
        <v>352</v>
      </c>
      <c r="B355" s="155" t="s">
        <v>323</v>
      </c>
      <c r="C355" s="158" t="s">
        <v>461</v>
      </c>
    </row>
    <row r="356" spans="1:3" x14ac:dyDescent="0.2">
      <c r="A356" s="159">
        <v>353</v>
      </c>
      <c r="B356" s="155" t="s">
        <v>324</v>
      </c>
      <c r="C356" s="158" t="s">
        <v>461</v>
      </c>
    </row>
    <row r="357" spans="1:3" x14ac:dyDescent="0.2">
      <c r="A357" s="159">
        <v>354</v>
      </c>
      <c r="B357" s="155" t="s">
        <v>241</v>
      </c>
      <c r="C357" s="158" t="s">
        <v>462</v>
      </c>
    </row>
    <row r="358" spans="1:3" x14ac:dyDescent="0.2">
      <c r="A358" s="159">
        <v>355</v>
      </c>
      <c r="B358" s="155" t="s">
        <v>325</v>
      </c>
      <c r="C358" s="158" t="s">
        <v>461</v>
      </c>
    </row>
    <row r="359" spans="1:3" x14ac:dyDescent="0.2">
      <c r="A359" s="159">
        <v>357</v>
      </c>
      <c r="B359" s="155" t="s">
        <v>326</v>
      </c>
      <c r="C359" s="158" t="s">
        <v>462</v>
      </c>
    </row>
    <row r="360" spans="1:3" x14ac:dyDescent="0.2">
      <c r="A360" s="159">
        <v>358</v>
      </c>
      <c r="B360" s="155" t="s">
        <v>326</v>
      </c>
      <c r="C360" s="158" t="s">
        <v>462</v>
      </c>
    </row>
    <row r="361" spans="1:3" x14ac:dyDescent="0.2">
      <c r="A361" s="159">
        <v>359</v>
      </c>
      <c r="B361" s="155" t="s">
        <v>326</v>
      </c>
      <c r="C361" s="158" t="s">
        <v>462</v>
      </c>
    </row>
    <row r="362" spans="1:3" x14ac:dyDescent="0.2">
      <c r="A362" s="159">
        <v>360</v>
      </c>
      <c r="B362" s="155" t="s">
        <v>326</v>
      </c>
      <c r="C362" s="158" t="s">
        <v>462</v>
      </c>
    </row>
    <row r="363" spans="1:3" x14ac:dyDescent="0.2">
      <c r="A363" s="159">
        <v>361</v>
      </c>
      <c r="B363" s="155" t="s">
        <v>326</v>
      </c>
      <c r="C363" s="158" t="s">
        <v>462</v>
      </c>
    </row>
    <row r="364" spans="1:3" x14ac:dyDescent="0.2">
      <c r="A364" s="159">
        <v>362</v>
      </c>
      <c r="B364" s="155" t="s">
        <v>326</v>
      </c>
      <c r="C364" s="158" t="s">
        <v>462</v>
      </c>
    </row>
    <row r="365" spans="1:3" x14ac:dyDescent="0.2">
      <c r="A365" s="159">
        <v>363</v>
      </c>
      <c r="B365" s="155" t="s">
        <v>326</v>
      </c>
      <c r="C365" s="158" t="s">
        <v>462</v>
      </c>
    </row>
    <row r="366" spans="1:3" x14ac:dyDescent="0.2">
      <c r="A366" s="159">
        <v>364</v>
      </c>
      <c r="B366" s="155" t="s">
        <v>326</v>
      </c>
      <c r="C366" s="158" t="s">
        <v>462</v>
      </c>
    </row>
    <row r="367" spans="1:3" x14ac:dyDescent="0.2">
      <c r="A367" s="159">
        <v>365</v>
      </c>
      <c r="B367" s="155" t="s">
        <v>326</v>
      </c>
      <c r="C367" s="158" t="s">
        <v>462</v>
      </c>
    </row>
    <row r="368" spans="1:3" x14ac:dyDescent="0.2">
      <c r="A368" s="159">
        <v>366</v>
      </c>
      <c r="B368" s="155" t="s">
        <v>326</v>
      </c>
      <c r="C368" s="158" t="s">
        <v>462</v>
      </c>
    </row>
    <row r="369" spans="1:3" x14ac:dyDescent="0.2">
      <c r="A369" s="159">
        <v>367</v>
      </c>
      <c r="B369" s="155" t="s">
        <v>326</v>
      </c>
      <c r="C369" s="158" t="s">
        <v>462</v>
      </c>
    </row>
    <row r="370" spans="1:3" x14ac:dyDescent="0.2">
      <c r="A370" s="159">
        <v>368</v>
      </c>
      <c r="B370" s="155" t="s">
        <v>326</v>
      </c>
      <c r="C370" s="158" t="s">
        <v>462</v>
      </c>
    </row>
    <row r="371" spans="1:3" x14ac:dyDescent="0.2">
      <c r="A371" s="159">
        <v>369</v>
      </c>
      <c r="B371" s="155" t="s">
        <v>326</v>
      </c>
      <c r="C371" s="158" t="s">
        <v>462</v>
      </c>
    </row>
    <row r="372" spans="1:3" x14ac:dyDescent="0.2">
      <c r="A372" s="159">
        <v>370</v>
      </c>
      <c r="B372" s="155" t="s">
        <v>326</v>
      </c>
      <c r="C372" s="158" t="s">
        <v>462</v>
      </c>
    </row>
    <row r="373" spans="1:3" x14ac:dyDescent="0.2">
      <c r="A373" s="159">
        <v>371</v>
      </c>
      <c r="B373" s="155" t="s">
        <v>326</v>
      </c>
      <c r="C373" s="158" t="s">
        <v>462</v>
      </c>
    </row>
    <row r="374" spans="1:3" x14ac:dyDescent="0.2">
      <c r="A374" s="159">
        <v>372</v>
      </c>
      <c r="B374" s="155" t="s">
        <v>306</v>
      </c>
      <c r="C374" s="158" t="s">
        <v>461</v>
      </c>
    </row>
    <row r="375" spans="1:3" x14ac:dyDescent="0.2">
      <c r="A375" s="159">
        <v>373</v>
      </c>
      <c r="B375" s="155" t="s">
        <v>254</v>
      </c>
      <c r="C375" s="158" t="s">
        <v>461</v>
      </c>
    </row>
    <row r="376" spans="1:3" x14ac:dyDescent="0.2">
      <c r="A376" s="159">
        <v>374</v>
      </c>
      <c r="B376" s="155" t="s">
        <v>254</v>
      </c>
      <c r="C376" s="158" t="s">
        <v>461</v>
      </c>
    </row>
    <row r="377" spans="1:3" x14ac:dyDescent="0.2">
      <c r="A377" s="159">
        <v>375</v>
      </c>
      <c r="B377" s="155" t="s">
        <v>254</v>
      </c>
      <c r="C377" s="158" t="s">
        <v>461</v>
      </c>
    </row>
    <row r="378" spans="1:3" x14ac:dyDescent="0.2">
      <c r="A378" s="159">
        <v>376</v>
      </c>
      <c r="B378" s="155" t="s">
        <v>254</v>
      </c>
      <c r="C378" s="158" t="s">
        <v>461</v>
      </c>
    </row>
    <row r="379" spans="1:3" x14ac:dyDescent="0.2">
      <c r="A379" s="159">
        <v>377</v>
      </c>
      <c r="B379" s="155" t="s">
        <v>254</v>
      </c>
      <c r="C379" s="158" t="s">
        <v>461</v>
      </c>
    </row>
    <row r="380" spans="1:3" x14ac:dyDescent="0.2">
      <c r="A380" s="159">
        <v>378</v>
      </c>
      <c r="B380" s="155" t="s">
        <v>254</v>
      </c>
      <c r="C380" s="158" t="s">
        <v>461</v>
      </c>
    </row>
    <row r="381" spans="1:3" x14ac:dyDescent="0.2">
      <c r="A381" s="159">
        <v>380</v>
      </c>
      <c r="B381" s="155" t="s">
        <v>254</v>
      </c>
      <c r="C381" s="158" t="s">
        <v>461</v>
      </c>
    </row>
    <row r="382" spans="1:3" x14ac:dyDescent="0.2">
      <c r="A382" s="159">
        <v>381</v>
      </c>
      <c r="B382" s="155" t="s">
        <v>254</v>
      </c>
      <c r="C382" s="158" t="s">
        <v>461</v>
      </c>
    </row>
    <row r="383" spans="1:3" x14ac:dyDescent="0.2">
      <c r="A383" s="159">
        <v>382</v>
      </c>
      <c r="B383" s="155" t="s">
        <v>254</v>
      </c>
      <c r="C383" s="158" t="s">
        <v>461</v>
      </c>
    </row>
    <row r="384" spans="1:3" x14ac:dyDescent="0.2">
      <c r="A384" s="159">
        <v>384</v>
      </c>
      <c r="B384" s="155" t="s">
        <v>266</v>
      </c>
      <c r="C384" s="158" t="s">
        <v>461</v>
      </c>
    </row>
    <row r="385" spans="1:3" x14ac:dyDescent="0.2">
      <c r="A385" s="159">
        <v>385</v>
      </c>
      <c r="B385" s="155" t="s">
        <v>254</v>
      </c>
      <c r="C385" s="158" t="s">
        <v>462</v>
      </c>
    </row>
    <row r="386" spans="1:3" x14ac:dyDescent="0.2">
      <c r="A386" s="159">
        <v>386</v>
      </c>
      <c r="B386" s="155" t="s">
        <v>234</v>
      </c>
      <c r="C386" s="158" t="s">
        <v>462</v>
      </c>
    </row>
    <row r="387" spans="1:3" x14ac:dyDescent="0.2">
      <c r="A387" s="159">
        <v>387</v>
      </c>
      <c r="B387" s="155" t="s">
        <v>259</v>
      </c>
      <c r="C387" s="158" t="s">
        <v>462</v>
      </c>
    </row>
    <row r="388" spans="1:3" x14ac:dyDescent="0.2">
      <c r="A388" s="159">
        <v>388</v>
      </c>
      <c r="B388" s="155" t="s">
        <v>254</v>
      </c>
      <c r="C388" s="158" t="s">
        <v>462</v>
      </c>
    </row>
    <row r="389" spans="1:3" x14ac:dyDescent="0.2">
      <c r="A389" s="159">
        <v>389</v>
      </c>
      <c r="B389" s="155" t="s">
        <v>245</v>
      </c>
      <c r="C389" s="158" t="s">
        <v>462</v>
      </c>
    </row>
    <row r="390" spans="1:3" x14ac:dyDescent="0.2">
      <c r="A390" s="159">
        <v>390</v>
      </c>
      <c r="B390" s="155" t="s">
        <v>254</v>
      </c>
      <c r="C390" s="158" t="s">
        <v>461</v>
      </c>
    </row>
    <row r="391" spans="1:3" x14ac:dyDescent="0.2">
      <c r="A391" s="159">
        <v>391</v>
      </c>
      <c r="B391" s="155" t="s">
        <v>327</v>
      </c>
      <c r="C391" s="158" t="s">
        <v>462</v>
      </c>
    </row>
    <row r="392" spans="1:3" x14ac:dyDescent="0.2">
      <c r="A392" s="159">
        <v>392</v>
      </c>
      <c r="B392" s="155" t="s">
        <v>328</v>
      </c>
      <c r="C392" s="158" t="s">
        <v>461</v>
      </c>
    </row>
    <row r="393" spans="1:3" x14ac:dyDescent="0.2">
      <c r="A393" s="159">
        <v>393</v>
      </c>
      <c r="B393" s="155" t="s">
        <v>329</v>
      </c>
      <c r="C393" s="158" t="s">
        <v>461</v>
      </c>
    </row>
    <row r="394" spans="1:3" x14ac:dyDescent="0.2">
      <c r="A394" s="159">
        <v>394</v>
      </c>
      <c r="B394" s="155" t="s">
        <v>285</v>
      </c>
      <c r="C394" s="158" t="s">
        <v>461</v>
      </c>
    </row>
    <row r="395" spans="1:3" x14ac:dyDescent="0.2">
      <c r="A395" s="159">
        <v>395</v>
      </c>
      <c r="B395" s="155" t="s">
        <v>330</v>
      </c>
      <c r="C395" s="158" t="s">
        <v>461</v>
      </c>
    </row>
    <row r="396" spans="1:3" x14ac:dyDescent="0.2">
      <c r="A396" s="159">
        <v>396</v>
      </c>
      <c r="B396" s="155" t="s">
        <v>264</v>
      </c>
      <c r="C396" s="158" t="s">
        <v>461</v>
      </c>
    </row>
    <row r="397" spans="1:3" x14ac:dyDescent="0.2">
      <c r="A397" s="159">
        <v>397</v>
      </c>
      <c r="B397" s="155" t="s">
        <v>331</v>
      </c>
      <c r="C397" s="158" t="s">
        <v>461</v>
      </c>
    </row>
    <row r="398" spans="1:3" x14ac:dyDescent="0.2">
      <c r="A398" s="159">
        <v>398</v>
      </c>
      <c r="B398" s="155" t="s">
        <v>332</v>
      </c>
      <c r="C398" s="158" t="s">
        <v>461</v>
      </c>
    </row>
    <row r="399" spans="1:3" x14ac:dyDescent="0.2">
      <c r="A399" s="159">
        <v>399</v>
      </c>
      <c r="B399" s="155" t="s">
        <v>333</v>
      </c>
      <c r="C399" s="158" t="s">
        <v>462</v>
      </c>
    </row>
    <row r="400" spans="1:3" x14ac:dyDescent="0.2">
      <c r="A400" s="159">
        <v>400</v>
      </c>
      <c r="B400" s="155" t="s">
        <v>284</v>
      </c>
      <c r="C400" s="158" t="s">
        <v>461</v>
      </c>
    </row>
    <row r="401" spans="1:3" x14ac:dyDescent="0.2">
      <c r="A401" s="159">
        <v>401</v>
      </c>
      <c r="B401" s="155" t="s">
        <v>334</v>
      </c>
      <c r="C401" s="158" t="s">
        <v>462</v>
      </c>
    </row>
    <row r="402" spans="1:3" x14ac:dyDescent="0.2">
      <c r="A402" s="159">
        <v>403</v>
      </c>
      <c r="B402" s="155" t="s">
        <v>240</v>
      </c>
      <c r="C402" s="158" t="s">
        <v>461</v>
      </c>
    </row>
    <row r="403" spans="1:3" x14ac:dyDescent="0.2">
      <c r="A403" s="159">
        <v>404</v>
      </c>
      <c r="B403" s="155" t="s">
        <v>335</v>
      </c>
      <c r="C403" s="158" t="s">
        <v>461</v>
      </c>
    </row>
    <row r="404" spans="1:3" x14ac:dyDescent="0.2">
      <c r="A404" s="159">
        <v>405</v>
      </c>
      <c r="B404" s="155" t="s">
        <v>336</v>
      </c>
      <c r="C404" s="158" t="s">
        <v>462</v>
      </c>
    </row>
    <row r="405" spans="1:3" x14ac:dyDescent="0.2">
      <c r="A405" s="159">
        <v>406</v>
      </c>
      <c r="B405" s="155" t="s">
        <v>337</v>
      </c>
      <c r="C405" s="158" t="s">
        <v>462</v>
      </c>
    </row>
    <row r="406" spans="1:3" x14ac:dyDescent="0.2">
      <c r="A406" s="159">
        <v>407</v>
      </c>
      <c r="B406" s="155" t="s">
        <v>338</v>
      </c>
      <c r="C406" s="158" t="s">
        <v>462</v>
      </c>
    </row>
    <row r="407" spans="1:3" x14ac:dyDescent="0.2">
      <c r="A407" s="159">
        <v>408</v>
      </c>
      <c r="B407" s="155" t="s">
        <v>339</v>
      </c>
      <c r="C407" s="158" t="s">
        <v>462</v>
      </c>
    </row>
    <row r="408" spans="1:3" x14ac:dyDescent="0.2">
      <c r="A408" s="159">
        <v>409</v>
      </c>
      <c r="B408" s="155" t="s">
        <v>340</v>
      </c>
      <c r="C408" s="158" t="s">
        <v>462</v>
      </c>
    </row>
    <row r="409" spans="1:3" x14ac:dyDescent="0.2">
      <c r="A409" s="159">
        <v>410</v>
      </c>
      <c r="B409" s="155" t="s">
        <v>341</v>
      </c>
      <c r="C409" s="158" t="s">
        <v>462</v>
      </c>
    </row>
    <row r="410" spans="1:3" x14ac:dyDescent="0.2">
      <c r="A410" s="159">
        <v>411</v>
      </c>
      <c r="B410" s="155" t="s">
        <v>342</v>
      </c>
      <c r="C410" s="158" t="s">
        <v>462</v>
      </c>
    </row>
    <row r="411" spans="1:3" x14ac:dyDescent="0.2">
      <c r="A411" s="159">
        <v>412</v>
      </c>
      <c r="B411" s="155" t="s">
        <v>343</v>
      </c>
      <c r="C411" s="158" t="s">
        <v>462</v>
      </c>
    </row>
    <row r="412" spans="1:3" x14ac:dyDescent="0.2">
      <c r="A412" s="159">
        <v>413</v>
      </c>
      <c r="B412" s="155" t="s">
        <v>344</v>
      </c>
      <c r="C412" s="158" t="s">
        <v>462</v>
      </c>
    </row>
    <row r="413" spans="1:3" x14ac:dyDescent="0.2">
      <c r="A413" s="159">
        <v>414</v>
      </c>
      <c r="B413" s="155" t="s">
        <v>345</v>
      </c>
      <c r="C413" s="158" t="s">
        <v>462</v>
      </c>
    </row>
    <row r="414" spans="1:3" x14ac:dyDescent="0.2">
      <c r="A414" s="159">
        <v>415</v>
      </c>
      <c r="B414" s="155" t="s">
        <v>346</v>
      </c>
      <c r="C414" s="158" t="s">
        <v>462</v>
      </c>
    </row>
    <row r="415" spans="1:3" x14ac:dyDescent="0.2">
      <c r="A415" s="159">
        <v>416</v>
      </c>
      <c r="B415" s="155" t="s">
        <v>347</v>
      </c>
      <c r="C415" s="158" t="s">
        <v>462</v>
      </c>
    </row>
    <row r="416" spans="1:3" x14ac:dyDescent="0.2">
      <c r="A416" s="159">
        <v>417</v>
      </c>
      <c r="B416" s="155" t="s">
        <v>348</v>
      </c>
      <c r="C416" s="158" t="s">
        <v>462</v>
      </c>
    </row>
    <row r="417" spans="1:3" x14ac:dyDescent="0.2">
      <c r="A417" s="159">
        <v>418</v>
      </c>
      <c r="B417" s="155" t="s">
        <v>349</v>
      </c>
      <c r="C417" s="158" t="s">
        <v>462</v>
      </c>
    </row>
    <row r="418" spans="1:3" x14ac:dyDescent="0.2">
      <c r="A418" s="159">
        <v>419</v>
      </c>
      <c r="B418" s="155" t="s">
        <v>350</v>
      </c>
      <c r="C418" s="158" t="s">
        <v>462</v>
      </c>
    </row>
    <row r="419" spans="1:3" x14ac:dyDescent="0.2">
      <c r="A419" s="159">
        <v>420</v>
      </c>
      <c r="B419" s="155" t="s">
        <v>351</v>
      </c>
      <c r="C419" s="158" t="s">
        <v>462</v>
      </c>
    </row>
    <row r="420" spans="1:3" x14ac:dyDescent="0.2">
      <c r="A420" s="159">
        <v>421</v>
      </c>
      <c r="B420" s="155" t="s">
        <v>352</v>
      </c>
      <c r="C420" s="158" t="s">
        <v>462</v>
      </c>
    </row>
    <row r="421" spans="1:3" x14ac:dyDescent="0.2">
      <c r="A421" s="159">
        <v>422</v>
      </c>
      <c r="B421" s="155" t="s">
        <v>353</v>
      </c>
      <c r="C421" s="158" t="s">
        <v>462</v>
      </c>
    </row>
    <row r="422" spans="1:3" x14ac:dyDescent="0.2">
      <c r="A422" s="159">
        <v>423</v>
      </c>
      <c r="B422" s="155" t="s">
        <v>354</v>
      </c>
      <c r="C422" s="158" t="s">
        <v>462</v>
      </c>
    </row>
    <row r="423" spans="1:3" x14ac:dyDescent="0.2">
      <c r="A423" s="159">
        <v>424</v>
      </c>
      <c r="B423" s="155" t="s">
        <v>355</v>
      </c>
      <c r="C423" s="158" t="s">
        <v>462</v>
      </c>
    </row>
    <row r="424" spans="1:3" x14ac:dyDescent="0.2">
      <c r="A424" s="159">
        <v>425</v>
      </c>
      <c r="B424" s="155" t="s">
        <v>356</v>
      </c>
      <c r="C424" s="158" t="s">
        <v>461</v>
      </c>
    </row>
    <row r="425" spans="1:3" x14ac:dyDescent="0.2">
      <c r="A425" s="159">
        <v>426</v>
      </c>
      <c r="B425" s="155" t="s">
        <v>266</v>
      </c>
      <c r="C425" s="158" t="s">
        <v>461</v>
      </c>
    </row>
    <row r="426" spans="1:3" x14ac:dyDescent="0.2">
      <c r="A426" s="159">
        <v>427</v>
      </c>
      <c r="B426" s="155" t="s">
        <v>357</v>
      </c>
      <c r="C426" s="158" t="s">
        <v>461</v>
      </c>
    </row>
    <row r="427" spans="1:3" x14ac:dyDescent="0.2">
      <c r="A427" s="159">
        <v>428</v>
      </c>
      <c r="B427" s="155" t="s">
        <v>358</v>
      </c>
      <c r="C427" s="158" t="s">
        <v>457</v>
      </c>
    </row>
    <row r="428" spans="1:3" x14ac:dyDescent="0.2">
      <c r="A428" s="159">
        <v>429</v>
      </c>
      <c r="B428" s="155" t="s">
        <v>359</v>
      </c>
      <c r="C428" s="158" t="s">
        <v>457</v>
      </c>
    </row>
    <row r="429" spans="1:3" x14ac:dyDescent="0.2">
      <c r="A429" s="159">
        <v>430</v>
      </c>
      <c r="B429" s="155" t="s">
        <v>360</v>
      </c>
      <c r="C429" s="158" t="s">
        <v>457</v>
      </c>
    </row>
    <row r="430" spans="1:3" x14ac:dyDescent="0.2">
      <c r="A430" s="159">
        <v>431</v>
      </c>
      <c r="B430" s="155" t="s">
        <v>361</v>
      </c>
      <c r="C430" s="158" t="s">
        <v>457</v>
      </c>
    </row>
    <row r="431" spans="1:3" x14ac:dyDescent="0.2">
      <c r="A431" s="159">
        <v>432</v>
      </c>
      <c r="B431" s="155" t="s">
        <v>266</v>
      </c>
      <c r="C431" s="158" t="s">
        <v>461</v>
      </c>
    </row>
    <row r="432" spans="1:3" x14ac:dyDescent="0.2">
      <c r="A432" s="159">
        <v>434</v>
      </c>
      <c r="B432" s="155" t="s">
        <v>362</v>
      </c>
      <c r="C432" s="158" t="s">
        <v>462</v>
      </c>
    </row>
    <row r="433" spans="1:3" x14ac:dyDescent="0.2">
      <c r="A433" s="159">
        <v>435</v>
      </c>
      <c r="B433" s="155" t="s">
        <v>363</v>
      </c>
      <c r="C433" s="158" t="s">
        <v>461</v>
      </c>
    </row>
    <row r="434" spans="1:3" x14ac:dyDescent="0.2">
      <c r="A434" s="159">
        <v>436</v>
      </c>
      <c r="B434" s="155" t="s">
        <v>364</v>
      </c>
      <c r="C434" s="158" t="s">
        <v>461</v>
      </c>
    </row>
    <row r="435" spans="1:3" x14ac:dyDescent="0.2">
      <c r="A435" s="159">
        <v>437</v>
      </c>
      <c r="B435" s="155" t="s">
        <v>365</v>
      </c>
      <c r="C435" s="158" t="s">
        <v>461</v>
      </c>
    </row>
    <row r="436" spans="1:3" x14ac:dyDescent="0.2">
      <c r="A436" s="159">
        <v>439</v>
      </c>
      <c r="B436" s="155" t="s">
        <v>366</v>
      </c>
      <c r="C436" s="158" t="s">
        <v>461</v>
      </c>
    </row>
    <row r="437" spans="1:3" x14ac:dyDescent="0.2">
      <c r="A437" s="159">
        <v>440</v>
      </c>
      <c r="B437" s="155" t="s">
        <v>367</v>
      </c>
      <c r="C437" s="158" t="s">
        <v>461</v>
      </c>
    </row>
    <row r="438" spans="1:3" x14ac:dyDescent="0.2">
      <c r="A438" s="159">
        <v>441</v>
      </c>
      <c r="B438" s="155" t="s">
        <v>270</v>
      </c>
      <c r="C438" s="158" t="s">
        <v>461</v>
      </c>
    </row>
    <row r="439" spans="1:3" x14ac:dyDescent="0.2">
      <c r="A439" s="159">
        <v>442</v>
      </c>
      <c r="B439" s="155" t="s">
        <v>266</v>
      </c>
      <c r="C439" s="158" t="s">
        <v>462</v>
      </c>
    </row>
    <row r="440" spans="1:3" x14ac:dyDescent="0.2">
      <c r="A440" s="159">
        <v>443</v>
      </c>
      <c r="B440" s="155" t="s">
        <v>306</v>
      </c>
      <c r="C440" s="158" t="s">
        <v>461</v>
      </c>
    </row>
    <row r="441" spans="1:3" x14ac:dyDescent="0.2">
      <c r="A441" s="159">
        <v>444</v>
      </c>
      <c r="B441" s="155" t="s">
        <v>309</v>
      </c>
      <c r="C441" s="158" t="s">
        <v>461</v>
      </c>
    </row>
    <row r="442" spans="1:3" x14ac:dyDescent="0.2">
      <c r="A442" s="159">
        <v>444</v>
      </c>
      <c r="B442" s="155" t="s">
        <v>309</v>
      </c>
      <c r="C442" s="158" t="s">
        <v>462</v>
      </c>
    </row>
    <row r="443" spans="1:3" x14ac:dyDescent="0.2">
      <c r="A443" s="159">
        <v>445</v>
      </c>
      <c r="B443" s="155" t="s">
        <v>368</v>
      </c>
      <c r="C443" s="158" t="s">
        <v>461</v>
      </c>
    </row>
    <row r="444" spans="1:3" x14ac:dyDescent="0.2">
      <c r="A444" s="159">
        <v>446</v>
      </c>
      <c r="B444" s="155" t="s">
        <v>368</v>
      </c>
      <c r="C444" s="158" t="s">
        <v>461</v>
      </c>
    </row>
    <row r="445" spans="1:3" x14ac:dyDescent="0.2">
      <c r="A445" s="159">
        <v>447</v>
      </c>
      <c r="B445" s="155" t="s">
        <v>280</v>
      </c>
      <c r="C445" s="158" t="s">
        <v>461</v>
      </c>
    </row>
    <row r="446" spans="1:3" x14ac:dyDescent="0.2">
      <c r="A446" s="159">
        <v>448</v>
      </c>
      <c r="B446" s="155" t="s">
        <v>280</v>
      </c>
      <c r="C446" s="158" t="s">
        <v>461</v>
      </c>
    </row>
    <row r="447" spans="1:3" x14ac:dyDescent="0.2">
      <c r="A447" s="159">
        <v>449</v>
      </c>
      <c r="B447" s="155" t="s">
        <v>280</v>
      </c>
      <c r="C447" s="158" t="s">
        <v>461</v>
      </c>
    </row>
    <row r="448" spans="1:3" x14ac:dyDescent="0.2">
      <c r="A448" s="159">
        <v>450</v>
      </c>
      <c r="B448" s="155" t="s">
        <v>280</v>
      </c>
      <c r="C448" s="158" t="s">
        <v>461</v>
      </c>
    </row>
    <row r="449" spans="1:3" x14ac:dyDescent="0.2">
      <c r="A449" s="159">
        <v>451</v>
      </c>
      <c r="B449" s="155" t="s">
        <v>280</v>
      </c>
      <c r="C449" s="158" t="s">
        <v>461</v>
      </c>
    </row>
    <row r="450" spans="1:3" x14ac:dyDescent="0.2">
      <c r="A450" s="159">
        <v>452</v>
      </c>
      <c r="B450" s="155" t="s">
        <v>280</v>
      </c>
      <c r="C450" s="158" t="s">
        <v>461</v>
      </c>
    </row>
    <row r="451" spans="1:3" x14ac:dyDescent="0.2">
      <c r="A451" s="159">
        <v>453</v>
      </c>
      <c r="B451" s="155" t="s">
        <v>280</v>
      </c>
      <c r="C451" s="158" t="s">
        <v>461</v>
      </c>
    </row>
    <row r="452" spans="1:3" x14ac:dyDescent="0.2">
      <c r="A452" s="159">
        <v>454</v>
      </c>
      <c r="B452" s="155" t="s">
        <v>280</v>
      </c>
      <c r="C452" s="158" t="s">
        <v>461</v>
      </c>
    </row>
    <row r="453" spans="1:3" x14ac:dyDescent="0.2">
      <c r="A453" s="159">
        <v>455</v>
      </c>
      <c r="B453" s="155" t="s">
        <v>280</v>
      </c>
      <c r="C453" s="158" t="s">
        <v>461</v>
      </c>
    </row>
    <row r="454" spans="1:3" x14ac:dyDescent="0.2">
      <c r="A454" s="159">
        <v>456</v>
      </c>
      <c r="B454" s="155" t="s">
        <v>280</v>
      </c>
      <c r="C454" s="158" t="s">
        <v>461</v>
      </c>
    </row>
    <row r="455" spans="1:3" x14ac:dyDescent="0.2">
      <c r="A455" s="159">
        <v>459</v>
      </c>
      <c r="B455" s="155" t="s">
        <v>280</v>
      </c>
      <c r="C455" s="158" t="s">
        <v>461</v>
      </c>
    </row>
    <row r="456" spans="1:3" x14ac:dyDescent="0.2">
      <c r="A456" s="159">
        <v>460</v>
      </c>
      <c r="B456" s="155" t="s">
        <v>369</v>
      </c>
      <c r="C456" s="158" t="s">
        <v>462</v>
      </c>
    </row>
    <row r="457" spans="1:3" x14ac:dyDescent="0.2">
      <c r="A457" s="159">
        <v>461</v>
      </c>
      <c r="B457" s="155" t="s">
        <v>369</v>
      </c>
      <c r="C457" s="158" t="s">
        <v>462</v>
      </c>
    </row>
    <row r="458" spans="1:3" x14ac:dyDescent="0.2">
      <c r="A458" s="159">
        <v>462</v>
      </c>
      <c r="B458" s="155" t="s">
        <v>370</v>
      </c>
      <c r="C458" s="158" t="s">
        <v>462</v>
      </c>
    </row>
    <row r="459" spans="1:3" x14ac:dyDescent="0.2">
      <c r="A459" s="159">
        <v>463</v>
      </c>
      <c r="B459" s="155" t="s">
        <v>371</v>
      </c>
      <c r="C459" s="158" t="s">
        <v>462</v>
      </c>
    </row>
    <row r="460" spans="1:3" x14ac:dyDescent="0.2">
      <c r="A460" s="159">
        <v>464</v>
      </c>
      <c r="B460" s="155" t="s">
        <v>372</v>
      </c>
      <c r="C460" s="158" t="s">
        <v>461</v>
      </c>
    </row>
    <row r="461" spans="1:3" x14ac:dyDescent="0.2">
      <c r="A461" s="159">
        <v>465</v>
      </c>
      <c r="B461" s="155" t="s">
        <v>373</v>
      </c>
      <c r="C461" s="158" t="s">
        <v>461</v>
      </c>
    </row>
    <row r="462" spans="1:3" x14ac:dyDescent="0.2">
      <c r="A462" s="159">
        <v>466</v>
      </c>
      <c r="B462" s="155" t="s">
        <v>374</v>
      </c>
      <c r="C462" s="158" t="s">
        <v>461</v>
      </c>
    </row>
    <row r="463" spans="1:3" x14ac:dyDescent="0.2">
      <c r="A463" s="159">
        <v>467</v>
      </c>
      <c r="B463" s="155" t="s">
        <v>374</v>
      </c>
      <c r="C463" s="158" t="s">
        <v>461</v>
      </c>
    </row>
    <row r="464" spans="1:3" x14ac:dyDescent="0.2">
      <c r="A464" s="159">
        <v>468</v>
      </c>
      <c r="B464" s="155" t="s">
        <v>374</v>
      </c>
      <c r="C464" s="158" t="s">
        <v>461</v>
      </c>
    </row>
    <row r="465" spans="1:3" x14ac:dyDescent="0.2">
      <c r="A465" s="159">
        <v>469</v>
      </c>
      <c r="B465" s="155" t="s">
        <v>374</v>
      </c>
      <c r="C465" s="158" t="s">
        <v>461</v>
      </c>
    </row>
    <row r="466" spans="1:3" x14ac:dyDescent="0.2">
      <c r="A466" s="159">
        <v>470</v>
      </c>
      <c r="B466" s="155" t="s">
        <v>374</v>
      </c>
      <c r="C466" s="158" t="s">
        <v>461</v>
      </c>
    </row>
    <row r="467" spans="1:3" x14ac:dyDescent="0.2">
      <c r="A467" s="159">
        <v>473</v>
      </c>
      <c r="B467" s="155" t="s">
        <v>375</v>
      </c>
      <c r="C467" s="158" t="s">
        <v>461</v>
      </c>
    </row>
    <row r="468" spans="1:3" x14ac:dyDescent="0.2">
      <c r="A468" s="159">
        <v>474</v>
      </c>
      <c r="B468" s="155" t="s">
        <v>376</v>
      </c>
      <c r="C468" s="158" t="s">
        <v>462</v>
      </c>
    </row>
    <row r="469" spans="1:3" x14ac:dyDescent="0.2">
      <c r="A469" s="159">
        <v>475</v>
      </c>
      <c r="B469" s="155" t="s">
        <v>377</v>
      </c>
      <c r="C469" s="158" t="s">
        <v>461</v>
      </c>
    </row>
    <row r="470" spans="1:3" x14ac:dyDescent="0.2">
      <c r="A470" s="159">
        <v>476</v>
      </c>
      <c r="B470" s="155" t="s">
        <v>378</v>
      </c>
      <c r="C470" s="158" t="s">
        <v>462</v>
      </c>
    </row>
    <row r="471" spans="1:3" x14ac:dyDescent="0.2">
      <c r="A471" s="159">
        <v>477</v>
      </c>
      <c r="B471" s="155" t="s">
        <v>378</v>
      </c>
      <c r="C471" s="158" t="s">
        <v>462</v>
      </c>
    </row>
    <row r="472" spans="1:3" x14ac:dyDescent="0.2">
      <c r="A472" s="159">
        <v>478</v>
      </c>
      <c r="B472" s="155" t="s">
        <v>309</v>
      </c>
      <c r="C472" s="158" t="s">
        <v>461</v>
      </c>
    </row>
    <row r="473" spans="1:3" x14ac:dyDescent="0.2">
      <c r="A473" s="159">
        <v>479</v>
      </c>
      <c r="B473" s="155" t="s">
        <v>366</v>
      </c>
      <c r="C473" s="158" t="s">
        <v>461</v>
      </c>
    </row>
    <row r="474" spans="1:3" x14ac:dyDescent="0.2">
      <c r="A474" s="159">
        <v>480</v>
      </c>
      <c r="B474" s="155" t="s">
        <v>366</v>
      </c>
      <c r="C474" s="158" t="s">
        <v>461</v>
      </c>
    </row>
    <row r="475" spans="1:3" x14ac:dyDescent="0.2">
      <c r="A475" s="159">
        <v>481</v>
      </c>
      <c r="B475" s="155" t="s">
        <v>366</v>
      </c>
      <c r="C475" s="158" t="s">
        <v>461</v>
      </c>
    </row>
    <row r="476" spans="1:3" x14ac:dyDescent="0.2">
      <c r="A476" s="159">
        <v>482</v>
      </c>
      <c r="B476" s="155" t="s">
        <v>379</v>
      </c>
      <c r="C476" s="158" t="s">
        <v>458</v>
      </c>
    </row>
    <row r="477" spans="1:3" x14ac:dyDescent="0.2">
      <c r="A477" s="159">
        <v>483</v>
      </c>
      <c r="B477" s="155" t="s">
        <v>380</v>
      </c>
      <c r="C477" s="158" t="s">
        <v>458</v>
      </c>
    </row>
    <row r="478" spans="1:3" x14ac:dyDescent="0.2">
      <c r="A478" s="159">
        <v>484</v>
      </c>
      <c r="B478" s="155" t="s">
        <v>381</v>
      </c>
      <c r="C478" s="158" t="s">
        <v>458</v>
      </c>
    </row>
    <row r="479" spans="1:3" x14ac:dyDescent="0.2">
      <c r="A479" s="159">
        <v>485</v>
      </c>
      <c r="B479" s="155" t="s">
        <v>382</v>
      </c>
      <c r="C479" s="158" t="s">
        <v>458</v>
      </c>
    </row>
    <row r="480" spans="1:3" x14ac:dyDescent="0.2">
      <c r="A480" s="159">
        <v>486</v>
      </c>
      <c r="B480" s="155" t="s">
        <v>383</v>
      </c>
      <c r="C480" s="158" t="s">
        <v>458</v>
      </c>
    </row>
    <row r="481" spans="1:3" x14ac:dyDescent="0.2">
      <c r="A481" s="159">
        <v>487</v>
      </c>
      <c r="B481" s="155" t="s">
        <v>384</v>
      </c>
      <c r="C481" s="158" t="s">
        <v>458</v>
      </c>
    </row>
    <row r="482" spans="1:3" x14ac:dyDescent="0.2">
      <c r="A482" s="159">
        <v>488</v>
      </c>
      <c r="B482" s="155" t="s">
        <v>385</v>
      </c>
      <c r="C482" s="158" t="s">
        <v>458</v>
      </c>
    </row>
    <row r="483" spans="1:3" x14ac:dyDescent="0.2">
      <c r="A483" s="159">
        <v>489</v>
      </c>
      <c r="B483" s="155" t="s">
        <v>386</v>
      </c>
      <c r="C483" s="158" t="s">
        <v>458</v>
      </c>
    </row>
    <row r="484" spans="1:3" x14ac:dyDescent="0.2">
      <c r="A484" s="159">
        <v>490</v>
      </c>
      <c r="B484" s="155" t="s">
        <v>387</v>
      </c>
      <c r="C484" s="158" t="s">
        <v>458</v>
      </c>
    </row>
    <row r="485" spans="1:3" x14ac:dyDescent="0.2">
      <c r="A485" s="159">
        <v>491</v>
      </c>
      <c r="B485" s="155" t="s">
        <v>388</v>
      </c>
      <c r="C485" s="158" t="s">
        <v>458</v>
      </c>
    </row>
    <row r="486" spans="1:3" x14ac:dyDescent="0.2">
      <c r="A486" s="159">
        <v>492</v>
      </c>
      <c r="B486" s="155" t="s">
        <v>389</v>
      </c>
      <c r="C486" s="158" t="s">
        <v>458</v>
      </c>
    </row>
    <row r="487" spans="1:3" x14ac:dyDescent="0.2">
      <c r="A487" s="159">
        <v>493</v>
      </c>
      <c r="B487" s="155" t="s">
        <v>390</v>
      </c>
      <c r="C487" s="158" t="s">
        <v>458</v>
      </c>
    </row>
    <row r="488" spans="1:3" x14ac:dyDescent="0.2">
      <c r="A488" s="159">
        <v>494</v>
      </c>
      <c r="B488" s="155" t="s">
        <v>391</v>
      </c>
      <c r="C488" s="158" t="s">
        <v>458</v>
      </c>
    </row>
    <row r="489" spans="1:3" x14ac:dyDescent="0.2">
      <c r="A489" s="159">
        <v>495</v>
      </c>
      <c r="B489" s="155" t="s">
        <v>392</v>
      </c>
      <c r="C489" s="158" t="s">
        <v>458</v>
      </c>
    </row>
    <row r="490" spans="1:3" x14ac:dyDescent="0.2">
      <c r="A490" s="159">
        <v>496</v>
      </c>
      <c r="B490" s="155" t="s">
        <v>393</v>
      </c>
      <c r="C490" s="158" t="s">
        <v>458</v>
      </c>
    </row>
    <row r="491" spans="1:3" x14ac:dyDescent="0.2">
      <c r="A491" s="159">
        <v>497</v>
      </c>
      <c r="B491" s="155" t="s">
        <v>394</v>
      </c>
      <c r="C491" s="158" t="s">
        <v>458</v>
      </c>
    </row>
    <row r="492" spans="1:3" x14ac:dyDescent="0.2">
      <c r="A492" s="159">
        <v>498</v>
      </c>
      <c r="B492" s="155" t="s">
        <v>395</v>
      </c>
      <c r="C492" s="158" t="s">
        <v>458</v>
      </c>
    </row>
    <row r="493" spans="1:3" x14ac:dyDescent="0.2">
      <c r="A493" s="159">
        <v>701</v>
      </c>
      <c r="B493" s="155" t="s">
        <v>396</v>
      </c>
      <c r="C493" s="158" t="s">
        <v>462</v>
      </c>
    </row>
    <row r="494" spans="1:3" x14ac:dyDescent="0.2">
      <c r="A494" s="159">
        <v>702</v>
      </c>
      <c r="B494" s="155" t="s">
        <v>396</v>
      </c>
      <c r="C494" s="158" t="s">
        <v>462</v>
      </c>
    </row>
    <row r="495" spans="1:3" x14ac:dyDescent="0.2">
      <c r="A495" s="159">
        <v>703</v>
      </c>
      <c r="B495" s="155" t="s">
        <v>332</v>
      </c>
      <c r="C495" s="158" t="s">
        <v>462</v>
      </c>
    </row>
    <row r="496" spans="1:3" x14ac:dyDescent="0.2">
      <c r="A496" s="159">
        <v>704</v>
      </c>
      <c r="B496" s="155" t="s">
        <v>332</v>
      </c>
      <c r="C496" s="158" t="s">
        <v>462</v>
      </c>
    </row>
    <row r="497" spans="1:3" x14ac:dyDescent="0.2">
      <c r="A497" s="159">
        <v>705</v>
      </c>
      <c r="B497" s="155" t="s">
        <v>332</v>
      </c>
      <c r="C497" s="158" t="s">
        <v>462</v>
      </c>
    </row>
    <row r="498" spans="1:3" x14ac:dyDescent="0.2">
      <c r="A498" s="159">
        <v>706</v>
      </c>
      <c r="B498" s="155" t="s">
        <v>332</v>
      </c>
      <c r="C498" s="158" t="s">
        <v>462</v>
      </c>
    </row>
    <row r="499" spans="1:3" x14ac:dyDescent="0.2">
      <c r="A499" s="159">
        <v>707</v>
      </c>
      <c r="B499" s="155" t="s">
        <v>332</v>
      </c>
      <c r="C499" s="158" t="s">
        <v>462</v>
      </c>
    </row>
    <row r="500" spans="1:3" x14ac:dyDescent="0.2">
      <c r="A500" s="159">
        <v>708</v>
      </c>
      <c r="B500" s="155" t="s">
        <v>332</v>
      </c>
      <c r="C500" s="158" t="s">
        <v>462</v>
      </c>
    </row>
    <row r="501" spans="1:3" x14ac:dyDescent="0.2">
      <c r="A501" s="159">
        <v>709</v>
      </c>
      <c r="B501" s="155" t="s">
        <v>332</v>
      </c>
      <c r="C501" s="158" t="s">
        <v>462</v>
      </c>
    </row>
    <row r="502" spans="1:3" x14ac:dyDescent="0.2">
      <c r="A502" s="159">
        <v>710</v>
      </c>
      <c r="B502" s="155" t="s">
        <v>332</v>
      </c>
      <c r="C502" s="158" t="s">
        <v>462</v>
      </c>
    </row>
    <row r="503" spans="1:3" x14ac:dyDescent="0.2">
      <c r="A503" s="159">
        <v>711</v>
      </c>
      <c r="B503" s="155" t="s">
        <v>332</v>
      </c>
      <c r="C503" s="158" t="s">
        <v>462</v>
      </c>
    </row>
    <row r="504" spans="1:3" x14ac:dyDescent="0.2">
      <c r="A504" s="159">
        <v>712</v>
      </c>
      <c r="B504" s="155" t="s">
        <v>397</v>
      </c>
      <c r="C504" s="158" t="s">
        <v>462</v>
      </c>
    </row>
    <row r="505" spans="1:3" x14ac:dyDescent="0.2">
      <c r="A505" s="159">
        <v>713</v>
      </c>
      <c r="B505" s="155" t="s">
        <v>397</v>
      </c>
      <c r="C505" s="158" t="s">
        <v>462</v>
      </c>
    </row>
    <row r="506" spans="1:3" x14ac:dyDescent="0.2">
      <c r="A506" s="159">
        <v>714</v>
      </c>
      <c r="B506" s="155" t="s">
        <v>397</v>
      </c>
      <c r="C506" s="158" t="s">
        <v>462</v>
      </c>
    </row>
    <row r="507" spans="1:3" x14ac:dyDescent="0.2">
      <c r="A507" s="159">
        <v>715</v>
      </c>
      <c r="B507" s="155" t="s">
        <v>397</v>
      </c>
      <c r="C507" s="158" t="s">
        <v>462</v>
      </c>
    </row>
    <row r="508" spans="1:3" x14ac:dyDescent="0.2">
      <c r="A508" s="159">
        <v>716</v>
      </c>
      <c r="B508" s="155" t="s">
        <v>398</v>
      </c>
      <c r="C508" s="158" t="s">
        <v>462</v>
      </c>
    </row>
    <row r="509" spans="1:3" x14ac:dyDescent="0.2">
      <c r="A509" s="159">
        <v>717</v>
      </c>
      <c r="B509" s="155" t="s">
        <v>398</v>
      </c>
      <c r="C509" s="158" t="s">
        <v>462</v>
      </c>
    </row>
    <row r="510" spans="1:3" x14ac:dyDescent="0.2">
      <c r="A510" s="159">
        <v>718</v>
      </c>
      <c r="B510" s="155" t="s">
        <v>399</v>
      </c>
      <c r="C510" s="158" t="s">
        <v>462</v>
      </c>
    </row>
    <row r="511" spans="1:3" x14ac:dyDescent="0.2">
      <c r="A511" s="159">
        <v>719</v>
      </c>
      <c r="B511" s="155" t="s">
        <v>399</v>
      </c>
      <c r="C511" s="158" t="s">
        <v>462</v>
      </c>
    </row>
    <row r="512" spans="1:3" x14ac:dyDescent="0.2">
      <c r="A512" s="159">
        <v>720</v>
      </c>
      <c r="B512" s="155" t="s">
        <v>267</v>
      </c>
      <c r="C512" s="158" t="s">
        <v>461</v>
      </c>
    </row>
    <row r="513" spans="1:3" x14ac:dyDescent="0.2">
      <c r="A513" s="159">
        <v>721</v>
      </c>
      <c r="B513" s="155" t="s">
        <v>400</v>
      </c>
      <c r="C513" s="158" t="s">
        <v>461</v>
      </c>
    </row>
    <row r="514" spans="1:3" x14ac:dyDescent="0.2">
      <c r="A514" s="159">
        <v>722</v>
      </c>
      <c r="B514" s="155" t="s">
        <v>400</v>
      </c>
      <c r="C514" s="158" t="s">
        <v>461</v>
      </c>
    </row>
    <row r="515" spans="1:3" x14ac:dyDescent="0.2">
      <c r="A515" s="159">
        <v>723</v>
      </c>
      <c r="B515" s="155" t="s">
        <v>400</v>
      </c>
      <c r="C515" s="158" t="s">
        <v>461</v>
      </c>
    </row>
    <row r="516" spans="1:3" x14ac:dyDescent="0.2">
      <c r="A516" s="159">
        <v>724</v>
      </c>
      <c r="B516" s="155" t="s">
        <v>400</v>
      </c>
      <c r="C516" s="158" t="s">
        <v>461</v>
      </c>
    </row>
    <row r="517" spans="1:3" x14ac:dyDescent="0.2">
      <c r="A517" s="159">
        <v>725</v>
      </c>
      <c r="B517" s="155" t="s">
        <v>400</v>
      </c>
      <c r="C517" s="158" t="s">
        <v>461</v>
      </c>
    </row>
    <row r="518" spans="1:3" x14ac:dyDescent="0.2">
      <c r="A518" s="159">
        <v>726</v>
      </c>
      <c r="B518" s="155" t="s">
        <v>400</v>
      </c>
      <c r="C518" s="158" t="s">
        <v>461</v>
      </c>
    </row>
    <row r="519" spans="1:3" x14ac:dyDescent="0.2">
      <c r="A519" s="159">
        <v>727</v>
      </c>
      <c r="B519" s="155" t="s">
        <v>400</v>
      </c>
      <c r="C519" s="158" t="s">
        <v>461</v>
      </c>
    </row>
    <row r="520" spans="1:3" x14ac:dyDescent="0.2">
      <c r="A520" s="159">
        <v>728</v>
      </c>
      <c r="B520" s="155" t="s">
        <v>401</v>
      </c>
      <c r="C520" s="158" t="s">
        <v>461</v>
      </c>
    </row>
    <row r="521" spans="1:3" x14ac:dyDescent="0.2">
      <c r="A521" s="159">
        <v>729</v>
      </c>
      <c r="B521" s="155" t="s">
        <v>400</v>
      </c>
      <c r="C521" s="158" t="s">
        <v>461</v>
      </c>
    </row>
    <row r="522" spans="1:3" x14ac:dyDescent="0.2">
      <c r="A522" s="159">
        <v>730</v>
      </c>
      <c r="B522" s="155" t="s">
        <v>401</v>
      </c>
      <c r="C522" s="158" t="s">
        <v>461</v>
      </c>
    </row>
    <row r="523" spans="1:3" x14ac:dyDescent="0.2">
      <c r="A523" s="159">
        <v>731</v>
      </c>
      <c r="B523" s="155" t="s">
        <v>400</v>
      </c>
      <c r="C523" s="158" t="s">
        <v>461</v>
      </c>
    </row>
    <row r="524" spans="1:3" x14ac:dyDescent="0.2">
      <c r="A524" s="159">
        <v>732</v>
      </c>
      <c r="B524" s="155" t="s">
        <v>401</v>
      </c>
      <c r="C524" s="158" t="s">
        <v>461</v>
      </c>
    </row>
    <row r="525" spans="1:3" x14ac:dyDescent="0.2">
      <c r="A525" s="159">
        <v>733</v>
      </c>
      <c r="B525" s="155" t="s">
        <v>400</v>
      </c>
      <c r="C525" s="158" t="s">
        <v>461</v>
      </c>
    </row>
    <row r="526" spans="1:3" x14ac:dyDescent="0.2">
      <c r="A526" s="159">
        <v>734</v>
      </c>
      <c r="B526" s="155" t="s">
        <v>401</v>
      </c>
      <c r="C526" s="158" t="s">
        <v>461</v>
      </c>
    </row>
    <row r="527" spans="1:3" x14ac:dyDescent="0.2">
      <c r="A527" s="159">
        <v>735</v>
      </c>
      <c r="B527" s="155" t="s">
        <v>400</v>
      </c>
      <c r="C527" s="158" t="s">
        <v>461</v>
      </c>
    </row>
    <row r="528" spans="1:3" x14ac:dyDescent="0.2">
      <c r="A528" s="159">
        <v>736</v>
      </c>
      <c r="B528" s="155" t="s">
        <v>401</v>
      </c>
      <c r="C528" s="158" t="s">
        <v>461</v>
      </c>
    </row>
    <row r="529" spans="1:3" x14ac:dyDescent="0.2">
      <c r="A529" s="159">
        <v>737</v>
      </c>
      <c r="B529" s="155" t="s">
        <v>400</v>
      </c>
      <c r="C529" s="158" t="s">
        <v>461</v>
      </c>
    </row>
    <row r="530" spans="1:3" x14ac:dyDescent="0.2">
      <c r="A530" s="159">
        <v>738</v>
      </c>
      <c r="B530" s="155" t="s">
        <v>401</v>
      </c>
      <c r="C530" s="158" t="s">
        <v>461</v>
      </c>
    </row>
    <row r="531" spans="1:3" x14ac:dyDescent="0.2">
      <c r="A531" s="159">
        <v>739</v>
      </c>
      <c r="B531" s="155" t="s">
        <v>400</v>
      </c>
      <c r="C531" s="158" t="s">
        <v>461</v>
      </c>
    </row>
    <row r="532" spans="1:3" x14ac:dyDescent="0.2">
      <c r="A532" s="159">
        <v>740</v>
      </c>
      <c r="B532" s="155" t="s">
        <v>401</v>
      </c>
      <c r="C532" s="158" t="s">
        <v>461</v>
      </c>
    </row>
    <row r="533" spans="1:3" x14ac:dyDescent="0.2">
      <c r="A533" s="159">
        <v>741</v>
      </c>
      <c r="B533" s="155" t="s">
        <v>400</v>
      </c>
      <c r="C533" s="158" t="s">
        <v>461</v>
      </c>
    </row>
    <row r="534" spans="1:3" x14ac:dyDescent="0.2">
      <c r="A534" s="159">
        <v>742</v>
      </c>
      <c r="B534" s="155" t="s">
        <v>401</v>
      </c>
      <c r="C534" s="158" t="s">
        <v>461</v>
      </c>
    </row>
    <row r="535" spans="1:3" x14ac:dyDescent="0.2">
      <c r="A535" s="159">
        <v>743</v>
      </c>
      <c r="B535" s="155" t="s">
        <v>400</v>
      </c>
      <c r="C535" s="158" t="s">
        <v>461</v>
      </c>
    </row>
    <row r="536" spans="1:3" x14ac:dyDescent="0.2">
      <c r="A536" s="159">
        <v>744</v>
      </c>
      <c r="B536" s="155" t="s">
        <v>401</v>
      </c>
      <c r="C536" s="158" t="s">
        <v>461</v>
      </c>
    </row>
    <row r="537" spans="1:3" x14ac:dyDescent="0.2">
      <c r="A537" s="159">
        <v>745</v>
      </c>
      <c r="B537" s="155" t="s">
        <v>400</v>
      </c>
      <c r="C537" s="158" t="s">
        <v>461</v>
      </c>
    </row>
    <row r="538" spans="1:3" x14ac:dyDescent="0.2">
      <c r="A538" s="159">
        <v>746</v>
      </c>
      <c r="B538" s="155" t="s">
        <v>401</v>
      </c>
      <c r="C538" s="158" t="s">
        <v>461</v>
      </c>
    </row>
    <row r="539" spans="1:3" x14ac:dyDescent="0.2">
      <c r="A539" s="159">
        <v>747</v>
      </c>
      <c r="B539" s="155" t="s">
        <v>400</v>
      </c>
      <c r="C539" s="158" t="s">
        <v>461</v>
      </c>
    </row>
    <row r="540" spans="1:3" x14ac:dyDescent="0.2">
      <c r="A540" s="159">
        <v>748</v>
      </c>
      <c r="B540" s="155" t="s">
        <v>400</v>
      </c>
      <c r="C540" s="158" t="s">
        <v>461</v>
      </c>
    </row>
    <row r="541" spans="1:3" x14ac:dyDescent="0.2">
      <c r="A541" s="159">
        <v>749</v>
      </c>
      <c r="B541" s="155" t="s">
        <v>401</v>
      </c>
      <c r="C541" s="158" t="s">
        <v>461</v>
      </c>
    </row>
    <row r="542" spans="1:3" x14ac:dyDescent="0.2">
      <c r="A542" s="159">
        <v>752</v>
      </c>
      <c r="B542" s="155" t="s">
        <v>400</v>
      </c>
      <c r="C542" s="158" t="s">
        <v>461</v>
      </c>
    </row>
    <row r="543" spans="1:3" x14ac:dyDescent="0.2">
      <c r="A543" s="159">
        <v>753</v>
      </c>
      <c r="B543" s="155" t="s">
        <v>402</v>
      </c>
      <c r="C543" s="158" t="s">
        <v>461</v>
      </c>
    </row>
    <row r="544" spans="1:3" x14ac:dyDescent="0.2">
      <c r="A544" s="159">
        <v>754</v>
      </c>
      <c r="B544" s="155" t="s">
        <v>400</v>
      </c>
      <c r="C544" s="158" t="s">
        <v>461</v>
      </c>
    </row>
    <row r="545" spans="1:3" x14ac:dyDescent="0.2">
      <c r="A545" s="159">
        <v>755</v>
      </c>
      <c r="B545" s="155" t="s">
        <v>402</v>
      </c>
      <c r="C545" s="158" t="s">
        <v>461</v>
      </c>
    </row>
    <row r="546" spans="1:3" x14ac:dyDescent="0.2">
      <c r="A546" s="159">
        <v>756</v>
      </c>
      <c r="B546" s="155" t="s">
        <v>400</v>
      </c>
      <c r="C546" s="158" t="s">
        <v>461</v>
      </c>
    </row>
    <row r="547" spans="1:3" x14ac:dyDescent="0.2">
      <c r="A547" s="159">
        <v>757</v>
      </c>
      <c r="B547" s="155" t="s">
        <v>402</v>
      </c>
      <c r="C547" s="158" t="s">
        <v>461</v>
      </c>
    </row>
    <row r="548" spans="1:3" x14ac:dyDescent="0.2">
      <c r="A548" s="159">
        <v>758</v>
      </c>
      <c r="B548" s="155" t="s">
        <v>400</v>
      </c>
      <c r="C548" s="158" t="s">
        <v>461</v>
      </c>
    </row>
    <row r="549" spans="1:3" x14ac:dyDescent="0.2">
      <c r="A549" s="159">
        <v>759</v>
      </c>
      <c r="B549" s="155" t="s">
        <v>402</v>
      </c>
      <c r="C549" s="158" t="s">
        <v>461</v>
      </c>
    </row>
    <row r="550" spans="1:3" x14ac:dyDescent="0.2">
      <c r="A550" s="159">
        <v>760</v>
      </c>
      <c r="B550" s="155" t="s">
        <v>400</v>
      </c>
      <c r="C550" s="158" t="s">
        <v>461</v>
      </c>
    </row>
    <row r="551" spans="1:3" x14ac:dyDescent="0.2">
      <c r="A551" s="159">
        <v>761</v>
      </c>
      <c r="B551" s="155" t="s">
        <v>402</v>
      </c>
      <c r="C551" s="158" t="s">
        <v>461</v>
      </c>
    </row>
    <row r="552" spans="1:3" x14ac:dyDescent="0.2">
      <c r="A552" s="159">
        <v>762</v>
      </c>
      <c r="B552" s="155" t="s">
        <v>400</v>
      </c>
      <c r="C552" s="158" t="s">
        <v>461</v>
      </c>
    </row>
    <row r="553" spans="1:3" x14ac:dyDescent="0.2">
      <c r="A553" s="159">
        <v>763</v>
      </c>
      <c r="B553" s="155" t="s">
        <v>402</v>
      </c>
      <c r="C553" s="158" t="s">
        <v>461</v>
      </c>
    </row>
    <row r="554" spans="1:3" x14ac:dyDescent="0.2">
      <c r="A554" s="159">
        <v>764</v>
      </c>
      <c r="B554" s="155" t="s">
        <v>400</v>
      </c>
      <c r="C554" s="158" t="s">
        <v>461</v>
      </c>
    </row>
    <row r="555" spans="1:3" x14ac:dyDescent="0.2">
      <c r="A555" s="159">
        <v>765</v>
      </c>
      <c r="B555" s="155" t="s">
        <v>402</v>
      </c>
      <c r="C555" s="158" t="s">
        <v>461</v>
      </c>
    </row>
    <row r="556" spans="1:3" x14ac:dyDescent="0.2">
      <c r="A556" s="159">
        <v>766</v>
      </c>
      <c r="B556" s="155" t="s">
        <v>400</v>
      </c>
      <c r="C556" s="158" t="s">
        <v>461</v>
      </c>
    </row>
    <row r="557" spans="1:3" x14ac:dyDescent="0.2">
      <c r="A557" s="159">
        <v>767</v>
      </c>
      <c r="B557" s="155" t="s">
        <v>402</v>
      </c>
      <c r="C557" s="158" t="s">
        <v>461</v>
      </c>
    </row>
    <row r="558" spans="1:3" x14ac:dyDescent="0.2">
      <c r="A558" s="159">
        <v>768</v>
      </c>
      <c r="B558" s="155" t="s">
        <v>400</v>
      </c>
      <c r="C558" s="158" t="s">
        <v>461</v>
      </c>
    </row>
    <row r="559" spans="1:3" x14ac:dyDescent="0.2">
      <c r="A559" s="159">
        <v>769</v>
      </c>
      <c r="B559" s="155" t="s">
        <v>402</v>
      </c>
      <c r="C559" s="158" t="s">
        <v>461</v>
      </c>
    </row>
    <row r="560" spans="1:3" x14ac:dyDescent="0.2">
      <c r="A560" s="159">
        <v>770</v>
      </c>
      <c r="B560" s="155" t="s">
        <v>403</v>
      </c>
      <c r="C560" s="158" t="s">
        <v>461</v>
      </c>
    </row>
    <row r="561" spans="1:3" x14ac:dyDescent="0.2">
      <c r="A561" s="159">
        <v>775</v>
      </c>
      <c r="B561" s="155" t="s">
        <v>404</v>
      </c>
      <c r="C561" s="158" t="s">
        <v>461</v>
      </c>
    </row>
    <row r="562" spans="1:3" x14ac:dyDescent="0.2">
      <c r="A562" s="159">
        <v>776</v>
      </c>
      <c r="B562" s="155" t="s">
        <v>404</v>
      </c>
      <c r="C562" s="158" t="s">
        <v>461</v>
      </c>
    </row>
    <row r="563" spans="1:3" x14ac:dyDescent="0.2">
      <c r="A563" s="159">
        <v>781</v>
      </c>
      <c r="B563" s="155" t="s">
        <v>400</v>
      </c>
      <c r="C563" s="158" t="s">
        <v>462</v>
      </c>
    </row>
    <row r="564" spans="1:3" x14ac:dyDescent="0.2">
      <c r="A564" s="159">
        <v>782</v>
      </c>
      <c r="B564" s="155" t="s">
        <v>400</v>
      </c>
      <c r="C564" s="158" t="s">
        <v>461</v>
      </c>
    </row>
    <row r="565" spans="1:3" x14ac:dyDescent="0.2">
      <c r="A565" s="159">
        <v>783</v>
      </c>
      <c r="B565" s="155" t="s">
        <v>400</v>
      </c>
      <c r="C565" s="158" t="s">
        <v>461</v>
      </c>
    </row>
    <row r="566" spans="1:3" x14ac:dyDescent="0.2">
      <c r="A566" s="159">
        <v>784</v>
      </c>
      <c r="B566" s="155" t="s">
        <v>400</v>
      </c>
      <c r="C566" s="158" t="s">
        <v>461</v>
      </c>
    </row>
    <row r="567" spans="1:3" x14ac:dyDescent="0.2">
      <c r="A567" s="159">
        <v>785</v>
      </c>
      <c r="B567" s="155" t="s">
        <v>400</v>
      </c>
      <c r="C567" s="158" t="s">
        <v>461</v>
      </c>
    </row>
    <row r="568" spans="1:3" x14ac:dyDescent="0.2">
      <c r="A568" s="159">
        <v>786</v>
      </c>
      <c r="B568" s="155" t="s">
        <v>400</v>
      </c>
      <c r="C568" s="158" t="s">
        <v>461</v>
      </c>
    </row>
    <row r="569" spans="1:3" x14ac:dyDescent="0.2">
      <c r="A569" s="159">
        <v>787</v>
      </c>
      <c r="B569" s="155" t="s">
        <v>405</v>
      </c>
      <c r="C569" s="158" t="s">
        <v>461</v>
      </c>
    </row>
    <row r="570" spans="1:3" x14ac:dyDescent="0.2">
      <c r="A570" s="159">
        <v>788</v>
      </c>
      <c r="B570" s="155" t="s">
        <v>406</v>
      </c>
      <c r="C570" s="158" t="s">
        <v>461</v>
      </c>
    </row>
    <row r="571" spans="1:3" x14ac:dyDescent="0.2">
      <c r="A571" s="159">
        <v>789</v>
      </c>
      <c r="B571" s="155" t="s">
        <v>407</v>
      </c>
      <c r="C571" s="158" t="s">
        <v>461</v>
      </c>
    </row>
    <row r="572" spans="1:3" x14ac:dyDescent="0.2">
      <c r="A572" s="159">
        <v>790</v>
      </c>
      <c r="B572" s="155" t="s">
        <v>408</v>
      </c>
      <c r="C572" s="158" t="s">
        <v>461</v>
      </c>
    </row>
    <row r="573" spans="1:3" x14ac:dyDescent="0.2">
      <c r="A573" s="159">
        <v>791</v>
      </c>
      <c r="B573" s="155" t="s">
        <v>409</v>
      </c>
      <c r="C573" s="158" t="s">
        <v>461</v>
      </c>
    </row>
    <row r="574" spans="1:3" x14ac:dyDescent="0.2">
      <c r="A574" s="159">
        <v>792</v>
      </c>
      <c r="B574" s="155" t="s">
        <v>410</v>
      </c>
      <c r="C574" s="158" t="s">
        <v>461</v>
      </c>
    </row>
    <row r="575" spans="1:3" x14ac:dyDescent="0.2">
      <c r="A575" s="159">
        <v>793</v>
      </c>
      <c r="B575" s="155" t="s">
        <v>400</v>
      </c>
      <c r="C575" s="158" t="s">
        <v>461</v>
      </c>
    </row>
    <row r="576" spans="1:3" x14ac:dyDescent="0.2">
      <c r="A576" s="159">
        <v>794</v>
      </c>
      <c r="B576" s="155" t="s">
        <v>401</v>
      </c>
      <c r="C576" s="158" t="s">
        <v>461</v>
      </c>
    </row>
    <row r="577" spans="1:3" x14ac:dyDescent="0.2">
      <c r="A577" s="159">
        <v>801</v>
      </c>
      <c r="B577" s="155" t="s">
        <v>329</v>
      </c>
      <c r="C577" s="158" t="s">
        <v>461</v>
      </c>
    </row>
    <row r="578" spans="1:3" x14ac:dyDescent="0.2">
      <c r="A578" s="159">
        <v>802</v>
      </c>
      <c r="B578" s="155" t="s">
        <v>411</v>
      </c>
      <c r="C578" s="158" t="s">
        <v>461</v>
      </c>
    </row>
    <row r="579" spans="1:3" x14ac:dyDescent="0.2">
      <c r="A579" s="159">
        <v>803</v>
      </c>
      <c r="B579" s="155" t="s">
        <v>412</v>
      </c>
      <c r="C579" s="158" t="s">
        <v>462</v>
      </c>
    </row>
    <row r="580" spans="1:3" x14ac:dyDescent="0.2">
      <c r="A580" s="159">
        <v>804</v>
      </c>
      <c r="B580" s="155" t="s">
        <v>411</v>
      </c>
      <c r="C580" s="158" t="s">
        <v>461</v>
      </c>
    </row>
    <row r="581" spans="1:3" x14ac:dyDescent="0.2">
      <c r="A581" s="159">
        <v>805</v>
      </c>
      <c r="B581" s="155" t="s">
        <v>412</v>
      </c>
      <c r="C581" s="158" t="s">
        <v>462</v>
      </c>
    </row>
    <row r="582" spans="1:3" x14ac:dyDescent="0.2">
      <c r="A582" s="159">
        <v>806</v>
      </c>
      <c r="B582" s="155" t="s">
        <v>411</v>
      </c>
      <c r="C582" s="158" t="s">
        <v>461</v>
      </c>
    </row>
    <row r="583" spans="1:3" x14ac:dyDescent="0.2">
      <c r="A583" s="159">
        <v>807</v>
      </c>
      <c r="B583" s="155" t="s">
        <v>412</v>
      </c>
      <c r="C583" s="158" t="s">
        <v>462</v>
      </c>
    </row>
    <row r="584" spans="1:3" x14ac:dyDescent="0.2">
      <c r="A584" s="159">
        <v>808</v>
      </c>
      <c r="B584" s="155" t="s">
        <v>411</v>
      </c>
      <c r="C584" s="158" t="s">
        <v>461</v>
      </c>
    </row>
    <row r="585" spans="1:3" x14ac:dyDescent="0.2">
      <c r="A585" s="159">
        <v>809</v>
      </c>
      <c r="B585" s="155" t="s">
        <v>412</v>
      </c>
      <c r="C585" s="158" t="s">
        <v>462</v>
      </c>
    </row>
    <row r="586" spans="1:3" x14ac:dyDescent="0.2">
      <c r="A586" s="159">
        <v>810</v>
      </c>
      <c r="B586" s="155" t="s">
        <v>411</v>
      </c>
      <c r="C586" s="158" t="s">
        <v>461</v>
      </c>
    </row>
    <row r="587" spans="1:3" x14ac:dyDescent="0.2">
      <c r="A587" s="159">
        <v>811</v>
      </c>
      <c r="B587" s="155" t="s">
        <v>412</v>
      </c>
      <c r="C587" s="158" t="s">
        <v>462</v>
      </c>
    </row>
    <row r="588" spans="1:3" x14ac:dyDescent="0.2">
      <c r="A588" s="159">
        <v>812</v>
      </c>
      <c r="B588" s="155" t="s">
        <v>411</v>
      </c>
      <c r="C588" s="158" t="s">
        <v>461</v>
      </c>
    </row>
    <row r="589" spans="1:3" x14ac:dyDescent="0.2">
      <c r="A589" s="159">
        <v>813</v>
      </c>
      <c r="B589" s="155" t="s">
        <v>412</v>
      </c>
      <c r="C589" s="158" t="s">
        <v>462</v>
      </c>
    </row>
    <row r="590" spans="1:3" x14ac:dyDescent="0.2">
      <c r="A590" s="159">
        <v>814</v>
      </c>
      <c r="B590" s="155" t="s">
        <v>411</v>
      </c>
      <c r="C590" s="158" t="s">
        <v>461</v>
      </c>
    </row>
    <row r="591" spans="1:3" x14ac:dyDescent="0.2">
      <c r="A591" s="159">
        <v>815</v>
      </c>
      <c r="B591" s="155" t="s">
        <v>412</v>
      </c>
      <c r="C591" s="158" t="s">
        <v>462</v>
      </c>
    </row>
    <row r="592" spans="1:3" x14ac:dyDescent="0.2">
      <c r="A592" s="159">
        <v>816</v>
      </c>
      <c r="B592" s="155" t="s">
        <v>411</v>
      </c>
      <c r="C592" s="158" t="s">
        <v>461</v>
      </c>
    </row>
    <row r="593" spans="1:3" x14ac:dyDescent="0.2">
      <c r="A593" s="159">
        <v>817</v>
      </c>
      <c r="B593" s="155" t="s">
        <v>412</v>
      </c>
      <c r="C593" s="158" t="s">
        <v>462</v>
      </c>
    </row>
    <row r="594" spans="1:3" x14ac:dyDescent="0.2">
      <c r="A594" s="159">
        <v>818</v>
      </c>
      <c r="B594" s="155" t="s">
        <v>411</v>
      </c>
      <c r="C594" s="158" t="s">
        <v>461</v>
      </c>
    </row>
    <row r="595" spans="1:3" x14ac:dyDescent="0.2">
      <c r="A595" s="159">
        <v>819</v>
      </c>
      <c r="B595" s="155" t="s">
        <v>412</v>
      </c>
      <c r="C595" s="158" t="s">
        <v>462</v>
      </c>
    </row>
    <row r="596" spans="1:3" x14ac:dyDescent="0.2">
      <c r="A596" s="159">
        <v>820</v>
      </c>
      <c r="B596" s="155" t="s">
        <v>411</v>
      </c>
      <c r="C596" s="158" t="s">
        <v>461</v>
      </c>
    </row>
    <row r="597" spans="1:3" x14ac:dyDescent="0.2">
      <c r="A597" s="159">
        <v>821</v>
      </c>
      <c r="B597" s="155" t="s">
        <v>412</v>
      </c>
      <c r="C597" s="158" t="s">
        <v>462</v>
      </c>
    </row>
    <row r="598" spans="1:3" x14ac:dyDescent="0.2">
      <c r="A598" s="159">
        <v>822</v>
      </c>
      <c r="B598" s="155" t="s">
        <v>411</v>
      </c>
      <c r="C598" s="158" t="s">
        <v>461</v>
      </c>
    </row>
    <row r="599" spans="1:3" x14ac:dyDescent="0.2">
      <c r="A599" s="159">
        <v>823</v>
      </c>
      <c r="B599" s="155" t="s">
        <v>412</v>
      </c>
      <c r="C599" s="158" t="s">
        <v>462</v>
      </c>
    </row>
    <row r="600" spans="1:3" x14ac:dyDescent="0.2">
      <c r="A600" s="159">
        <v>824</v>
      </c>
      <c r="B600" s="155" t="s">
        <v>411</v>
      </c>
      <c r="C600" s="158" t="s">
        <v>461</v>
      </c>
    </row>
    <row r="601" spans="1:3" x14ac:dyDescent="0.2">
      <c r="A601" s="159">
        <v>825</v>
      </c>
      <c r="B601" s="155" t="s">
        <v>412</v>
      </c>
      <c r="C601" s="158" t="s">
        <v>462</v>
      </c>
    </row>
    <row r="602" spans="1:3" x14ac:dyDescent="0.2">
      <c r="A602" s="159">
        <v>826</v>
      </c>
      <c r="B602" s="155" t="s">
        <v>411</v>
      </c>
      <c r="C602" s="158" t="s">
        <v>461</v>
      </c>
    </row>
    <row r="603" spans="1:3" x14ac:dyDescent="0.2">
      <c r="A603" s="159">
        <v>827</v>
      </c>
      <c r="B603" s="155" t="s">
        <v>412</v>
      </c>
      <c r="C603" s="158" t="s">
        <v>462</v>
      </c>
    </row>
    <row r="604" spans="1:3" x14ac:dyDescent="0.2">
      <c r="A604" s="159">
        <v>828</v>
      </c>
      <c r="B604" s="155" t="s">
        <v>411</v>
      </c>
      <c r="C604" s="158" t="s">
        <v>461</v>
      </c>
    </row>
    <row r="605" spans="1:3" x14ac:dyDescent="0.2">
      <c r="A605" s="159">
        <v>829</v>
      </c>
      <c r="B605" s="155" t="s">
        <v>412</v>
      </c>
      <c r="C605" s="158" t="s">
        <v>462</v>
      </c>
    </row>
    <row r="606" spans="1:3" x14ac:dyDescent="0.2">
      <c r="A606" s="159">
        <v>830</v>
      </c>
      <c r="B606" s="155" t="s">
        <v>411</v>
      </c>
      <c r="C606" s="158" t="s">
        <v>461</v>
      </c>
    </row>
    <row r="607" spans="1:3" x14ac:dyDescent="0.2">
      <c r="A607" s="159">
        <v>831</v>
      </c>
      <c r="B607" s="155" t="s">
        <v>412</v>
      </c>
      <c r="C607" s="158" t="s">
        <v>462</v>
      </c>
    </row>
    <row r="608" spans="1:3" x14ac:dyDescent="0.2">
      <c r="A608" s="159">
        <v>832</v>
      </c>
      <c r="B608" s="155" t="s">
        <v>411</v>
      </c>
      <c r="C608" s="158" t="s">
        <v>461</v>
      </c>
    </row>
    <row r="609" spans="1:3" x14ac:dyDescent="0.2">
      <c r="A609" s="159">
        <v>833</v>
      </c>
      <c r="B609" s="155" t="s">
        <v>412</v>
      </c>
      <c r="C609" s="158" t="s">
        <v>462</v>
      </c>
    </row>
    <row r="610" spans="1:3" x14ac:dyDescent="0.2">
      <c r="A610" s="159">
        <v>834</v>
      </c>
      <c r="B610" s="155" t="s">
        <v>411</v>
      </c>
      <c r="C610" s="158" t="s">
        <v>461</v>
      </c>
    </row>
    <row r="611" spans="1:3" x14ac:dyDescent="0.2">
      <c r="A611" s="159">
        <v>835</v>
      </c>
      <c r="B611" s="155" t="s">
        <v>412</v>
      </c>
      <c r="C611" s="158" t="s">
        <v>462</v>
      </c>
    </row>
    <row r="612" spans="1:3" x14ac:dyDescent="0.2">
      <c r="A612" s="159">
        <v>836</v>
      </c>
      <c r="B612" s="155" t="s">
        <v>411</v>
      </c>
      <c r="C612" s="158" t="s">
        <v>461</v>
      </c>
    </row>
    <row r="613" spans="1:3" x14ac:dyDescent="0.2">
      <c r="A613" s="159">
        <v>837</v>
      </c>
      <c r="B613" s="155" t="s">
        <v>412</v>
      </c>
      <c r="C613" s="158" t="s">
        <v>462</v>
      </c>
    </row>
    <row r="614" spans="1:3" x14ac:dyDescent="0.2">
      <c r="A614" s="159">
        <v>838</v>
      </c>
      <c r="B614" s="155" t="s">
        <v>411</v>
      </c>
      <c r="C614" s="158" t="s">
        <v>461</v>
      </c>
    </row>
    <row r="615" spans="1:3" x14ac:dyDescent="0.2">
      <c r="A615" s="159">
        <v>839</v>
      </c>
      <c r="B615" s="155" t="s">
        <v>412</v>
      </c>
      <c r="C615" s="158" t="s">
        <v>462</v>
      </c>
    </row>
    <row r="616" spans="1:3" x14ac:dyDescent="0.2">
      <c r="A616" s="159">
        <v>840</v>
      </c>
      <c r="B616" s="155" t="s">
        <v>411</v>
      </c>
      <c r="C616" s="158" t="s">
        <v>461</v>
      </c>
    </row>
    <row r="617" spans="1:3" x14ac:dyDescent="0.2">
      <c r="A617" s="159">
        <v>841</v>
      </c>
      <c r="B617" s="155" t="s">
        <v>412</v>
      </c>
      <c r="C617" s="158" t="s">
        <v>462</v>
      </c>
    </row>
    <row r="618" spans="1:3" x14ac:dyDescent="0.2">
      <c r="A618" s="159">
        <v>842</v>
      </c>
      <c r="B618" s="155" t="s">
        <v>411</v>
      </c>
      <c r="C618" s="158" t="s">
        <v>461</v>
      </c>
    </row>
    <row r="619" spans="1:3" x14ac:dyDescent="0.2">
      <c r="A619" s="159">
        <v>843</v>
      </c>
      <c r="B619" s="155" t="s">
        <v>412</v>
      </c>
      <c r="C619" s="158" t="s">
        <v>462</v>
      </c>
    </row>
    <row r="620" spans="1:3" x14ac:dyDescent="0.2">
      <c r="A620" s="159">
        <v>844</v>
      </c>
      <c r="B620" s="155" t="s">
        <v>411</v>
      </c>
      <c r="C620" s="158" t="s">
        <v>461</v>
      </c>
    </row>
    <row r="621" spans="1:3" x14ac:dyDescent="0.2">
      <c r="A621" s="159">
        <v>845</v>
      </c>
      <c r="B621" s="155" t="s">
        <v>412</v>
      </c>
      <c r="C621" s="158" t="s">
        <v>462</v>
      </c>
    </row>
    <row r="622" spans="1:3" x14ac:dyDescent="0.2">
      <c r="A622" s="159">
        <v>846</v>
      </c>
      <c r="B622" s="155" t="s">
        <v>411</v>
      </c>
      <c r="C622" s="158" t="s">
        <v>461</v>
      </c>
    </row>
    <row r="623" spans="1:3" x14ac:dyDescent="0.2">
      <c r="A623" s="159">
        <v>847</v>
      </c>
      <c r="B623" s="155" t="s">
        <v>412</v>
      </c>
      <c r="C623" s="158" t="s">
        <v>462</v>
      </c>
    </row>
    <row r="624" spans="1:3" x14ac:dyDescent="0.2">
      <c r="A624" s="159">
        <v>848</v>
      </c>
      <c r="B624" s="155" t="s">
        <v>411</v>
      </c>
      <c r="C624" s="158" t="s">
        <v>461</v>
      </c>
    </row>
    <row r="625" spans="1:3" x14ac:dyDescent="0.2">
      <c r="A625" s="159">
        <v>849</v>
      </c>
      <c r="B625" s="155" t="s">
        <v>412</v>
      </c>
      <c r="C625" s="158" t="s">
        <v>462</v>
      </c>
    </row>
    <row r="626" spans="1:3" x14ac:dyDescent="0.2">
      <c r="A626" s="159">
        <v>850</v>
      </c>
      <c r="B626" s="155" t="s">
        <v>412</v>
      </c>
      <c r="C626" s="158" t="s">
        <v>462</v>
      </c>
    </row>
    <row r="627" spans="1:3" x14ac:dyDescent="0.2">
      <c r="A627" s="159">
        <v>851</v>
      </c>
      <c r="B627" s="155" t="s">
        <v>412</v>
      </c>
      <c r="C627" s="158" t="s">
        <v>462</v>
      </c>
    </row>
    <row r="628" spans="1:3" x14ac:dyDescent="0.2">
      <c r="A628" s="159">
        <v>852</v>
      </c>
      <c r="B628" s="155" t="s">
        <v>411</v>
      </c>
      <c r="C628" s="158" t="s">
        <v>461</v>
      </c>
    </row>
    <row r="629" spans="1:3" x14ac:dyDescent="0.2">
      <c r="A629" s="159">
        <v>853</v>
      </c>
      <c r="B629" s="155" t="s">
        <v>411</v>
      </c>
      <c r="C629" s="158" t="s">
        <v>461</v>
      </c>
    </row>
    <row r="630" spans="1:3" x14ac:dyDescent="0.2">
      <c r="A630" s="159">
        <v>854</v>
      </c>
      <c r="B630" s="155" t="s">
        <v>411</v>
      </c>
      <c r="C630" s="158" t="s">
        <v>461</v>
      </c>
    </row>
    <row r="631" spans="1:3" x14ac:dyDescent="0.2">
      <c r="A631" s="159">
        <v>855</v>
      </c>
      <c r="B631" s="155" t="s">
        <v>411</v>
      </c>
      <c r="C631" s="158" t="s">
        <v>461</v>
      </c>
    </row>
    <row r="632" spans="1:3" x14ac:dyDescent="0.2">
      <c r="A632" s="159">
        <v>856</v>
      </c>
      <c r="B632" s="155" t="s">
        <v>411</v>
      </c>
      <c r="C632" s="158" t="s">
        <v>461</v>
      </c>
    </row>
    <row r="633" spans="1:3" x14ac:dyDescent="0.2">
      <c r="A633" s="159">
        <v>857</v>
      </c>
      <c r="B633" s="155" t="s">
        <v>411</v>
      </c>
      <c r="C633" s="158" t="s">
        <v>461</v>
      </c>
    </row>
    <row r="634" spans="1:3" x14ac:dyDescent="0.2">
      <c r="A634" s="159">
        <v>858</v>
      </c>
      <c r="B634" s="155" t="s">
        <v>411</v>
      </c>
      <c r="C634" s="158" t="s">
        <v>461</v>
      </c>
    </row>
    <row r="635" spans="1:3" x14ac:dyDescent="0.2">
      <c r="A635" s="159">
        <v>859</v>
      </c>
      <c r="B635" s="155" t="s">
        <v>411</v>
      </c>
      <c r="C635" s="158" t="s">
        <v>461</v>
      </c>
    </row>
    <row r="636" spans="1:3" x14ac:dyDescent="0.2">
      <c r="A636" s="159">
        <v>860</v>
      </c>
      <c r="B636" s="155" t="s">
        <v>411</v>
      </c>
      <c r="C636" s="158" t="s">
        <v>461</v>
      </c>
    </row>
    <row r="637" spans="1:3" x14ac:dyDescent="0.2">
      <c r="A637" s="159">
        <v>861</v>
      </c>
      <c r="B637" s="155" t="s">
        <v>411</v>
      </c>
      <c r="C637" s="158" t="s">
        <v>461</v>
      </c>
    </row>
    <row r="638" spans="1:3" x14ac:dyDescent="0.2">
      <c r="A638" s="159">
        <v>862</v>
      </c>
      <c r="B638" s="155" t="s">
        <v>411</v>
      </c>
      <c r="C638" s="158" t="s">
        <v>461</v>
      </c>
    </row>
    <row r="639" spans="1:3" x14ac:dyDescent="0.2">
      <c r="A639" s="159">
        <v>863</v>
      </c>
      <c r="B639" s="155" t="s">
        <v>411</v>
      </c>
      <c r="C639" s="158" t="s">
        <v>461</v>
      </c>
    </row>
    <row r="640" spans="1:3" x14ac:dyDescent="0.2">
      <c r="A640" s="159">
        <v>864</v>
      </c>
      <c r="B640" s="155" t="s">
        <v>411</v>
      </c>
      <c r="C640" s="158" t="s">
        <v>461</v>
      </c>
    </row>
    <row r="641" spans="1:3" x14ac:dyDescent="0.2">
      <c r="A641" s="159">
        <v>865</v>
      </c>
      <c r="B641" s="155" t="s">
        <v>411</v>
      </c>
      <c r="C641" s="158" t="s">
        <v>461</v>
      </c>
    </row>
    <row r="642" spans="1:3" x14ac:dyDescent="0.2">
      <c r="A642" s="159">
        <v>866</v>
      </c>
      <c r="B642" s="155" t="s">
        <v>412</v>
      </c>
      <c r="C642" s="158" t="s">
        <v>462</v>
      </c>
    </row>
    <row r="643" spans="1:3" x14ac:dyDescent="0.2">
      <c r="A643" s="159">
        <v>867</v>
      </c>
      <c r="B643" s="155" t="s">
        <v>411</v>
      </c>
      <c r="C643" s="158" t="s">
        <v>461</v>
      </c>
    </row>
    <row r="644" spans="1:3" x14ac:dyDescent="0.2">
      <c r="A644" s="159">
        <v>868</v>
      </c>
      <c r="B644" s="155" t="s">
        <v>412</v>
      </c>
      <c r="C644" s="158" t="s">
        <v>462</v>
      </c>
    </row>
    <row r="645" spans="1:3" x14ac:dyDescent="0.2">
      <c r="A645" s="159">
        <v>869</v>
      </c>
      <c r="B645" s="155" t="s">
        <v>411</v>
      </c>
      <c r="C645" s="158" t="s">
        <v>461</v>
      </c>
    </row>
    <row r="646" spans="1:3" x14ac:dyDescent="0.2">
      <c r="A646" s="159">
        <v>870</v>
      </c>
      <c r="B646" s="155" t="s">
        <v>412</v>
      </c>
      <c r="C646" s="158" t="s">
        <v>462</v>
      </c>
    </row>
    <row r="647" spans="1:3" x14ac:dyDescent="0.2">
      <c r="A647" s="159">
        <v>871</v>
      </c>
      <c r="B647" s="155" t="s">
        <v>411</v>
      </c>
      <c r="C647" s="158" t="s">
        <v>461</v>
      </c>
    </row>
    <row r="648" spans="1:3" x14ac:dyDescent="0.2">
      <c r="A648" s="159">
        <v>872</v>
      </c>
      <c r="B648" s="155" t="s">
        <v>412</v>
      </c>
      <c r="C648" s="158" t="s">
        <v>462</v>
      </c>
    </row>
    <row r="649" spans="1:3" x14ac:dyDescent="0.2">
      <c r="A649" s="159">
        <v>873</v>
      </c>
      <c r="B649" s="155" t="s">
        <v>411</v>
      </c>
      <c r="C649" s="158" t="s">
        <v>461</v>
      </c>
    </row>
    <row r="650" spans="1:3" x14ac:dyDescent="0.2">
      <c r="A650" s="159">
        <v>874</v>
      </c>
      <c r="B650" s="155" t="s">
        <v>412</v>
      </c>
      <c r="C650" s="158" t="s">
        <v>462</v>
      </c>
    </row>
    <row r="651" spans="1:3" x14ac:dyDescent="0.2">
      <c r="A651" s="159">
        <v>875</v>
      </c>
      <c r="B651" s="155" t="s">
        <v>411</v>
      </c>
      <c r="C651" s="158" t="s">
        <v>461</v>
      </c>
    </row>
    <row r="652" spans="1:3" x14ac:dyDescent="0.2">
      <c r="A652" s="159">
        <v>876</v>
      </c>
      <c r="B652" s="155" t="s">
        <v>412</v>
      </c>
      <c r="C652" s="158" t="s">
        <v>462</v>
      </c>
    </row>
    <row r="653" spans="1:3" x14ac:dyDescent="0.2">
      <c r="A653" s="159">
        <v>877</v>
      </c>
      <c r="B653" s="155" t="s">
        <v>411</v>
      </c>
      <c r="C653" s="158" t="s">
        <v>461</v>
      </c>
    </row>
    <row r="654" spans="1:3" x14ac:dyDescent="0.2">
      <c r="A654" s="159">
        <v>878</v>
      </c>
      <c r="B654" s="155" t="s">
        <v>412</v>
      </c>
      <c r="C654" s="158" t="s">
        <v>462</v>
      </c>
    </row>
    <row r="655" spans="1:3" x14ac:dyDescent="0.2">
      <c r="A655" s="159">
        <v>879</v>
      </c>
      <c r="B655" s="155" t="s">
        <v>411</v>
      </c>
      <c r="C655" s="158" t="s">
        <v>461</v>
      </c>
    </row>
    <row r="656" spans="1:3" x14ac:dyDescent="0.2">
      <c r="A656" s="159">
        <v>880</v>
      </c>
      <c r="B656" s="155" t="s">
        <v>412</v>
      </c>
      <c r="C656" s="158" t="s">
        <v>462</v>
      </c>
    </row>
    <row r="657" spans="1:3" x14ac:dyDescent="0.2">
      <c r="A657" s="159">
        <v>881</v>
      </c>
      <c r="B657" s="155" t="s">
        <v>411</v>
      </c>
      <c r="C657" s="158" t="s">
        <v>461</v>
      </c>
    </row>
    <row r="658" spans="1:3" x14ac:dyDescent="0.2">
      <c r="A658" s="159">
        <v>882</v>
      </c>
      <c r="B658" s="155" t="s">
        <v>412</v>
      </c>
      <c r="C658" s="158" t="s">
        <v>462</v>
      </c>
    </row>
    <row r="659" spans="1:3" x14ac:dyDescent="0.2">
      <c r="A659" s="159">
        <v>883</v>
      </c>
      <c r="B659" s="155" t="s">
        <v>411</v>
      </c>
      <c r="C659" s="158" t="s">
        <v>461</v>
      </c>
    </row>
    <row r="660" spans="1:3" x14ac:dyDescent="0.2">
      <c r="A660" s="159">
        <v>884</v>
      </c>
      <c r="B660" s="155" t="s">
        <v>412</v>
      </c>
      <c r="C660" s="158" t="s">
        <v>462</v>
      </c>
    </row>
    <row r="661" spans="1:3" x14ac:dyDescent="0.2">
      <c r="A661" s="159">
        <v>885</v>
      </c>
      <c r="B661" s="155" t="s">
        <v>411</v>
      </c>
      <c r="C661" s="158" t="s">
        <v>461</v>
      </c>
    </row>
    <row r="662" spans="1:3" x14ac:dyDescent="0.2">
      <c r="A662" s="159">
        <v>886</v>
      </c>
      <c r="B662" s="155" t="s">
        <v>412</v>
      </c>
      <c r="C662" s="158" t="s">
        <v>462</v>
      </c>
    </row>
    <row r="663" spans="1:3" x14ac:dyDescent="0.2">
      <c r="A663" s="159">
        <v>887</v>
      </c>
      <c r="B663" s="155" t="s">
        <v>411</v>
      </c>
      <c r="C663" s="158" t="s">
        <v>461</v>
      </c>
    </row>
    <row r="664" spans="1:3" x14ac:dyDescent="0.2">
      <c r="A664" s="159">
        <v>888</v>
      </c>
      <c r="B664" s="155" t="s">
        <v>412</v>
      </c>
      <c r="C664" s="158" t="s">
        <v>462</v>
      </c>
    </row>
    <row r="665" spans="1:3" x14ac:dyDescent="0.2">
      <c r="A665" s="159">
        <v>889</v>
      </c>
      <c r="B665" s="155" t="s">
        <v>411</v>
      </c>
      <c r="C665" s="158" t="s">
        <v>461</v>
      </c>
    </row>
    <row r="666" spans="1:3" x14ac:dyDescent="0.2">
      <c r="A666" s="159">
        <v>890</v>
      </c>
      <c r="B666" s="155" t="s">
        <v>412</v>
      </c>
      <c r="C666" s="158" t="s">
        <v>462</v>
      </c>
    </row>
    <row r="667" spans="1:3" x14ac:dyDescent="0.2">
      <c r="A667" s="159">
        <v>891</v>
      </c>
      <c r="B667" s="155" t="s">
        <v>412</v>
      </c>
      <c r="C667" s="158" t="s">
        <v>462</v>
      </c>
    </row>
    <row r="668" spans="1:3" x14ac:dyDescent="0.2">
      <c r="A668" s="159">
        <v>892</v>
      </c>
      <c r="B668" s="155" t="s">
        <v>412</v>
      </c>
      <c r="C668" s="158" t="s">
        <v>462</v>
      </c>
    </row>
    <row r="669" spans="1:3" x14ac:dyDescent="0.2">
      <c r="A669" s="159">
        <v>893</v>
      </c>
      <c r="B669" s="155" t="s">
        <v>412</v>
      </c>
      <c r="C669" s="158" t="s">
        <v>462</v>
      </c>
    </row>
    <row r="670" spans="1:3" x14ac:dyDescent="0.2">
      <c r="A670" s="159">
        <v>894</v>
      </c>
      <c r="B670" s="155" t="s">
        <v>370</v>
      </c>
      <c r="C670" s="158" t="s">
        <v>462</v>
      </c>
    </row>
    <row r="671" spans="1:3" x14ac:dyDescent="0.2">
      <c r="A671" s="159">
        <v>895</v>
      </c>
      <c r="B671" s="155" t="s">
        <v>370</v>
      </c>
      <c r="C671" s="158" t="s">
        <v>462</v>
      </c>
    </row>
    <row r="672" spans="1:3" x14ac:dyDescent="0.2">
      <c r="A672" s="159">
        <v>896</v>
      </c>
      <c r="B672" s="155" t="s">
        <v>370</v>
      </c>
      <c r="C672" s="158" t="s">
        <v>462</v>
      </c>
    </row>
    <row r="673" spans="1:3" x14ac:dyDescent="0.2">
      <c r="A673" s="159">
        <v>897</v>
      </c>
      <c r="B673" s="155" t="s">
        <v>412</v>
      </c>
      <c r="C673" s="158" t="s">
        <v>462</v>
      </c>
    </row>
    <row r="674" spans="1:3" x14ac:dyDescent="0.2">
      <c r="A674" s="159">
        <v>898</v>
      </c>
      <c r="B674" s="155" t="s">
        <v>412</v>
      </c>
      <c r="C674" s="158" t="s">
        <v>462</v>
      </c>
    </row>
    <row r="675" spans="1:3" x14ac:dyDescent="0.2">
      <c r="A675" s="159">
        <v>899</v>
      </c>
      <c r="B675" s="155" t="s">
        <v>413</v>
      </c>
      <c r="C675" s="158" t="s">
        <v>462</v>
      </c>
    </row>
    <row r="676" spans="1:3" x14ac:dyDescent="0.2">
      <c r="A676" s="159">
        <v>900</v>
      </c>
      <c r="B676" s="155" t="s">
        <v>413</v>
      </c>
      <c r="C676" s="158" t="s">
        <v>462</v>
      </c>
    </row>
    <row r="677" spans="1:3" x14ac:dyDescent="0.2">
      <c r="A677" s="159">
        <v>901</v>
      </c>
      <c r="B677" s="155" t="s">
        <v>413</v>
      </c>
      <c r="C677" s="158" t="s">
        <v>462</v>
      </c>
    </row>
    <row r="678" spans="1:3" x14ac:dyDescent="0.2">
      <c r="A678" s="159">
        <v>902</v>
      </c>
      <c r="B678" s="155" t="s">
        <v>413</v>
      </c>
      <c r="C678" s="158" t="s">
        <v>462</v>
      </c>
    </row>
    <row r="679" spans="1:3" x14ac:dyDescent="0.2">
      <c r="A679" s="159">
        <v>903</v>
      </c>
      <c r="B679" s="155" t="s">
        <v>413</v>
      </c>
      <c r="C679" s="158" t="s">
        <v>462</v>
      </c>
    </row>
    <row r="680" spans="1:3" x14ac:dyDescent="0.2">
      <c r="A680" s="159">
        <v>904</v>
      </c>
      <c r="B680" s="155" t="s">
        <v>414</v>
      </c>
      <c r="C680" s="158" t="s">
        <v>462</v>
      </c>
    </row>
    <row r="681" spans="1:3" x14ac:dyDescent="0.2">
      <c r="A681" s="159">
        <v>905</v>
      </c>
      <c r="B681" s="155" t="s">
        <v>414</v>
      </c>
      <c r="C681" s="158" t="s">
        <v>462</v>
      </c>
    </row>
    <row r="682" spans="1:3" x14ac:dyDescent="0.2">
      <c r="A682" s="159">
        <v>906</v>
      </c>
      <c r="B682" s="155" t="s">
        <v>414</v>
      </c>
      <c r="C682" s="158" t="s">
        <v>462</v>
      </c>
    </row>
    <row r="683" spans="1:3" x14ac:dyDescent="0.2">
      <c r="A683" s="159">
        <v>907</v>
      </c>
      <c r="B683" s="155" t="s">
        <v>415</v>
      </c>
      <c r="C683" s="158" t="s">
        <v>462</v>
      </c>
    </row>
    <row r="684" spans="1:3" x14ac:dyDescent="0.2">
      <c r="A684" s="159">
        <v>908</v>
      </c>
      <c r="B684" s="155" t="s">
        <v>415</v>
      </c>
      <c r="C684" s="158" t="s">
        <v>462</v>
      </c>
    </row>
    <row r="685" spans="1:3" x14ac:dyDescent="0.2">
      <c r="A685" s="159">
        <v>909</v>
      </c>
      <c r="B685" s="155" t="s">
        <v>415</v>
      </c>
      <c r="C685" s="158" t="s">
        <v>462</v>
      </c>
    </row>
    <row r="686" spans="1:3" x14ac:dyDescent="0.2">
      <c r="A686" s="159">
        <v>910</v>
      </c>
      <c r="B686" s="155" t="s">
        <v>415</v>
      </c>
      <c r="C686" s="158" t="s">
        <v>462</v>
      </c>
    </row>
    <row r="687" spans="1:3" x14ac:dyDescent="0.2">
      <c r="A687" s="159">
        <v>911</v>
      </c>
      <c r="B687" s="155" t="s">
        <v>415</v>
      </c>
      <c r="C687" s="158" t="s">
        <v>462</v>
      </c>
    </row>
    <row r="688" spans="1:3" x14ac:dyDescent="0.2">
      <c r="A688" s="159">
        <v>912</v>
      </c>
      <c r="B688" s="155" t="s">
        <v>415</v>
      </c>
      <c r="C688" s="158" t="s">
        <v>462</v>
      </c>
    </row>
    <row r="689" spans="1:3" x14ac:dyDescent="0.2">
      <c r="A689" s="159">
        <v>913</v>
      </c>
      <c r="B689" s="155" t="s">
        <v>415</v>
      </c>
      <c r="C689" s="158" t="s">
        <v>462</v>
      </c>
    </row>
    <row r="690" spans="1:3" x14ac:dyDescent="0.2">
      <c r="A690" s="159">
        <v>914</v>
      </c>
      <c r="B690" s="155" t="s">
        <v>416</v>
      </c>
      <c r="C690" s="158" t="s">
        <v>461</v>
      </c>
    </row>
    <row r="691" spans="1:3" x14ac:dyDescent="0.2">
      <c r="A691" s="159">
        <v>915</v>
      </c>
      <c r="B691" s="155" t="s">
        <v>370</v>
      </c>
      <c r="C691" s="158" t="s">
        <v>461</v>
      </c>
    </row>
    <row r="692" spans="1:3" x14ac:dyDescent="0.2">
      <c r="A692" s="159">
        <v>916</v>
      </c>
      <c r="B692" s="155" t="s">
        <v>370</v>
      </c>
      <c r="C692" s="158" t="s">
        <v>461</v>
      </c>
    </row>
    <row r="693" spans="1:3" x14ac:dyDescent="0.2">
      <c r="A693" s="159">
        <v>917</v>
      </c>
      <c r="B693" s="155" t="s">
        <v>370</v>
      </c>
      <c r="C693" s="158" t="s">
        <v>461</v>
      </c>
    </row>
    <row r="694" spans="1:3" x14ac:dyDescent="0.2">
      <c r="A694" s="159">
        <v>918</v>
      </c>
      <c r="B694" s="155" t="s">
        <v>306</v>
      </c>
      <c r="C694" s="158" t="s">
        <v>461</v>
      </c>
    </row>
    <row r="695" spans="1:3" x14ac:dyDescent="0.2">
      <c r="A695" s="159">
        <v>919</v>
      </c>
      <c r="B695" s="155" t="s">
        <v>417</v>
      </c>
      <c r="C695" s="158" t="s">
        <v>461</v>
      </c>
    </row>
    <row r="696" spans="1:3" x14ac:dyDescent="0.2">
      <c r="A696" s="159">
        <v>920</v>
      </c>
      <c r="B696" s="155" t="s">
        <v>417</v>
      </c>
      <c r="C696" s="158" t="s">
        <v>461</v>
      </c>
    </row>
    <row r="697" spans="1:3" x14ac:dyDescent="0.2">
      <c r="A697" s="159">
        <v>922</v>
      </c>
      <c r="B697" s="155" t="s">
        <v>329</v>
      </c>
      <c r="C697" s="158" t="s">
        <v>461</v>
      </c>
    </row>
    <row r="698" spans="1:3" x14ac:dyDescent="0.2">
      <c r="A698" s="159">
        <v>923</v>
      </c>
      <c r="B698" s="155" t="s">
        <v>329</v>
      </c>
      <c r="C698" s="158" t="s">
        <v>461</v>
      </c>
    </row>
    <row r="699" spans="1:3" x14ac:dyDescent="0.2">
      <c r="A699" s="159">
        <v>924</v>
      </c>
      <c r="B699" s="155" t="s">
        <v>329</v>
      </c>
      <c r="C699" s="158" t="s">
        <v>461</v>
      </c>
    </row>
    <row r="700" spans="1:3" x14ac:dyDescent="0.2">
      <c r="A700" s="159">
        <v>925</v>
      </c>
      <c r="B700" s="155" t="s">
        <v>418</v>
      </c>
      <c r="C700" s="158" t="s">
        <v>457</v>
      </c>
    </row>
    <row r="701" spans="1:3" x14ac:dyDescent="0.2">
      <c r="A701" s="159">
        <v>926</v>
      </c>
      <c r="B701" s="155" t="s">
        <v>359</v>
      </c>
      <c r="C701" s="158" t="s">
        <v>457</v>
      </c>
    </row>
    <row r="702" spans="1:3" x14ac:dyDescent="0.2">
      <c r="A702" s="159">
        <v>927</v>
      </c>
      <c r="B702" s="155" t="s">
        <v>361</v>
      </c>
      <c r="C702" s="158" t="s">
        <v>457</v>
      </c>
    </row>
    <row r="703" spans="1:3" x14ac:dyDescent="0.2">
      <c r="A703" s="159">
        <v>928</v>
      </c>
      <c r="B703" s="155" t="s">
        <v>360</v>
      </c>
      <c r="C703" s="158" t="s">
        <v>457</v>
      </c>
    </row>
    <row r="704" spans="1:3" x14ac:dyDescent="0.2">
      <c r="A704" s="159">
        <v>929</v>
      </c>
      <c r="B704" s="155" t="s">
        <v>413</v>
      </c>
      <c r="C704" s="158" t="s">
        <v>462</v>
      </c>
    </row>
    <row r="705" spans="1:3" x14ac:dyDescent="0.2">
      <c r="A705" s="159">
        <v>930</v>
      </c>
      <c r="B705" s="155" t="s">
        <v>413</v>
      </c>
      <c r="C705" s="158" t="s">
        <v>462</v>
      </c>
    </row>
    <row r="706" spans="1:3" x14ac:dyDescent="0.2">
      <c r="A706" s="159">
        <v>931</v>
      </c>
      <c r="B706" s="155" t="s">
        <v>413</v>
      </c>
      <c r="C706" s="158" t="s">
        <v>462</v>
      </c>
    </row>
    <row r="707" spans="1:3" x14ac:dyDescent="0.2">
      <c r="A707" s="159">
        <v>932</v>
      </c>
      <c r="B707" s="155" t="s">
        <v>419</v>
      </c>
      <c r="C707" s="158" t="s">
        <v>461</v>
      </c>
    </row>
    <row r="708" spans="1:3" x14ac:dyDescent="0.2">
      <c r="A708" s="159">
        <v>933</v>
      </c>
      <c r="B708" s="155" t="s">
        <v>411</v>
      </c>
      <c r="C708" s="158" t="s">
        <v>461</v>
      </c>
    </row>
    <row r="709" spans="1:3" x14ac:dyDescent="0.2">
      <c r="A709" s="159">
        <v>934</v>
      </c>
      <c r="B709" s="155" t="s">
        <v>412</v>
      </c>
      <c r="C709" s="158" t="s">
        <v>462</v>
      </c>
    </row>
    <row r="710" spans="1:3" x14ac:dyDescent="0.2">
      <c r="A710" s="159">
        <v>935</v>
      </c>
      <c r="B710" s="155" t="s">
        <v>420</v>
      </c>
      <c r="C710" s="158" t="s">
        <v>461</v>
      </c>
    </row>
    <row r="711" spans="1:3" x14ac:dyDescent="0.2">
      <c r="A711" s="159">
        <v>936</v>
      </c>
      <c r="B711" s="155" t="s">
        <v>420</v>
      </c>
      <c r="C711" s="158" t="s">
        <v>461</v>
      </c>
    </row>
    <row r="712" spans="1:3" x14ac:dyDescent="0.2">
      <c r="A712" s="159">
        <v>937</v>
      </c>
      <c r="B712" s="155" t="s">
        <v>420</v>
      </c>
      <c r="C712" s="158" t="s">
        <v>461</v>
      </c>
    </row>
    <row r="713" spans="1:3" x14ac:dyDescent="0.2">
      <c r="A713" s="159">
        <v>938</v>
      </c>
      <c r="B713" s="155" t="s">
        <v>420</v>
      </c>
      <c r="C713" s="158" t="s">
        <v>461</v>
      </c>
    </row>
    <row r="714" spans="1:3" x14ac:dyDescent="0.2">
      <c r="A714" s="159">
        <v>939</v>
      </c>
      <c r="B714" s="155" t="s">
        <v>420</v>
      </c>
      <c r="C714" s="158" t="s">
        <v>461</v>
      </c>
    </row>
    <row r="715" spans="1:3" x14ac:dyDescent="0.2">
      <c r="A715" s="159">
        <v>940</v>
      </c>
      <c r="B715" s="155" t="s">
        <v>421</v>
      </c>
      <c r="C715" s="158" t="s">
        <v>458</v>
      </c>
    </row>
    <row r="716" spans="1:3" x14ac:dyDescent="0.2">
      <c r="A716" s="159">
        <v>941</v>
      </c>
      <c r="B716" s="155" t="s">
        <v>422</v>
      </c>
      <c r="C716" s="158" t="s">
        <v>458</v>
      </c>
    </row>
    <row r="717" spans="1:3" x14ac:dyDescent="0.2">
      <c r="A717" s="159">
        <v>942</v>
      </c>
      <c r="B717" s="155" t="s">
        <v>275</v>
      </c>
      <c r="C717" s="158" t="s">
        <v>461</v>
      </c>
    </row>
    <row r="718" spans="1:3" x14ac:dyDescent="0.2">
      <c r="A718" s="159">
        <v>943</v>
      </c>
      <c r="B718" s="155" t="s">
        <v>266</v>
      </c>
      <c r="C718" s="158" t="s">
        <v>461</v>
      </c>
    </row>
    <row r="719" spans="1:3" x14ac:dyDescent="0.2">
      <c r="A719" s="159">
        <v>944</v>
      </c>
      <c r="B719" s="155" t="s">
        <v>266</v>
      </c>
      <c r="C719" s="158" t="s">
        <v>461</v>
      </c>
    </row>
    <row r="720" spans="1:3" x14ac:dyDescent="0.2">
      <c r="A720" s="159">
        <v>945</v>
      </c>
      <c r="B720" s="155" t="s">
        <v>266</v>
      </c>
      <c r="C720" s="158" t="s">
        <v>461</v>
      </c>
    </row>
    <row r="721" spans="1:3" x14ac:dyDescent="0.2">
      <c r="A721" s="159">
        <v>946</v>
      </c>
      <c r="B721" s="155" t="s">
        <v>266</v>
      </c>
      <c r="C721" s="158" t="s">
        <v>461</v>
      </c>
    </row>
    <row r="722" spans="1:3" x14ac:dyDescent="0.2">
      <c r="A722" s="159">
        <v>947</v>
      </c>
      <c r="B722" s="155" t="s">
        <v>423</v>
      </c>
      <c r="C722" s="158" t="s">
        <v>461</v>
      </c>
    </row>
    <row r="723" spans="1:3" x14ac:dyDescent="0.2">
      <c r="A723" s="159">
        <v>948</v>
      </c>
      <c r="B723" s="155" t="s">
        <v>424</v>
      </c>
      <c r="C723" s="158" t="s">
        <v>461</v>
      </c>
    </row>
    <row r="724" spans="1:3" x14ac:dyDescent="0.2">
      <c r="A724" s="159">
        <v>949</v>
      </c>
      <c r="B724" s="155" t="s">
        <v>425</v>
      </c>
      <c r="C724" s="158" t="s">
        <v>461</v>
      </c>
    </row>
    <row r="725" spans="1:3" x14ac:dyDescent="0.2">
      <c r="A725" s="159">
        <v>950</v>
      </c>
      <c r="B725" s="155" t="s">
        <v>426</v>
      </c>
      <c r="C725" s="158" t="s">
        <v>462</v>
      </c>
    </row>
    <row r="726" spans="1:3" x14ac:dyDescent="0.2">
      <c r="A726" s="159">
        <v>951</v>
      </c>
      <c r="B726" s="155" t="s">
        <v>427</v>
      </c>
      <c r="C726" s="158" t="s">
        <v>462</v>
      </c>
    </row>
    <row r="727" spans="1:3" x14ac:dyDescent="0.2">
      <c r="A727" s="159">
        <v>952</v>
      </c>
      <c r="B727" s="155" t="s">
        <v>428</v>
      </c>
      <c r="C727" s="158" t="s">
        <v>461</v>
      </c>
    </row>
    <row r="728" spans="1:3" x14ac:dyDescent="0.2">
      <c r="A728" s="159">
        <v>953</v>
      </c>
      <c r="B728" s="155" t="s">
        <v>429</v>
      </c>
      <c r="C728" s="158" t="s">
        <v>461</v>
      </c>
    </row>
    <row r="729" spans="1:3" x14ac:dyDescent="0.2">
      <c r="A729" s="159">
        <v>954</v>
      </c>
      <c r="B729" s="155" t="s">
        <v>430</v>
      </c>
      <c r="C729" s="158" t="s">
        <v>461</v>
      </c>
    </row>
    <row r="730" spans="1:3" x14ac:dyDescent="0.2">
      <c r="A730" s="159">
        <v>955</v>
      </c>
      <c r="B730" s="155" t="s">
        <v>431</v>
      </c>
      <c r="C730" s="158" t="s">
        <v>461</v>
      </c>
    </row>
    <row r="731" spans="1:3" x14ac:dyDescent="0.2">
      <c r="A731" s="159">
        <v>956</v>
      </c>
      <c r="B731" s="155" t="s">
        <v>432</v>
      </c>
      <c r="C731" s="158" t="s">
        <v>461</v>
      </c>
    </row>
    <row r="732" spans="1:3" x14ac:dyDescent="0.2">
      <c r="A732" s="159">
        <v>957</v>
      </c>
      <c r="B732" s="155" t="s">
        <v>433</v>
      </c>
      <c r="C732" s="158" t="s">
        <v>461</v>
      </c>
    </row>
    <row r="733" spans="1:3" x14ac:dyDescent="0.2">
      <c r="A733" s="159">
        <v>958</v>
      </c>
      <c r="B733" s="155" t="s">
        <v>434</v>
      </c>
      <c r="C733" s="158" t="s">
        <v>461</v>
      </c>
    </row>
    <row r="734" spans="1:3" x14ac:dyDescent="0.2">
      <c r="A734" s="159">
        <v>959</v>
      </c>
      <c r="B734" s="155" t="s">
        <v>435</v>
      </c>
      <c r="C734" s="158" t="s">
        <v>461</v>
      </c>
    </row>
    <row r="735" spans="1:3" x14ac:dyDescent="0.2">
      <c r="A735" s="159">
        <v>960</v>
      </c>
      <c r="B735" s="155" t="s">
        <v>436</v>
      </c>
      <c r="C735" s="158" t="s">
        <v>461</v>
      </c>
    </row>
    <row r="736" spans="1:3" x14ac:dyDescent="0.2">
      <c r="A736" s="159">
        <v>961</v>
      </c>
      <c r="B736" s="155" t="s">
        <v>437</v>
      </c>
      <c r="C736" s="158" t="s">
        <v>461</v>
      </c>
    </row>
    <row r="737" spans="1:3" x14ac:dyDescent="0.2">
      <c r="A737" s="159">
        <v>962</v>
      </c>
      <c r="B737" s="155" t="s">
        <v>438</v>
      </c>
      <c r="C737" s="158" t="s">
        <v>461</v>
      </c>
    </row>
    <row r="738" spans="1:3" x14ac:dyDescent="0.2">
      <c r="A738" s="159">
        <v>963</v>
      </c>
      <c r="B738" s="155" t="s">
        <v>439</v>
      </c>
      <c r="C738" s="158" t="s">
        <v>461</v>
      </c>
    </row>
    <row r="739" spans="1:3" x14ac:dyDescent="0.2">
      <c r="A739" s="159">
        <v>964</v>
      </c>
      <c r="B739" s="155" t="s">
        <v>440</v>
      </c>
      <c r="C739" s="158" t="s">
        <v>461</v>
      </c>
    </row>
    <row r="740" spans="1:3" x14ac:dyDescent="0.2">
      <c r="A740" s="159">
        <v>965</v>
      </c>
      <c r="B740" s="155" t="s">
        <v>441</v>
      </c>
      <c r="C740" s="158" t="s">
        <v>461</v>
      </c>
    </row>
    <row r="741" spans="1:3" x14ac:dyDescent="0.2">
      <c r="A741" s="159">
        <v>966</v>
      </c>
      <c r="B741" s="155" t="s">
        <v>286</v>
      </c>
      <c r="C741" s="158" t="s">
        <v>462</v>
      </c>
    </row>
    <row r="742" spans="1:3" x14ac:dyDescent="0.2">
      <c r="A742" s="159">
        <v>967</v>
      </c>
      <c r="B742" s="155" t="s">
        <v>298</v>
      </c>
      <c r="C742" s="158" t="s">
        <v>461</v>
      </c>
    </row>
    <row r="743" spans="1:3" x14ac:dyDescent="0.2">
      <c r="A743" s="159">
        <v>968</v>
      </c>
      <c r="B743" s="155" t="s">
        <v>298</v>
      </c>
      <c r="C743" s="158" t="s">
        <v>461</v>
      </c>
    </row>
    <row r="744" spans="1:3" x14ac:dyDescent="0.2">
      <c r="A744" s="159">
        <v>969</v>
      </c>
      <c r="B744" s="155" t="s">
        <v>441</v>
      </c>
      <c r="C744" s="158" t="s">
        <v>461</v>
      </c>
    </row>
    <row r="745" spans="1:3" x14ac:dyDescent="0.2">
      <c r="A745" s="159">
        <v>970</v>
      </c>
      <c r="B745" s="155" t="s">
        <v>254</v>
      </c>
      <c r="C745" s="158" t="s">
        <v>461</v>
      </c>
    </row>
    <row r="746" spans="1:3" x14ac:dyDescent="0.2">
      <c r="A746" s="159">
        <v>971</v>
      </c>
      <c r="B746" s="155" t="s">
        <v>442</v>
      </c>
      <c r="C746" s="158" t="s">
        <v>461</v>
      </c>
    </row>
    <row r="747" spans="1:3" x14ac:dyDescent="0.2">
      <c r="A747" s="159">
        <v>972</v>
      </c>
      <c r="B747" s="155" t="s">
        <v>443</v>
      </c>
      <c r="C747" s="158" t="s">
        <v>461</v>
      </c>
    </row>
    <row r="748" spans="1:3" x14ac:dyDescent="0.2">
      <c r="A748" s="159">
        <v>973</v>
      </c>
      <c r="B748" s="155" t="s">
        <v>296</v>
      </c>
      <c r="C748" s="158" t="s">
        <v>461</v>
      </c>
    </row>
    <row r="749" spans="1:3" x14ac:dyDescent="0.2">
      <c r="A749" s="159">
        <v>974</v>
      </c>
      <c r="B749" s="155" t="s">
        <v>322</v>
      </c>
      <c r="C749" s="158" t="s">
        <v>461</v>
      </c>
    </row>
    <row r="750" spans="1:3" x14ac:dyDescent="0.2">
      <c r="A750" s="159">
        <v>975</v>
      </c>
      <c r="B750" s="155" t="s">
        <v>444</v>
      </c>
      <c r="C750" s="158" t="s">
        <v>461</v>
      </c>
    </row>
    <row r="751" spans="1:3" x14ac:dyDescent="0.2">
      <c r="A751" s="159">
        <v>976</v>
      </c>
      <c r="B751" s="155" t="s">
        <v>445</v>
      </c>
      <c r="C751" s="158" t="s">
        <v>461</v>
      </c>
    </row>
    <row r="752" spans="1:3" x14ac:dyDescent="0.2">
      <c r="A752" s="159">
        <v>978</v>
      </c>
      <c r="B752" s="155" t="s">
        <v>280</v>
      </c>
      <c r="C752" s="158" t="s">
        <v>462</v>
      </c>
    </row>
    <row r="753" spans="1:3" x14ac:dyDescent="0.2">
      <c r="A753" s="159">
        <v>979</v>
      </c>
      <c r="B753" s="155" t="s">
        <v>319</v>
      </c>
      <c r="C753" s="158" t="s">
        <v>462</v>
      </c>
    </row>
    <row r="754" spans="1:3" x14ac:dyDescent="0.2">
      <c r="A754" s="159">
        <v>980</v>
      </c>
      <c r="B754" s="155" t="s">
        <v>446</v>
      </c>
      <c r="C754" s="158" t="s">
        <v>461</v>
      </c>
    </row>
    <row r="755" spans="1:3" x14ac:dyDescent="0.2">
      <c r="A755" s="159">
        <v>981</v>
      </c>
      <c r="B755" s="155" t="s">
        <v>447</v>
      </c>
      <c r="C755" s="158" t="s">
        <v>462</v>
      </c>
    </row>
    <row r="756" spans="1:3" x14ac:dyDescent="0.2">
      <c r="A756" s="159">
        <v>982</v>
      </c>
      <c r="B756" s="155" t="s">
        <v>448</v>
      </c>
      <c r="C756" s="158" t="s">
        <v>461</v>
      </c>
    </row>
    <row r="757" spans="1:3" x14ac:dyDescent="0.2">
      <c r="A757" s="159">
        <v>983</v>
      </c>
      <c r="B757" s="155" t="s">
        <v>449</v>
      </c>
      <c r="C757" s="158" t="s">
        <v>461</v>
      </c>
    </row>
    <row r="758" spans="1:3" x14ac:dyDescent="0.2">
      <c r="A758" s="159">
        <v>984</v>
      </c>
      <c r="B758" s="155" t="s">
        <v>450</v>
      </c>
      <c r="C758" s="158" t="s">
        <v>461</v>
      </c>
    </row>
    <row r="759" spans="1:3" x14ac:dyDescent="0.2">
      <c r="A759" s="159">
        <v>985</v>
      </c>
      <c r="B759" s="155" t="s">
        <v>451</v>
      </c>
      <c r="C759" s="158" t="s">
        <v>461</v>
      </c>
    </row>
    <row r="760" spans="1:3" x14ac:dyDescent="0.2">
      <c r="A760" s="159">
        <v>989</v>
      </c>
      <c r="B760" s="155" t="s">
        <v>335</v>
      </c>
      <c r="C760" s="158" t="s">
        <v>461</v>
      </c>
    </row>
    <row r="761" spans="1:3" x14ac:dyDescent="0.2">
      <c r="A761" s="159">
        <v>990</v>
      </c>
      <c r="B761" s="155" t="s">
        <v>336</v>
      </c>
      <c r="C761" s="158" t="s">
        <v>462</v>
      </c>
    </row>
    <row r="762" spans="1:3" x14ac:dyDescent="0.2">
      <c r="A762" s="159">
        <v>991</v>
      </c>
      <c r="B762" s="155" t="s">
        <v>286</v>
      </c>
      <c r="C762" s="158" t="s">
        <v>462</v>
      </c>
    </row>
    <row r="763" spans="1:3" x14ac:dyDescent="0.2">
      <c r="A763" s="159">
        <v>996</v>
      </c>
      <c r="B763" s="155" t="s">
        <v>365</v>
      </c>
      <c r="C763" s="158" t="s">
        <v>461</v>
      </c>
    </row>
    <row r="764" spans="1:3" x14ac:dyDescent="0.2">
      <c r="A764" s="159">
        <v>997</v>
      </c>
      <c r="B764" s="155" t="s">
        <v>452</v>
      </c>
      <c r="C764" s="158" t="s">
        <v>461</v>
      </c>
    </row>
  </sheetData>
  <hyperlinks>
    <hyperlink ref="A1" location="Overview!A1" display="Back to Overview" xr:uid="{00000000-0004-0000-0B00-000000000000}"/>
    <hyperlink ref="A1" location="Overview!A1" display="Back to Overview" xr:uid="{00000000-0004-0000-0B00-000001000000}"/>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RowHeight="12.75" x14ac:dyDescent="0.2"/>
  <cols>
    <col min="1" max="1" width="32.140625" bestFit="1" customWidth="1"/>
    <col min="2" max="2" width="11.85546875" bestFit="1" customWidth="1"/>
    <col min="3" max="3" width="5.42578125" bestFit="1" customWidth="1"/>
    <col min="4" max="4" width="16.42578125" customWidth="1"/>
    <col min="5" max="6" width="16.140625" bestFit="1" customWidth="1"/>
  </cols>
  <sheetData>
    <row r="1" spans="1:6" x14ac:dyDescent="0.2">
      <c r="A1" s="152" t="s">
        <v>30</v>
      </c>
      <c r="B1" s="152"/>
    </row>
    <row r="2" spans="1:6" ht="36.75" customHeight="1" x14ac:dyDescent="0.2">
      <c r="A2" s="242" t="str">
        <f>Overview!B4&amp; " - Effective from "&amp;Overview!C4&amp;" - "&amp;Overview!E4&amp;" Residual Charging Bands"</f>
        <v>Aidien Limited - GSP_E - Effective from 2025/26 - Final Residual Charging Bands</v>
      </c>
      <c r="B2" s="243"/>
      <c r="C2" s="243"/>
      <c r="D2" s="243"/>
      <c r="E2" s="243"/>
      <c r="F2" s="243"/>
    </row>
    <row r="4" spans="1:6" ht="25.5" x14ac:dyDescent="0.2">
      <c r="A4" s="172" t="s">
        <v>639</v>
      </c>
      <c r="B4" s="172" t="s">
        <v>635</v>
      </c>
      <c r="C4" s="172" t="s">
        <v>642</v>
      </c>
      <c r="D4" s="172" t="s">
        <v>646</v>
      </c>
      <c r="E4" s="172" t="s">
        <v>647</v>
      </c>
      <c r="F4" s="20" t="s">
        <v>649</v>
      </c>
    </row>
    <row r="5" spans="1:6" ht="14.25" x14ac:dyDescent="0.2">
      <c r="A5" s="173" t="s">
        <v>190</v>
      </c>
      <c r="B5" s="174" t="s">
        <v>637</v>
      </c>
      <c r="C5" s="174" t="s">
        <v>638</v>
      </c>
      <c r="D5" s="180" t="s">
        <v>638</v>
      </c>
      <c r="E5" s="180" t="s">
        <v>638</v>
      </c>
      <c r="F5" s="178"/>
    </row>
    <row r="6" spans="1:6" ht="14.25" customHeight="1" x14ac:dyDescent="0.2">
      <c r="A6" s="278" t="s">
        <v>650</v>
      </c>
      <c r="B6" s="174">
        <v>1</v>
      </c>
      <c r="C6" s="174" t="s">
        <v>643</v>
      </c>
      <c r="D6" s="181">
        <v>0</v>
      </c>
      <c r="E6" s="181">
        <v>3571</v>
      </c>
      <c r="F6" s="178"/>
    </row>
    <row r="7" spans="1:6" ht="14.25" x14ac:dyDescent="0.2">
      <c r="A7" s="279"/>
      <c r="B7" s="174">
        <v>2</v>
      </c>
      <c r="C7" s="174" t="s">
        <v>643</v>
      </c>
      <c r="D7" s="181">
        <v>3571</v>
      </c>
      <c r="E7" s="181">
        <v>12553</v>
      </c>
      <c r="F7" s="178"/>
    </row>
    <row r="8" spans="1:6" ht="14.25" x14ac:dyDescent="0.2">
      <c r="A8" s="279"/>
      <c r="B8" s="174">
        <v>3</v>
      </c>
      <c r="C8" s="174" t="s">
        <v>643</v>
      </c>
      <c r="D8" s="181">
        <v>12553</v>
      </c>
      <c r="E8" s="181">
        <v>25279</v>
      </c>
      <c r="F8" s="178"/>
    </row>
    <row r="9" spans="1:6" ht="14.25" x14ac:dyDescent="0.2">
      <c r="A9" s="280"/>
      <c r="B9" s="174">
        <v>4</v>
      </c>
      <c r="C9" s="174" t="s">
        <v>643</v>
      </c>
      <c r="D9" s="181">
        <v>25279</v>
      </c>
      <c r="E9" s="181" t="s">
        <v>645</v>
      </c>
      <c r="F9" s="178"/>
    </row>
    <row r="10" spans="1:6" ht="14.25" x14ac:dyDescent="0.2">
      <c r="A10" s="278" t="s">
        <v>653</v>
      </c>
      <c r="B10" s="174">
        <v>1</v>
      </c>
      <c r="C10" s="174" t="s">
        <v>644</v>
      </c>
      <c r="D10" s="181">
        <v>0</v>
      </c>
      <c r="E10" s="181">
        <v>80</v>
      </c>
      <c r="F10" s="178"/>
    </row>
    <row r="11" spans="1:6" ht="14.25" x14ac:dyDescent="0.2">
      <c r="A11" s="279"/>
      <c r="B11" s="174">
        <v>2</v>
      </c>
      <c r="C11" s="174" t="s">
        <v>644</v>
      </c>
      <c r="D11" s="181">
        <v>80</v>
      </c>
      <c r="E11" s="181">
        <v>150</v>
      </c>
      <c r="F11" s="178"/>
    </row>
    <row r="12" spans="1:6" ht="14.25" x14ac:dyDescent="0.2">
      <c r="A12" s="279"/>
      <c r="B12" s="174">
        <v>3</v>
      </c>
      <c r="C12" s="174" t="s">
        <v>644</v>
      </c>
      <c r="D12" s="181">
        <v>150</v>
      </c>
      <c r="E12" s="181">
        <v>231</v>
      </c>
      <c r="F12" s="178"/>
    </row>
    <row r="13" spans="1:6" ht="14.25" x14ac:dyDescent="0.2">
      <c r="A13" s="280"/>
      <c r="B13" s="174">
        <v>4</v>
      </c>
      <c r="C13" s="174" t="s">
        <v>644</v>
      </c>
      <c r="D13" s="181">
        <v>231</v>
      </c>
      <c r="E13" s="181" t="s">
        <v>645</v>
      </c>
      <c r="F13" s="178"/>
    </row>
    <row r="14" spans="1:6" ht="15" x14ac:dyDescent="0.2">
      <c r="A14" s="278" t="s">
        <v>652</v>
      </c>
      <c r="B14" s="174">
        <v>1</v>
      </c>
      <c r="C14" s="174" t="s">
        <v>644</v>
      </c>
      <c r="D14" s="181">
        <v>0</v>
      </c>
      <c r="E14" s="181">
        <v>422</v>
      </c>
      <c r="F14" s="179"/>
    </row>
    <row r="15" spans="1:6" ht="15" x14ac:dyDescent="0.2">
      <c r="A15" s="279"/>
      <c r="B15" s="174">
        <v>2</v>
      </c>
      <c r="C15" s="174" t="s">
        <v>644</v>
      </c>
      <c r="D15" s="181">
        <v>422</v>
      </c>
      <c r="E15" s="181">
        <v>1000</v>
      </c>
      <c r="F15" s="179"/>
    </row>
    <row r="16" spans="1:6" ht="15" x14ac:dyDescent="0.2">
      <c r="A16" s="279"/>
      <c r="B16" s="174">
        <v>3</v>
      </c>
      <c r="C16" s="174" t="s">
        <v>644</v>
      </c>
      <c r="D16" s="181">
        <v>1000</v>
      </c>
      <c r="E16" s="181">
        <v>1800</v>
      </c>
      <c r="F16" s="179"/>
    </row>
    <row r="17" spans="1:6" ht="15" x14ac:dyDescent="0.2">
      <c r="A17" s="280"/>
      <c r="B17" s="174">
        <v>4</v>
      </c>
      <c r="C17" s="174" t="s">
        <v>644</v>
      </c>
      <c r="D17" s="181">
        <v>1800</v>
      </c>
      <c r="E17" s="181" t="s">
        <v>645</v>
      </c>
      <c r="F17" s="179"/>
    </row>
    <row r="18" spans="1:6" ht="15" x14ac:dyDescent="0.2">
      <c r="A18" s="281" t="s">
        <v>651</v>
      </c>
      <c r="B18" s="174">
        <v>1</v>
      </c>
      <c r="C18" s="174" t="s">
        <v>644</v>
      </c>
      <c r="D18" s="181">
        <v>0</v>
      </c>
      <c r="E18" s="181">
        <v>5000</v>
      </c>
      <c r="F18" s="179"/>
    </row>
    <row r="19" spans="1:6" ht="15" x14ac:dyDescent="0.2">
      <c r="A19" s="282"/>
      <c r="B19" s="174">
        <v>2</v>
      </c>
      <c r="C19" s="174" t="s">
        <v>644</v>
      </c>
      <c r="D19" s="181">
        <v>5000</v>
      </c>
      <c r="E19" s="181">
        <v>12000</v>
      </c>
      <c r="F19" s="179"/>
    </row>
    <row r="20" spans="1:6" ht="15" x14ac:dyDescent="0.2">
      <c r="A20" s="282"/>
      <c r="B20" s="174">
        <v>3</v>
      </c>
      <c r="C20" s="174" t="s">
        <v>644</v>
      </c>
      <c r="D20" s="181">
        <v>12000</v>
      </c>
      <c r="E20" s="181">
        <v>21500</v>
      </c>
      <c r="F20" s="179"/>
    </row>
    <row r="21" spans="1:6" ht="15" x14ac:dyDescent="0.2">
      <c r="A21" s="283"/>
      <c r="B21" s="174">
        <v>4</v>
      </c>
      <c r="C21" s="174" t="s">
        <v>644</v>
      </c>
      <c r="D21" s="181">
        <v>21500</v>
      </c>
      <c r="E21" s="181" t="s">
        <v>645</v>
      </c>
      <c r="F21" s="179"/>
    </row>
    <row r="22" spans="1:6" x14ac:dyDescent="0.2">
      <c r="A22" t="s">
        <v>648</v>
      </c>
    </row>
  </sheetData>
  <mergeCells count="5">
    <mergeCell ref="A10:A13"/>
    <mergeCell ref="A14:A17"/>
    <mergeCell ref="A18:A21"/>
    <mergeCell ref="A6:A9"/>
    <mergeCell ref="A2:F2"/>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0"/>
  <sheetViews>
    <sheetView showGridLines="0" workbookViewId="0">
      <selection activeCell="H14" sqref="H14"/>
    </sheetView>
  </sheetViews>
  <sheetFormatPr defaultRowHeight="12.75" x14ac:dyDescent="0.2"/>
  <cols>
    <col min="1" max="1" width="41.140625" customWidth="1"/>
    <col min="2" max="2" width="26.85546875" customWidth="1"/>
    <col min="3" max="3" width="0.140625" customWidth="1"/>
    <col min="4" max="4" width="9.140625" hidden="1" customWidth="1"/>
    <col min="5" max="5" width="0.85546875" hidden="1" customWidth="1"/>
    <col min="6" max="6" width="9.140625" hidden="1" customWidth="1"/>
  </cols>
  <sheetData>
    <row r="1" spans="1:6" x14ac:dyDescent="0.2">
      <c r="A1" s="152" t="s">
        <v>30</v>
      </c>
    </row>
    <row r="2" spans="1:6" ht="33" customHeight="1" x14ac:dyDescent="0.2">
      <c r="A2" s="227" t="str">
        <f>Overview!C4&amp;" - Effective from "&amp;Overview!D4&amp;" - "&amp;Overview!F4&amp;" TNUoS Mapping"</f>
        <v>2025/26 - Effective from 1 April 2025 -  TNUoS Mapping</v>
      </c>
      <c r="B2" s="227"/>
      <c r="C2" s="227"/>
      <c r="D2" s="227"/>
      <c r="E2" s="227"/>
      <c r="F2" s="227"/>
    </row>
    <row r="3" spans="1:6" x14ac:dyDescent="0.2">
      <c r="A3" s="172" t="s">
        <v>709</v>
      </c>
      <c r="B3" s="172" t="s">
        <v>710</v>
      </c>
      <c r="C3" s="182"/>
      <c r="D3" s="182"/>
      <c r="E3" s="182"/>
      <c r="F3" s="182"/>
    </row>
    <row r="4" spans="1:6" x14ac:dyDescent="0.2">
      <c r="A4" s="183" t="s">
        <v>708</v>
      </c>
      <c r="B4" s="183" t="s">
        <v>711</v>
      </c>
      <c r="C4" s="182"/>
      <c r="D4" s="182"/>
      <c r="E4" s="182"/>
      <c r="F4" s="182"/>
    </row>
    <row r="5" spans="1:6" x14ac:dyDescent="0.2">
      <c r="A5" s="184" t="s">
        <v>522</v>
      </c>
      <c r="B5" s="184" t="s">
        <v>712</v>
      </c>
      <c r="C5" s="182"/>
      <c r="D5" s="182"/>
      <c r="E5" s="182"/>
      <c r="F5" s="182"/>
    </row>
    <row r="6" spans="1:6" x14ac:dyDescent="0.2">
      <c r="A6" s="184" t="s">
        <v>655</v>
      </c>
      <c r="B6" s="184" t="str">
        <f>$B$5</f>
        <v>n/a (Non-Final Demand Site)</v>
      </c>
      <c r="C6" s="182"/>
      <c r="D6" s="182"/>
      <c r="E6" s="182"/>
      <c r="F6" s="182"/>
    </row>
    <row r="7" spans="1:6" x14ac:dyDescent="0.2">
      <c r="A7" s="183" t="s">
        <v>656</v>
      </c>
      <c r="B7" s="183" t="s">
        <v>713</v>
      </c>
      <c r="C7" s="182"/>
      <c r="D7" s="182"/>
      <c r="E7" s="182"/>
      <c r="F7" s="182"/>
    </row>
    <row r="8" spans="1:6" x14ac:dyDescent="0.2">
      <c r="A8" s="183" t="s">
        <v>657</v>
      </c>
      <c r="B8" s="183" t="s">
        <v>714</v>
      </c>
      <c r="C8" s="182"/>
      <c r="D8" s="182"/>
      <c r="E8" s="182"/>
      <c r="F8" s="182"/>
    </row>
    <row r="9" spans="1:6" x14ac:dyDescent="0.2">
      <c r="A9" s="183" t="s">
        <v>658</v>
      </c>
      <c r="B9" s="183" t="s">
        <v>715</v>
      </c>
      <c r="C9" s="182"/>
      <c r="D9" s="182"/>
      <c r="E9" s="182"/>
      <c r="F9" s="182"/>
    </row>
    <row r="10" spans="1:6" x14ac:dyDescent="0.2">
      <c r="A10" s="183" t="s">
        <v>659</v>
      </c>
      <c r="B10" s="183" t="s">
        <v>716</v>
      </c>
      <c r="C10" s="182"/>
      <c r="D10" s="182"/>
      <c r="E10" s="182"/>
      <c r="F10" s="182"/>
    </row>
    <row r="11" spans="1:6" x14ac:dyDescent="0.2">
      <c r="A11" s="184" t="s">
        <v>193</v>
      </c>
      <c r="B11" s="184" t="str">
        <f t="shared" ref="B11:B12" si="0">$B$5</f>
        <v>n/a (Non-Final Demand Site)</v>
      </c>
      <c r="C11" s="182"/>
      <c r="D11" s="182"/>
      <c r="E11" s="182"/>
      <c r="F11" s="182"/>
    </row>
    <row r="12" spans="1:6" x14ac:dyDescent="0.2">
      <c r="A12" s="184" t="s">
        <v>523</v>
      </c>
      <c r="B12" s="184" t="str">
        <f t="shared" si="0"/>
        <v>n/a (Non-Final Demand Site)</v>
      </c>
      <c r="C12" s="182"/>
      <c r="D12" s="182"/>
      <c r="E12" s="182"/>
      <c r="F12" s="182"/>
    </row>
    <row r="13" spans="1:6" x14ac:dyDescent="0.2">
      <c r="A13" s="183" t="s">
        <v>524</v>
      </c>
      <c r="B13" s="183" t="s">
        <v>717</v>
      </c>
      <c r="C13" s="182"/>
      <c r="D13" s="182"/>
      <c r="E13" s="182"/>
      <c r="F13" s="182"/>
    </row>
    <row r="14" spans="1:6" x14ac:dyDescent="0.2">
      <c r="A14" s="183" t="s">
        <v>525</v>
      </c>
      <c r="B14" s="183" t="s">
        <v>718</v>
      </c>
      <c r="C14" s="182"/>
      <c r="D14" s="182"/>
      <c r="E14" s="182"/>
      <c r="F14" s="182"/>
    </row>
    <row r="15" spans="1:6" x14ac:dyDescent="0.2">
      <c r="A15" s="183" t="s">
        <v>526</v>
      </c>
      <c r="B15" s="183" t="s">
        <v>719</v>
      </c>
      <c r="C15" s="182"/>
      <c r="D15" s="182"/>
      <c r="E15" s="182"/>
      <c r="F15" s="182"/>
    </row>
    <row r="16" spans="1:6" x14ac:dyDescent="0.2">
      <c r="A16" s="183" t="s">
        <v>527</v>
      </c>
      <c r="B16" s="183" t="s">
        <v>720</v>
      </c>
      <c r="C16" s="182"/>
      <c r="D16" s="182"/>
      <c r="E16" s="182"/>
      <c r="F16" s="182"/>
    </row>
    <row r="17" spans="1:6" x14ac:dyDescent="0.2">
      <c r="A17" s="184" t="s">
        <v>528</v>
      </c>
      <c r="B17" s="184" t="str">
        <f>$B$5</f>
        <v>n/a (Non-Final Demand Site)</v>
      </c>
      <c r="C17" s="182"/>
      <c r="D17" s="182"/>
      <c r="E17" s="182"/>
      <c r="F17" s="182"/>
    </row>
    <row r="18" spans="1:6" x14ac:dyDescent="0.2">
      <c r="A18" s="183" t="s">
        <v>529</v>
      </c>
      <c r="B18" s="183" t="s">
        <v>717</v>
      </c>
      <c r="C18" s="182"/>
      <c r="D18" s="182"/>
      <c r="E18" s="182"/>
      <c r="F18" s="182"/>
    </row>
    <row r="19" spans="1:6" x14ac:dyDescent="0.2">
      <c r="A19" s="183" t="s">
        <v>530</v>
      </c>
      <c r="B19" s="183" t="s">
        <v>718</v>
      </c>
      <c r="C19" s="182"/>
      <c r="D19" s="182"/>
      <c r="E19" s="182"/>
      <c r="F19" s="182"/>
    </row>
    <row r="20" spans="1:6" x14ac:dyDescent="0.2">
      <c r="A20" s="183" t="s">
        <v>531</v>
      </c>
      <c r="B20" s="183" t="s">
        <v>719</v>
      </c>
      <c r="C20" s="182"/>
      <c r="D20" s="182"/>
      <c r="E20" s="182"/>
      <c r="F20" s="182"/>
    </row>
    <row r="21" spans="1:6" x14ac:dyDescent="0.2">
      <c r="A21" s="183" t="s">
        <v>532</v>
      </c>
      <c r="B21" s="183" t="s">
        <v>720</v>
      </c>
      <c r="C21" s="182"/>
      <c r="D21" s="182"/>
      <c r="E21" s="182"/>
      <c r="F21" s="182"/>
    </row>
    <row r="22" spans="1:6" x14ac:dyDescent="0.2">
      <c r="A22" s="184" t="s">
        <v>533</v>
      </c>
      <c r="B22" s="184" t="str">
        <f>$B$5</f>
        <v>n/a (Non-Final Demand Site)</v>
      </c>
      <c r="C22" s="182"/>
      <c r="D22" s="182"/>
      <c r="E22" s="182"/>
      <c r="F22" s="182"/>
    </row>
    <row r="23" spans="1:6" x14ac:dyDescent="0.2">
      <c r="A23" s="183" t="s">
        <v>534</v>
      </c>
      <c r="B23" s="183" t="s">
        <v>721</v>
      </c>
      <c r="C23" s="182"/>
      <c r="D23" s="182"/>
      <c r="E23" s="182"/>
      <c r="F23" s="182"/>
    </row>
    <row r="24" spans="1:6" x14ac:dyDescent="0.2">
      <c r="A24" s="183" t="s">
        <v>535</v>
      </c>
      <c r="B24" s="183" t="s">
        <v>722</v>
      </c>
      <c r="C24" s="182"/>
      <c r="D24" s="182"/>
      <c r="E24" s="182"/>
      <c r="F24" s="182"/>
    </row>
    <row r="25" spans="1:6" x14ac:dyDescent="0.2">
      <c r="A25" s="183" t="s">
        <v>536</v>
      </c>
      <c r="B25" s="183" t="s">
        <v>723</v>
      </c>
      <c r="C25" s="182"/>
      <c r="D25" s="182"/>
      <c r="E25" s="182"/>
      <c r="F25" s="182"/>
    </row>
    <row r="26" spans="1:6" x14ac:dyDescent="0.2">
      <c r="A26" s="183" t="s">
        <v>537</v>
      </c>
      <c r="B26" s="183" t="s">
        <v>724</v>
      </c>
      <c r="C26" s="182"/>
      <c r="D26" s="182"/>
      <c r="E26" s="182"/>
      <c r="F26" s="182"/>
    </row>
    <row r="27" spans="1:6" x14ac:dyDescent="0.2">
      <c r="A27" s="184" t="s">
        <v>197</v>
      </c>
      <c r="B27" s="184" t="s">
        <v>725</v>
      </c>
      <c r="C27" s="182"/>
      <c r="D27" s="182"/>
      <c r="E27" s="182"/>
      <c r="F27" s="182"/>
    </row>
    <row r="28" spans="1:6" x14ac:dyDescent="0.2">
      <c r="A28" s="184" t="s">
        <v>198</v>
      </c>
      <c r="B28" s="184" t="str">
        <f t="shared" ref="B28:B36" si="1">$B$5</f>
        <v>n/a (Non-Final Demand Site)</v>
      </c>
      <c r="C28" s="182"/>
      <c r="D28" s="182"/>
      <c r="E28" s="182"/>
      <c r="F28" s="182"/>
    </row>
    <row r="29" spans="1:6" x14ac:dyDescent="0.2">
      <c r="A29" s="184" t="s">
        <v>199</v>
      </c>
      <c r="B29" s="184" t="str">
        <f t="shared" si="1"/>
        <v>n/a (Non-Final Demand Site)</v>
      </c>
      <c r="C29" s="182"/>
      <c r="D29" s="182"/>
      <c r="E29" s="182"/>
      <c r="F29" s="182"/>
    </row>
    <row r="30" spans="1:6" x14ac:dyDescent="0.2">
      <c r="A30" s="184" t="s">
        <v>200</v>
      </c>
      <c r="B30" s="184" t="str">
        <f t="shared" si="1"/>
        <v>n/a (Non-Final Demand Site)</v>
      </c>
      <c r="C30" s="182"/>
      <c r="D30" s="182"/>
      <c r="E30" s="182"/>
      <c r="F30" s="182"/>
    </row>
    <row r="31" spans="1:6" x14ac:dyDescent="0.2">
      <c r="A31" s="184" t="s">
        <v>201</v>
      </c>
      <c r="B31" s="184" t="str">
        <f t="shared" si="1"/>
        <v>n/a (Non-Final Demand Site)</v>
      </c>
      <c r="C31" s="182"/>
      <c r="D31" s="182"/>
      <c r="E31" s="182"/>
      <c r="F31" s="182"/>
    </row>
    <row r="32" spans="1:6" x14ac:dyDescent="0.2">
      <c r="A32" s="184" t="s">
        <v>202</v>
      </c>
      <c r="B32" s="184" t="str">
        <f t="shared" si="1"/>
        <v>n/a (Non-Final Demand Site)</v>
      </c>
      <c r="C32" s="182"/>
      <c r="D32" s="182"/>
      <c r="E32" s="182"/>
      <c r="F32" s="182"/>
    </row>
    <row r="33" spans="1:6" x14ac:dyDescent="0.2">
      <c r="A33" s="184" t="s">
        <v>203</v>
      </c>
      <c r="B33" s="184" t="str">
        <f t="shared" si="1"/>
        <v>n/a (Non-Final Demand Site)</v>
      </c>
      <c r="C33" s="182"/>
      <c r="D33" s="182"/>
      <c r="E33" s="182"/>
      <c r="F33" s="182"/>
    </row>
    <row r="34" spans="1:6" x14ac:dyDescent="0.2">
      <c r="A34" s="184" t="s">
        <v>204</v>
      </c>
      <c r="B34" s="184" t="str">
        <f t="shared" si="1"/>
        <v>n/a (Non-Final Demand Site)</v>
      </c>
      <c r="C34" s="182"/>
      <c r="D34" s="182"/>
      <c r="E34" s="182"/>
      <c r="F34" s="182"/>
    </row>
    <row r="35" spans="1:6" x14ac:dyDescent="0.2">
      <c r="A35" s="184" t="s">
        <v>205</v>
      </c>
      <c r="B35" s="184" t="str">
        <f t="shared" si="1"/>
        <v>n/a (Non-Final Demand Site)</v>
      </c>
      <c r="C35" s="182"/>
      <c r="D35" s="182"/>
      <c r="E35" s="182"/>
      <c r="F35" s="182"/>
    </row>
    <row r="36" spans="1:6" x14ac:dyDescent="0.2">
      <c r="A36" s="184" t="s">
        <v>730</v>
      </c>
      <c r="B36" s="184" t="str">
        <f t="shared" si="1"/>
        <v>n/a (Non-Final Demand Site)</v>
      </c>
      <c r="C36" s="182"/>
      <c r="D36" s="182"/>
      <c r="E36" s="182"/>
      <c r="F36" s="182"/>
    </row>
    <row r="37" spans="1:6" x14ac:dyDescent="0.2">
      <c r="A37" s="183" t="s">
        <v>731</v>
      </c>
      <c r="B37" s="183" t="s">
        <v>726</v>
      </c>
      <c r="C37" s="182"/>
      <c r="D37" s="182"/>
      <c r="E37" s="182"/>
      <c r="F37" s="182"/>
    </row>
    <row r="38" spans="1:6" x14ac:dyDescent="0.2">
      <c r="A38" s="183" t="s">
        <v>732</v>
      </c>
      <c r="B38" s="183" t="s">
        <v>727</v>
      </c>
      <c r="C38" s="182"/>
      <c r="D38" s="182"/>
      <c r="E38" s="182"/>
      <c r="F38" s="182"/>
    </row>
    <row r="39" spans="1:6" x14ac:dyDescent="0.2">
      <c r="A39" s="183" t="s">
        <v>733</v>
      </c>
      <c r="B39" s="183" t="s">
        <v>728</v>
      </c>
      <c r="C39" s="182"/>
      <c r="D39" s="182"/>
      <c r="E39" s="182"/>
      <c r="F39" s="182"/>
    </row>
    <row r="40" spans="1:6" x14ac:dyDescent="0.2">
      <c r="A40" s="183" t="s">
        <v>734</v>
      </c>
      <c r="B40" s="183" t="s">
        <v>729</v>
      </c>
      <c r="C40" s="182"/>
      <c r="D40" s="182"/>
      <c r="E40" s="182"/>
      <c r="F40" s="182"/>
    </row>
  </sheetData>
  <mergeCells count="1">
    <mergeCell ref="A2:F2"/>
  </mergeCells>
  <hyperlinks>
    <hyperlink ref="A1" location="Overview!A1" display="Back to Overview"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pageSetUpPr fitToPage="1"/>
  </sheetPr>
  <dimension ref="A1:EX24"/>
  <sheetViews>
    <sheetView zoomScaleNormal="100" workbookViewId="0">
      <selection activeCell="B1" sqref="B1"/>
    </sheetView>
  </sheetViews>
  <sheetFormatPr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s>
  <sheetData>
    <row r="1" spans="1:154" x14ac:dyDescent="0.2">
      <c r="B1" s="91" t="s">
        <v>30</v>
      </c>
    </row>
    <row r="2" spans="1:154" s="2" customFormat="1" ht="21.75" customHeight="1" x14ac:dyDescent="0.2">
      <c r="B2" s="284" t="str">
        <f>Overview!B4&amp; " - Effective from "&amp;Overview!D4&amp;" - "&amp;Overview!E4</f>
        <v>Aidien Limited - GSP_E - Effective from 1 April 2025 - Final</v>
      </c>
      <c r="C2" s="285"/>
      <c r="D2" s="285"/>
      <c r="E2" s="285"/>
      <c r="F2" s="285"/>
      <c r="G2" s="285"/>
      <c r="H2" s="285"/>
      <c r="I2" s="285"/>
      <c r="J2" s="285"/>
      <c r="K2" s="285"/>
      <c r="L2" s="285"/>
      <c r="M2" s="285"/>
      <c r="N2" s="285"/>
      <c r="O2" s="285"/>
      <c r="P2" s="285"/>
      <c r="Q2" s="285"/>
      <c r="R2" s="285"/>
      <c r="S2" s="285"/>
      <c r="T2" s="286"/>
      <c r="U2"/>
      <c r="V2"/>
      <c r="W2"/>
      <c r="X2"/>
      <c r="Y2"/>
      <c r="Z2"/>
      <c r="AA2"/>
      <c r="AB2" s="28"/>
      <c r="AC2" s="54" t="s">
        <v>210</v>
      </c>
      <c r="AD2" s="54" t="s">
        <v>212</v>
      </c>
      <c r="AE2" s="54" t="s">
        <v>211</v>
      </c>
      <c r="AF2" s="14" t="s">
        <v>36</v>
      </c>
      <c r="AG2" s="14" t="s">
        <v>37</v>
      </c>
      <c r="AH2" s="28" t="s">
        <v>176</v>
      </c>
      <c r="AI2" s="14" t="s">
        <v>64</v>
      </c>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105" customFormat="1" ht="9" customHeight="1" x14ac:dyDescent="0.2">
      <c r="A3" s="104"/>
      <c r="B3" s="104"/>
      <c r="C3" s="104"/>
      <c r="D3" s="104"/>
      <c r="E3" s="104"/>
      <c r="F3" s="104"/>
      <c r="G3" s="104"/>
      <c r="H3" s="104"/>
      <c r="I3" s="104"/>
      <c r="J3" s="104"/>
      <c r="K3" s="104"/>
      <c r="L3"/>
      <c r="M3"/>
      <c r="N3"/>
      <c r="O3"/>
      <c r="P3"/>
      <c r="Q3"/>
      <c r="R3"/>
      <c r="S3"/>
      <c r="T3"/>
      <c r="U3"/>
      <c r="V3"/>
      <c r="W3"/>
      <c r="X3"/>
      <c r="Y3"/>
      <c r="Z3"/>
      <c r="AA3"/>
      <c r="AB3" s="16" t="s">
        <v>190</v>
      </c>
      <c r="AC3" s="138" t="s">
        <v>216</v>
      </c>
      <c r="AD3" s="139" t="s">
        <v>218</v>
      </c>
      <c r="AE3" s="140" t="s">
        <v>211</v>
      </c>
      <c r="AF3" s="146" t="s">
        <v>220</v>
      </c>
      <c r="AG3" s="141" t="s">
        <v>223</v>
      </c>
      <c r="AH3" s="141" t="s">
        <v>223</v>
      </c>
      <c r="AI3" s="142" t="s">
        <v>223</v>
      </c>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90" t="s">
        <v>214</v>
      </c>
      <c r="C4" s="291"/>
      <c r="D4" s="291"/>
      <c r="E4" s="291"/>
      <c r="F4" s="291"/>
      <c r="G4" s="291"/>
      <c r="H4" s="291"/>
      <c r="I4" s="292"/>
      <c r="L4" s="290" t="s">
        <v>215</v>
      </c>
      <c r="M4" s="291"/>
      <c r="N4" s="291"/>
      <c r="O4" s="291"/>
      <c r="P4" s="291"/>
      <c r="Q4" s="291"/>
      <c r="R4" s="291"/>
      <c r="S4" s="291"/>
      <c r="T4" s="292"/>
      <c r="AB4" s="16" t="s">
        <v>191</v>
      </c>
      <c r="AC4" s="138" t="s">
        <v>216</v>
      </c>
      <c r="AD4" s="139" t="s">
        <v>218</v>
      </c>
      <c r="AE4" s="140" t="s">
        <v>211</v>
      </c>
      <c r="AF4" s="141" t="s">
        <v>223</v>
      </c>
      <c r="AG4" s="141" t="s">
        <v>223</v>
      </c>
      <c r="AH4" s="141" t="s">
        <v>223</v>
      </c>
      <c r="AI4" s="142" t="s">
        <v>223</v>
      </c>
    </row>
    <row r="5" spans="1:154" ht="18" customHeight="1" x14ac:dyDescent="0.2">
      <c r="B5" s="294" t="s">
        <v>146</v>
      </c>
      <c r="C5" s="294"/>
      <c r="D5" s="294"/>
      <c r="E5" s="294"/>
      <c r="F5" s="294"/>
      <c r="G5" s="294"/>
      <c r="H5" s="294"/>
      <c r="I5" s="294"/>
      <c r="L5" s="294" t="s">
        <v>148</v>
      </c>
      <c r="M5" s="294"/>
      <c r="N5" s="294"/>
      <c r="O5" s="294"/>
      <c r="P5" s="294"/>
      <c r="Q5" s="294"/>
      <c r="R5" s="294"/>
      <c r="S5" s="294"/>
      <c r="T5" s="294"/>
      <c r="AB5" s="16" t="s">
        <v>192</v>
      </c>
      <c r="AC5" s="138" t="s">
        <v>216</v>
      </c>
      <c r="AD5" s="139" t="s">
        <v>218</v>
      </c>
      <c r="AE5" s="140" t="s">
        <v>211</v>
      </c>
      <c r="AF5" s="146" t="s">
        <v>220</v>
      </c>
      <c r="AG5" s="141" t="s">
        <v>223</v>
      </c>
      <c r="AH5" s="141" t="s">
        <v>223</v>
      </c>
      <c r="AI5" s="142" t="s">
        <v>223</v>
      </c>
    </row>
    <row r="6" spans="1:154" s="106" customFormat="1" ht="27.75" customHeight="1" x14ac:dyDescent="0.2">
      <c r="B6" s="293" t="s">
        <v>152</v>
      </c>
      <c r="C6" s="293"/>
      <c r="D6" s="293"/>
      <c r="E6" s="293"/>
      <c r="F6" s="293"/>
      <c r="G6" s="293"/>
      <c r="H6" s="293"/>
      <c r="I6" s="293"/>
      <c r="L6" s="293" t="s">
        <v>153</v>
      </c>
      <c r="M6" s="293"/>
      <c r="N6" s="293"/>
      <c r="O6" s="293"/>
      <c r="P6" s="293"/>
      <c r="Q6" s="293"/>
      <c r="R6" s="293"/>
      <c r="S6" s="293"/>
      <c r="T6" s="293"/>
      <c r="AB6" s="16" t="s">
        <v>193</v>
      </c>
      <c r="AC6" s="138" t="s">
        <v>216</v>
      </c>
      <c r="AD6" s="139" t="s">
        <v>218</v>
      </c>
      <c r="AE6" s="140" t="s">
        <v>211</v>
      </c>
      <c r="AF6" s="141" t="s">
        <v>223</v>
      </c>
      <c r="AG6" s="141" t="s">
        <v>223</v>
      </c>
      <c r="AH6" s="141" t="s">
        <v>223</v>
      </c>
      <c r="AI6" s="142" t="s">
        <v>223</v>
      </c>
    </row>
    <row r="7" spans="1:154" ht="18" customHeight="1" x14ac:dyDescent="0.2">
      <c r="B7" s="294" t="s">
        <v>147</v>
      </c>
      <c r="C7" s="294"/>
      <c r="D7" s="294"/>
      <c r="E7" s="294"/>
      <c r="F7" s="294"/>
      <c r="G7" s="294"/>
      <c r="H7" s="294"/>
      <c r="I7" s="294"/>
      <c r="L7" s="294" t="s">
        <v>149</v>
      </c>
      <c r="M7" s="294"/>
      <c r="N7" s="294"/>
      <c r="O7" s="294"/>
      <c r="P7" s="294"/>
      <c r="Q7" s="294"/>
      <c r="R7" s="294"/>
      <c r="S7" s="294"/>
      <c r="T7" s="294"/>
      <c r="AB7" s="16" t="s">
        <v>194</v>
      </c>
      <c r="AC7" s="138" t="s">
        <v>216</v>
      </c>
      <c r="AD7" s="139" t="s">
        <v>218</v>
      </c>
      <c r="AE7" s="140" t="s">
        <v>211</v>
      </c>
      <c r="AF7" s="146" t="s">
        <v>220</v>
      </c>
      <c r="AG7" s="146" t="s">
        <v>221</v>
      </c>
      <c r="AH7" s="147" t="s">
        <v>222</v>
      </c>
      <c r="AI7" s="148" t="s">
        <v>64</v>
      </c>
    </row>
    <row r="8" spans="1:154" ht="8.25" customHeight="1" x14ac:dyDescent="0.2">
      <c r="AB8" s="16" t="s">
        <v>195</v>
      </c>
      <c r="AC8" s="138" t="s">
        <v>216</v>
      </c>
      <c r="AD8" s="139" t="s">
        <v>218</v>
      </c>
      <c r="AE8" s="140" t="s">
        <v>211</v>
      </c>
      <c r="AF8" s="146" t="s">
        <v>220</v>
      </c>
      <c r="AG8" s="146" t="s">
        <v>221</v>
      </c>
      <c r="AH8" s="147" t="s">
        <v>222</v>
      </c>
      <c r="AI8" s="143" t="s">
        <v>64</v>
      </c>
    </row>
    <row r="9" spans="1:154" ht="72" customHeight="1" x14ac:dyDescent="0.2">
      <c r="B9" s="107" t="s">
        <v>150</v>
      </c>
      <c r="C9" s="108" t="str">
        <f>IFERROR(VLOOKUP($B$10,$AB$2:$AI$18,2,FALSE),AC2)</f>
        <v>Red unit charge
p/kWh</v>
      </c>
      <c r="D9" s="108" t="str">
        <f>IFERROR(VLOOKUP($B$10,$AB$2:$AI$18,3,FALSE),AD2)</f>
        <v>Amber unit charge
p/kWh</v>
      </c>
      <c r="E9" s="108" t="str">
        <f>IFERROR(VLOOKUP($B$10,$AB$2:$AI$18,4,FALSE),AE2)</f>
        <v>Green unit charge
p/kWh</v>
      </c>
      <c r="F9" s="108" t="str">
        <f>IFERROR(VLOOKUP($B$10,$AB$2:$AI$18,5,FALSE),AF2)</f>
        <v>Fixed charge 
p/MPAN/day</v>
      </c>
      <c r="G9" s="108" t="str">
        <f>IFERROR(VLOOKUP($B$10,$AB$2:$AI$18,6,FALSE),AG2)</f>
        <v>Capacity charge 
p/kVA/day</v>
      </c>
      <c r="H9" s="108" t="str">
        <f>IFERROR(VLOOKUP($B$10,$AB$2:$AI$18,7,FALSE),AH2)</f>
        <v>Exceeded Capacity charge 
p/kVA/day</v>
      </c>
      <c r="I9" s="108" t="str">
        <f>IFERROR(VLOOKUP($B$10,$AB$2:$AI$18,8,FALSE),AI2)</f>
        <v>Reactive power charge
p/kVArh</v>
      </c>
      <c r="L9" s="107" t="s">
        <v>151</v>
      </c>
      <c r="M9" s="125" t="str">
        <f>'Annex 2 Designated EHV charges'!I10</f>
        <v>Import
Super Red
unit charge
(p/kWh)</v>
      </c>
      <c r="N9" s="125" t="str">
        <f>'Annex 2 Designated EHV charges'!J10</f>
        <v>Import
fixed charge
(p/day)</v>
      </c>
      <c r="O9" s="125" t="str">
        <f>'Annex 2 Designated EHV charges'!K10</f>
        <v>Import
capacity charge
(p/kVA/day)</v>
      </c>
      <c r="P9" s="125" t="str">
        <f>'Annex 2 Designated EHV charges'!L10</f>
        <v>Import
exceeded capacity charge
(p/kVA/day)</v>
      </c>
      <c r="Q9" s="126" t="str">
        <f>'Annex 2 Designated EHV charges'!M10</f>
        <v>Export
Super Red
unit charge
(p/kWh)</v>
      </c>
      <c r="R9" s="126" t="str">
        <f>'Annex 2 Designated EHV charges'!N10</f>
        <v>Export
fixed charge
(p/day)</v>
      </c>
      <c r="S9" s="126" t="str">
        <f>'Annex 2 Designated EHV charges'!O10</f>
        <v>Export
capacity charge
(p/kVA/day)</v>
      </c>
      <c r="T9" s="126" t="str">
        <f>'Annex 2 Designated EHV charges'!P10</f>
        <v>Export
exceeded capacity charge
(p/kVA/day)</v>
      </c>
      <c r="AB9" s="16" t="s">
        <v>196</v>
      </c>
      <c r="AC9" s="138" t="s">
        <v>216</v>
      </c>
      <c r="AD9" s="139" t="s">
        <v>218</v>
      </c>
      <c r="AE9" s="140" t="s">
        <v>211</v>
      </c>
      <c r="AF9" s="146" t="s">
        <v>220</v>
      </c>
      <c r="AG9" s="146" t="s">
        <v>221</v>
      </c>
      <c r="AH9" s="147" t="s">
        <v>222</v>
      </c>
      <c r="AI9" s="143" t="s">
        <v>64</v>
      </c>
    </row>
    <row r="10" spans="1:154" ht="30" customHeight="1" x14ac:dyDescent="0.2">
      <c r="B10" s="98" t="s">
        <v>194</v>
      </c>
      <c r="C10" s="122" t="str">
        <f>IFERROR(VLOOKUP($B$10,'Annex 1 LV, HV and UMS charges'!$A:$K,4,FALSE),"")</f>
        <v/>
      </c>
      <c r="D10" s="123" t="str">
        <f>IFERROR(VLOOKUP($B$10,'Annex 1 LV, HV and UMS charges'!$A:$K,5,FALSE),"")</f>
        <v/>
      </c>
      <c r="E10" s="123" t="str">
        <f>IFERROR(VLOOKUP($B$10,'Annex 1 LV, HV and UMS charges'!$A:$K,6,FALSE),"")</f>
        <v/>
      </c>
      <c r="F10" s="100" t="str">
        <f>IFERROR(VLOOKUP($B$10,'Annex 1 LV, HV and UMS charges'!$A:$K,7,FALSE),"")</f>
        <v/>
      </c>
      <c r="G10" s="100" t="str">
        <f>IFERROR(VLOOKUP($B$10,'Annex 1 LV, HV and UMS charges'!$A:$K,8,FALSE),"")</f>
        <v/>
      </c>
      <c r="H10" s="100" t="str">
        <f>IFERROR(VLOOKUP($B$10,'Annex 1 LV, HV and UMS charges'!$A:$K,9,FALSE),"")</f>
        <v/>
      </c>
      <c r="I10" s="100" t="str">
        <f>IFERROR(VLOOKUP($B$10,'Annex 1 LV, HV and UMS charges'!$A:$K,10,FALSE),"")</f>
        <v/>
      </c>
      <c r="L10" s="98"/>
      <c r="M10" s="100" t="str">
        <f>IFERROR(VLOOKUP($L$10,'Annex 2 Designated EHV charges'!$G:$O,2,FALSE),"")</f>
        <v/>
      </c>
      <c r="N10" s="100" t="str">
        <f>IFERROR(VLOOKUP($L$10,'Annex 2 Designated EHV charges'!$G:$O,3,FALSE),"")</f>
        <v/>
      </c>
      <c r="O10" s="100" t="str">
        <f>IFERROR(VLOOKUP($L$10,'Annex 2 Designated EHV charges'!$G:$O,4,FALSE),"")</f>
        <v/>
      </c>
      <c r="P10" s="100" t="str">
        <f>IFERROR(VLOOKUP($L$10,'Annex 2 Designated EHV charges'!$G:$O,5,FALSE),"")</f>
        <v/>
      </c>
      <c r="Q10" s="110" t="str">
        <f>IFERROR(VLOOKUP($L$10,'Annex 2 Designated EHV charges'!$G:$O,6,FALSE),"")</f>
        <v/>
      </c>
      <c r="R10" s="110" t="str">
        <f>IFERROR(VLOOKUP($L$10,'Annex 2 Designated EHV charges'!$G:$O,7,FALSE),"")</f>
        <v/>
      </c>
      <c r="S10" s="110" t="str">
        <f>IFERROR(VLOOKUP($L$10,'Annex 2 Designated EHV charges'!$G:$O,8,FALSE),"")</f>
        <v/>
      </c>
      <c r="T10" s="110" t="str">
        <f>IFERROR(VLOOKUP($L$10,'Annex 2 Designated EHV charges'!$G:$O,9,FALSE),"")</f>
        <v/>
      </c>
      <c r="AB10" s="16" t="s">
        <v>197</v>
      </c>
      <c r="AC10" s="144" t="s">
        <v>217</v>
      </c>
      <c r="AD10" s="145" t="s">
        <v>219</v>
      </c>
      <c r="AE10" s="140" t="s">
        <v>211</v>
      </c>
      <c r="AF10" s="141" t="s">
        <v>223</v>
      </c>
      <c r="AG10" s="141" t="s">
        <v>223</v>
      </c>
      <c r="AH10" s="141" t="s">
        <v>223</v>
      </c>
      <c r="AI10" s="141" t="s">
        <v>223</v>
      </c>
    </row>
    <row r="11" spans="1:154" ht="7.5" customHeight="1" x14ac:dyDescent="0.2">
      <c r="AB11" s="16" t="s">
        <v>198</v>
      </c>
      <c r="AC11" s="138" t="s">
        <v>216</v>
      </c>
      <c r="AD11" s="139" t="s">
        <v>218</v>
      </c>
      <c r="AE11" s="140" t="s">
        <v>211</v>
      </c>
      <c r="AF11" s="146" t="s">
        <v>220</v>
      </c>
      <c r="AG11" s="141" t="s">
        <v>223</v>
      </c>
      <c r="AH11" s="141" t="s">
        <v>223</v>
      </c>
      <c r="AI11" s="141" t="s">
        <v>223</v>
      </c>
    </row>
    <row r="12" spans="1:154" ht="88.5" customHeight="1" x14ac:dyDescent="0.2">
      <c r="B12" s="111" t="s">
        <v>116</v>
      </c>
      <c r="C12" s="108" t="str">
        <f>C9</f>
        <v>Red unit charge
p/kWh</v>
      </c>
      <c r="D12" s="108" t="str">
        <f>D9</f>
        <v>Amber unit charge
p/kWh</v>
      </c>
      <c r="E12" s="108" t="str">
        <f>E9</f>
        <v>Green unit charge
p/kWh</v>
      </c>
      <c r="F12" s="108" t="s">
        <v>117</v>
      </c>
      <c r="G12" s="108" t="s">
        <v>114</v>
      </c>
      <c r="H12" s="108" t="s">
        <v>179</v>
      </c>
      <c r="I12" s="108" t="s">
        <v>115</v>
      </c>
      <c r="L12" s="111" t="s">
        <v>116</v>
      </c>
      <c r="M12" s="108" t="s">
        <v>136</v>
      </c>
      <c r="N12" s="108" t="s">
        <v>117</v>
      </c>
      <c r="O12" s="108" t="s">
        <v>132</v>
      </c>
      <c r="P12" s="108" t="s">
        <v>179</v>
      </c>
      <c r="Q12" s="109" t="s">
        <v>134</v>
      </c>
      <c r="R12" s="109" t="s">
        <v>117</v>
      </c>
      <c r="S12" s="109" t="s">
        <v>133</v>
      </c>
      <c r="T12" s="109" t="s">
        <v>179</v>
      </c>
      <c r="AB12" s="16" t="s">
        <v>199</v>
      </c>
      <c r="AC12" s="138" t="s">
        <v>216</v>
      </c>
      <c r="AD12" s="139" t="s">
        <v>218</v>
      </c>
      <c r="AE12" s="140" t="s">
        <v>211</v>
      </c>
      <c r="AF12" s="146" t="s">
        <v>220</v>
      </c>
      <c r="AG12" s="141" t="s">
        <v>223</v>
      </c>
      <c r="AH12" s="141" t="s">
        <v>223</v>
      </c>
      <c r="AI12" s="141" t="s">
        <v>223</v>
      </c>
    </row>
    <row r="13" spans="1:154" ht="30" customHeight="1" x14ac:dyDescent="0.2">
      <c r="B13" s="112" t="s">
        <v>118</v>
      </c>
      <c r="C13" s="117"/>
      <c r="D13" s="117"/>
      <c r="E13" s="117"/>
      <c r="F13" s="117"/>
      <c r="G13" s="117"/>
      <c r="H13" s="117"/>
      <c r="I13" s="117"/>
      <c r="L13" s="112" t="s">
        <v>118</v>
      </c>
      <c r="M13" s="101"/>
      <c r="N13" s="101"/>
      <c r="O13" s="101"/>
      <c r="P13" s="101"/>
      <c r="Q13" s="102"/>
      <c r="R13" s="102">
        <f>N13</f>
        <v>0</v>
      </c>
      <c r="S13" s="102"/>
      <c r="T13" s="102"/>
      <c r="AB13" s="16" t="s">
        <v>200</v>
      </c>
      <c r="AC13" s="138" t="s">
        <v>216</v>
      </c>
      <c r="AD13" s="139" t="s">
        <v>218</v>
      </c>
      <c r="AE13" s="140" t="s">
        <v>211</v>
      </c>
      <c r="AF13" s="146" t="s">
        <v>220</v>
      </c>
      <c r="AG13" s="141" t="s">
        <v>223</v>
      </c>
      <c r="AH13" s="141" t="s">
        <v>223</v>
      </c>
      <c r="AI13" s="143" t="s">
        <v>64</v>
      </c>
    </row>
    <row r="14" spans="1:154" ht="30" customHeight="1" x14ac:dyDescent="0.2">
      <c r="B14" s="113" t="s">
        <v>120</v>
      </c>
      <c r="C14" s="99">
        <f t="shared" ref="C14:I14" si="0">C13</f>
        <v>0</v>
      </c>
      <c r="D14" s="99">
        <f t="shared" si="0"/>
        <v>0</v>
      </c>
      <c r="E14" s="99">
        <f t="shared" si="0"/>
        <v>0</v>
      </c>
      <c r="F14" s="99">
        <f t="shared" si="0"/>
        <v>0</v>
      </c>
      <c r="G14" s="99">
        <f t="shared" si="0"/>
        <v>0</v>
      </c>
      <c r="H14" s="99">
        <f t="shared" si="0"/>
        <v>0</v>
      </c>
      <c r="I14" s="99">
        <f t="shared" si="0"/>
        <v>0</v>
      </c>
      <c r="L14" s="113" t="s">
        <v>120</v>
      </c>
      <c r="M14" s="99">
        <f>M13</f>
        <v>0</v>
      </c>
      <c r="N14" s="99">
        <f t="shared" ref="N14:T14" si="1">N13</f>
        <v>0</v>
      </c>
      <c r="O14" s="99">
        <f t="shared" si="1"/>
        <v>0</v>
      </c>
      <c r="P14" s="99">
        <f t="shared" si="1"/>
        <v>0</v>
      </c>
      <c r="Q14" s="103">
        <f t="shared" si="1"/>
        <v>0</v>
      </c>
      <c r="R14" s="103">
        <f t="shared" si="1"/>
        <v>0</v>
      </c>
      <c r="S14" s="103">
        <f t="shared" si="1"/>
        <v>0</v>
      </c>
      <c r="T14" s="103">
        <f t="shared" si="1"/>
        <v>0</v>
      </c>
      <c r="AB14" s="16" t="s">
        <v>201</v>
      </c>
      <c r="AC14" s="138" t="s">
        <v>216</v>
      </c>
      <c r="AD14" s="139" t="s">
        <v>218</v>
      </c>
      <c r="AE14" s="140" t="s">
        <v>211</v>
      </c>
      <c r="AF14" s="146" t="s">
        <v>220</v>
      </c>
      <c r="AG14" s="141" t="s">
        <v>223</v>
      </c>
      <c r="AH14" s="141" t="s">
        <v>223</v>
      </c>
      <c r="AI14" s="141" t="s">
        <v>223</v>
      </c>
    </row>
    <row r="15" spans="1:154" ht="7.5" customHeight="1" x14ac:dyDescent="0.2">
      <c r="AB15" s="16" t="s">
        <v>202</v>
      </c>
      <c r="AC15" s="138" t="s">
        <v>216</v>
      </c>
      <c r="AD15" s="139" t="s">
        <v>218</v>
      </c>
      <c r="AE15" s="140" t="s">
        <v>211</v>
      </c>
      <c r="AF15" s="146" t="s">
        <v>220</v>
      </c>
      <c r="AG15" s="141" t="s">
        <v>223</v>
      </c>
      <c r="AH15" s="141" t="s">
        <v>223</v>
      </c>
      <c r="AI15" s="143" t="s">
        <v>64</v>
      </c>
    </row>
    <row r="16" spans="1:154" ht="63.75" customHeight="1" x14ac:dyDescent="0.2">
      <c r="B16" s="111" t="s">
        <v>119</v>
      </c>
      <c r="C16" s="108" t="s">
        <v>129</v>
      </c>
      <c r="D16" s="108" t="s">
        <v>130</v>
      </c>
      <c r="E16" s="108" t="s">
        <v>131</v>
      </c>
      <c r="F16" s="108" t="s">
        <v>125</v>
      </c>
      <c r="G16" s="108" t="s">
        <v>124</v>
      </c>
      <c r="H16" s="108" t="s">
        <v>180</v>
      </c>
      <c r="I16" s="108" t="s">
        <v>123</v>
      </c>
      <c r="L16" s="111" t="s">
        <v>119</v>
      </c>
      <c r="M16" s="108" t="s">
        <v>137</v>
      </c>
      <c r="N16" s="108" t="s">
        <v>135</v>
      </c>
      <c r="O16" s="108" t="s">
        <v>140</v>
      </c>
      <c r="P16" s="108" t="s">
        <v>181</v>
      </c>
      <c r="Q16" s="109" t="s">
        <v>138</v>
      </c>
      <c r="R16" s="109" t="s">
        <v>139</v>
      </c>
      <c r="S16" s="109" t="s">
        <v>141</v>
      </c>
      <c r="T16" s="109" t="s">
        <v>182</v>
      </c>
      <c r="AB16" s="16" t="s">
        <v>203</v>
      </c>
      <c r="AC16" s="138" t="s">
        <v>216</v>
      </c>
      <c r="AD16" s="139" t="s">
        <v>218</v>
      </c>
      <c r="AE16" s="140" t="s">
        <v>211</v>
      </c>
      <c r="AF16" s="146" t="s">
        <v>220</v>
      </c>
      <c r="AG16" s="141" t="s">
        <v>223</v>
      </c>
      <c r="AH16" s="141" t="s">
        <v>223</v>
      </c>
      <c r="AI16" s="141" t="s">
        <v>223</v>
      </c>
    </row>
    <row r="17" spans="2:35" ht="30" customHeight="1" x14ac:dyDescent="0.2">
      <c r="B17" s="112" t="s">
        <v>121</v>
      </c>
      <c r="C17" s="118" t="str">
        <f>IFERROR(C10*C13/100,"")</f>
        <v/>
      </c>
      <c r="D17" s="118" t="str">
        <f t="shared" ref="D17:I17" si="2">IFERROR(D10*D13/100,"")</f>
        <v/>
      </c>
      <c r="E17" s="118" t="str">
        <f t="shared" si="2"/>
        <v/>
      </c>
      <c r="F17" s="118" t="str">
        <f t="shared" si="2"/>
        <v/>
      </c>
      <c r="G17" s="118" t="str">
        <f>IFERROR(G10*G13*F13/100,"")</f>
        <v/>
      </c>
      <c r="H17" s="118" t="str">
        <f>IFERROR(H10*H13*F13/100,"")</f>
        <v/>
      </c>
      <c r="I17" s="118" t="str">
        <f t="shared" si="2"/>
        <v/>
      </c>
      <c r="L17" s="114" t="s">
        <v>121</v>
      </c>
      <c r="M17" s="118" t="str">
        <f>IFERROR(M10*M13/100,"")</f>
        <v/>
      </c>
      <c r="N17" s="118" t="str">
        <f>IFERROR(N10*N13/100,"")</f>
        <v/>
      </c>
      <c r="O17" s="118" t="str">
        <f>IFERROR(O10*O13*N13/100,"")</f>
        <v/>
      </c>
      <c r="P17" s="118" t="str">
        <f>IFERROR(P10*P13*N13/100,"")</f>
        <v/>
      </c>
      <c r="Q17" s="119" t="str">
        <f>IFERROR(Q10*Q13/100,"")</f>
        <v/>
      </c>
      <c r="R17" s="119" t="str">
        <f>IFERROR(R10*R13/100,"")</f>
        <v/>
      </c>
      <c r="S17" s="119" t="str">
        <f>IFERROR(S10*S13*R13/100,"")</f>
        <v/>
      </c>
      <c r="T17" s="119" t="str">
        <f>IFERROR(T10*T13*R13/100,"")</f>
        <v/>
      </c>
      <c r="AB17" s="16" t="s">
        <v>204</v>
      </c>
      <c r="AC17" s="138" t="s">
        <v>216</v>
      </c>
      <c r="AD17" s="139" t="s">
        <v>218</v>
      </c>
      <c r="AE17" s="140" t="s">
        <v>211</v>
      </c>
      <c r="AF17" s="146" t="s">
        <v>220</v>
      </c>
      <c r="AG17" s="141" t="s">
        <v>223</v>
      </c>
      <c r="AH17" s="141" t="s">
        <v>223</v>
      </c>
      <c r="AI17" s="143" t="s">
        <v>64</v>
      </c>
    </row>
    <row r="18" spans="2:35" ht="30" customHeight="1" x14ac:dyDescent="0.2">
      <c r="B18" s="113" t="s">
        <v>122</v>
      </c>
      <c r="C18" s="120" t="str">
        <f>IFERROR(C10*C14/100,"")</f>
        <v/>
      </c>
      <c r="D18" s="120" t="str">
        <f t="shared" ref="D18:I18" si="3">IFERROR(D10*D14/100,"")</f>
        <v/>
      </c>
      <c r="E18" s="120" t="str">
        <f t="shared" si="3"/>
        <v/>
      </c>
      <c r="F18" s="120" t="str">
        <f t="shared" si="3"/>
        <v/>
      </c>
      <c r="G18" s="120" t="str">
        <f>IFERROR(G10*G14*F14/100,"")</f>
        <v/>
      </c>
      <c r="H18" s="120" t="str">
        <f>IFERROR(H10*H14*F14/100,"")</f>
        <v/>
      </c>
      <c r="I18" s="120" t="str">
        <f t="shared" si="3"/>
        <v/>
      </c>
      <c r="L18" s="115" t="s">
        <v>122</v>
      </c>
      <c r="M18" s="120" t="str">
        <f>IFERROR(M10*M14/100,"")</f>
        <v/>
      </c>
      <c r="N18" s="120" t="str">
        <f>IFERROR(N10*N14/100,"")</f>
        <v/>
      </c>
      <c r="O18" s="120" t="str">
        <f>IFERROR(O10*O14*N14/100,"")</f>
        <v/>
      </c>
      <c r="P18" s="120" t="str">
        <f>IFERROR(P10*P14*N14/100,"")</f>
        <v/>
      </c>
      <c r="Q18" s="121" t="str">
        <f>IFERROR(Q10*Q14/100,"")</f>
        <v/>
      </c>
      <c r="R18" s="121" t="str">
        <f>IFERROR(R10*R14/100,"")</f>
        <v/>
      </c>
      <c r="S18" s="121" t="str">
        <f>IFERROR(S10*S14*R14/100,"")</f>
        <v/>
      </c>
      <c r="T18" s="121" t="str">
        <f>IFERROR(T10*T14*R14/100,"")</f>
        <v/>
      </c>
      <c r="AB18" s="16" t="s">
        <v>205</v>
      </c>
      <c r="AC18" s="138" t="s">
        <v>216</v>
      </c>
      <c r="AD18" s="139" t="s">
        <v>218</v>
      </c>
      <c r="AE18" s="140" t="s">
        <v>211</v>
      </c>
      <c r="AF18" s="146" t="s">
        <v>220</v>
      </c>
      <c r="AG18" s="141" t="s">
        <v>223</v>
      </c>
      <c r="AH18" s="141" t="s">
        <v>223</v>
      </c>
      <c r="AI18" s="141" t="s">
        <v>223</v>
      </c>
    </row>
    <row r="19" spans="2:35" ht="7.5" customHeight="1" x14ac:dyDescent="0.2"/>
    <row r="20" spans="2:35" ht="39.75" customHeight="1" x14ac:dyDescent="0.2">
      <c r="C20" s="116" t="s">
        <v>126</v>
      </c>
      <c r="M20" s="108" t="s">
        <v>142</v>
      </c>
      <c r="N20" s="109" t="s">
        <v>143</v>
      </c>
    </row>
    <row r="21" spans="2:35" ht="30" customHeight="1" x14ac:dyDescent="0.2">
      <c r="B21" s="112" t="s">
        <v>121</v>
      </c>
      <c r="C21" s="118">
        <f>SUM(C17:I17)</f>
        <v>0</v>
      </c>
      <c r="L21" s="112" t="s">
        <v>121</v>
      </c>
      <c r="M21" s="118">
        <f>SUM(M17:P17)</f>
        <v>0</v>
      </c>
      <c r="N21" s="119">
        <f>SUM(Q17:T17)</f>
        <v>0</v>
      </c>
    </row>
    <row r="22" spans="2:35" ht="30" customHeight="1" x14ac:dyDescent="0.2">
      <c r="B22" s="113" t="s">
        <v>122</v>
      </c>
      <c r="C22" s="120">
        <f>SUM(C18:I18)</f>
        <v>0</v>
      </c>
      <c r="L22" s="113" t="s">
        <v>122</v>
      </c>
      <c r="M22" s="120">
        <f>SUM(M18:P18)</f>
        <v>0</v>
      </c>
      <c r="N22" s="121">
        <f>SUM(Q18:T18)</f>
        <v>0</v>
      </c>
    </row>
    <row r="24" spans="2:35" ht="30.75" customHeight="1" x14ac:dyDescent="0.2">
      <c r="B24" s="287" t="s">
        <v>144</v>
      </c>
      <c r="C24" s="288"/>
      <c r="D24" s="289"/>
      <c r="L24" s="287" t="s">
        <v>145</v>
      </c>
      <c r="M24" s="288"/>
      <c r="N24" s="289"/>
    </row>
  </sheetData>
  <dataConsolidate/>
  <mergeCells count="11">
    <mergeCell ref="B2:T2"/>
    <mergeCell ref="B24:D24"/>
    <mergeCell ref="L24:N24"/>
    <mergeCell ref="B4:I4"/>
    <mergeCell ref="L4:T4"/>
    <mergeCell ref="B6:I6"/>
    <mergeCell ref="B5:I5"/>
    <mergeCell ref="B7:I7"/>
    <mergeCell ref="L5:T5"/>
    <mergeCell ref="L6:T6"/>
    <mergeCell ref="L7:T7"/>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9:T10 Q12:T14 Q16:T18">
    <cfRule type="expression" dxfId="0" priority="1">
      <formula>$T$10=0</formula>
    </cfRule>
  </conditionalFormatting>
  <hyperlinks>
    <hyperlink ref="B1" location="Overview!A1" display="Back to Overview" xr:uid="{00000000-0004-0000-0E00-000000000000}"/>
  </hyperlinks>
  <pageMargins left="0.70866141732283472" right="0.70866141732283472" top="0.74803149606299213" bottom="0.74803149606299213" header="0.31496062992125984" footer="0.31496062992125984"/>
  <pageSetup paperSize="9" scale="50" orientation="landscape" r:id="rId1"/>
  <ignoredErrors>
    <ignoredError sqref="G17:G18" formula="1"/>
    <ignoredError sqref="M14:T14 R13 C14:G14" unlockedFormula="1"/>
  </ignoredErrors>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Choose site" prompt="Select the EHV site that you would like to calculate charges." xr:uid="{00000000-0002-0000-0E00-000000000000}">
          <x14:formula1>
            <xm:f>'Annex 2 Designated EHV charges'!$G$11:$G$260</xm:f>
          </x14:formula1>
          <xm:sqref>L10</xm:sqref>
        </x14:dataValidation>
        <x14:dataValidation type="list" errorStyle="information" allowBlank="1" showInputMessage="1" showErrorMessage="1" promptTitle="Tariff selection" prompt="Choose tariff from drop down list" xr:uid="{00000000-0002-0000-0E00-000001000000}">
          <x14:formula1>
            <xm:f>'Annex 1 LV, HV and UMS charges'!$A$12:$A$43</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6 New or Amended EHV'!Print_Titles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2023-12-14T14:08:15Z</cp:lastPrinted>
  <dcterms:created xsi:type="dcterms:W3CDTF">2009-11-12T11:38:00Z</dcterms:created>
  <dcterms:modified xsi:type="dcterms:W3CDTF">2025-03-20T11:04:26Z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AD03\Lee.Wells</vt:lpwstr>
  </property>
  <property fmtid="{D5CDD505-2E9C-101B-9397-08002B2CF9AE}" pid="4" name="DLPManualFileClassificationLastModificationDate">
    <vt:lpwstr>1573145826</vt:lpwstr>
  </property>
  <property fmtid="{D5CDD505-2E9C-101B-9397-08002B2CF9AE}" pid="5" name="DLPManualFileClassificationVersion">
    <vt:lpwstr>11.0.400.15</vt:lpwstr>
  </property>
  <property fmtid="{D5CDD505-2E9C-101B-9397-08002B2CF9AE}" pid="6" name="MSIP_Label_24fe2fa2-8093-4776-8a20-2d25f8c7acf2_Enabled">
    <vt:lpwstr>true</vt:lpwstr>
  </property>
  <property fmtid="{D5CDD505-2E9C-101B-9397-08002B2CF9AE}" pid="7" name="MSIP_Label_24fe2fa2-8093-4776-8a20-2d25f8c7acf2_SetDate">
    <vt:lpwstr>2023-11-02T11:09:09Z</vt:lpwstr>
  </property>
  <property fmtid="{D5CDD505-2E9C-101B-9397-08002B2CF9AE}" pid="8" name="MSIP_Label_24fe2fa2-8093-4776-8a20-2d25f8c7acf2_Method">
    <vt:lpwstr>Standard</vt:lpwstr>
  </property>
  <property fmtid="{D5CDD505-2E9C-101B-9397-08002B2CF9AE}" pid="9" name="MSIP_Label_24fe2fa2-8093-4776-8a20-2d25f8c7acf2_Name">
    <vt:lpwstr>Internal</vt:lpwstr>
  </property>
  <property fmtid="{D5CDD505-2E9C-101B-9397-08002B2CF9AE}" pid="10" name="MSIP_Label_24fe2fa2-8093-4776-8a20-2d25f8c7acf2_SiteId">
    <vt:lpwstr>887a239c-e092-45fe-92c8-d902c3681567</vt:lpwstr>
  </property>
  <property fmtid="{D5CDD505-2E9C-101B-9397-08002B2CF9AE}" pid="11" name="MSIP_Label_24fe2fa2-8093-4776-8a20-2d25f8c7acf2_ActionId">
    <vt:lpwstr>ea1176df-2158-4496-b928-dbcfdf5818ea</vt:lpwstr>
  </property>
  <property fmtid="{D5CDD505-2E9C-101B-9397-08002B2CF9AE}" pid="12" name="MSIP_Label_24fe2fa2-8093-4776-8a20-2d25f8c7acf2_ContentBits">
    <vt:lpwstr>0</vt:lpwstr>
  </property>
  <property fmtid="{D5CDD505-2E9C-101B-9397-08002B2CF9AE}" pid="13" name="SV_QUERY_LIST_4F35BF76-6C0D-4D9B-82B2-816C12CF3733">
    <vt:lpwstr>empty_477D106A-C0D6-4607-AEBD-E2C9D60EA279</vt:lpwstr>
  </property>
  <property fmtid="{D5CDD505-2E9C-101B-9397-08002B2CF9AE}" pid="14" name="SV_HIDDEN_GRID_QUERY_LIST_4F35BF76-6C0D-4D9B-82B2-816C12CF3733">
    <vt:lpwstr>empty_477D106A-C0D6-4607-AEBD-E2C9D60EA279</vt:lpwstr>
  </property>
</Properties>
</file>